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p Floor Designs\Administration\2015\"/>
    </mc:Choice>
  </mc:AlternateContent>
  <bookViews>
    <workbookView xWindow="0" yWindow="0" windowWidth="28800" windowHeight="12435" activeTab="6"/>
  </bookViews>
  <sheets>
    <sheet name="January 2015" sheetId="1" r:id="rId1"/>
    <sheet name="February 2015" sheetId="2" r:id="rId2"/>
    <sheet name="March 2015" sheetId="3" r:id="rId3"/>
    <sheet name="April 2015" sheetId="4" r:id="rId4"/>
    <sheet name="Nov 2015" sheetId="5" r:id="rId5"/>
    <sheet name="Dec 2015" sheetId="6" r:id="rId6"/>
    <sheet name="General Report" sheetId="9" r:id="rId7"/>
    <sheet name="May 2015" sheetId="11" r:id="rId8"/>
  </sheets>
  <definedNames>
    <definedName name="_xlnm._FilterDatabase" localSheetId="3" hidden="1">'April 2015'!$B$1:$F$1</definedName>
    <definedName name="_xlnm._FilterDatabase" localSheetId="5" hidden="1">'Dec 2015'!$A$1:$D$1</definedName>
    <definedName name="_xlnm._FilterDatabase" localSheetId="1" hidden="1">'February 2015'!$A$1:$F$86</definedName>
    <definedName name="_xlnm._FilterDatabase" localSheetId="0" hidden="1">'January 2015'!$A$1:$F$112</definedName>
    <definedName name="_xlnm._FilterDatabase" localSheetId="2" hidden="1">'March 2015'!$A$1:$F$135</definedName>
    <definedName name="_xlnm._FilterDatabase" localSheetId="7" hidden="1">'May 2015'!$A$1:$D$1</definedName>
    <definedName name="_xlnm._FilterDatabase" localSheetId="4" hidden="1">'Nov 2015'!$A$1:$F$191</definedName>
    <definedName name="_xlnm.Print_Area" localSheetId="2">'March 2015'!$A$1:$F$142</definedName>
    <definedName name="_xlnm.Print_Titles" localSheetId="3">'April 2015'!$1:$1</definedName>
    <definedName name="_xlnm.Print_Titles" localSheetId="5">'Dec 2015'!$1:$1</definedName>
    <definedName name="_xlnm.Print_Titles" localSheetId="1">'February 2015'!$1:$1</definedName>
    <definedName name="_xlnm.Print_Titles" localSheetId="0">'January 2015'!$1:$1</definedName>
    <definedName name="_xlnm.Print_Titles" localSheetId="2">'March 2015'!$1:$1</definedName>
    <definedName name="_xlnm.Print_Titles" localSheetId="7">'May 2015'!$1:$1</definedName>
    <definedName name="_xlnm.Print_Titles" localSheetId="4">'Nov 2015'!$1:$1</definedName>
  </definedNames>
  <calcPr calcId="171027"/>
  <fileRecoveryPr repairLoad="1"/>
</workbook>
</file>

<file path=xl/calcChain.xml><?xml version="1.0" encoding="utf-8"?>
<calcChain xmlns="http://schemas.openxmlformats.org/spreadsheetml/2006/main">
  <c r="C79" i="9" l="1"/>
  <c r="C73" i="9"/>
  <c r="C92" i="9"/>
  <c r="C88" i="9"/>
  <c r="C86" i="9"/>
  <c r="C85" i="9"/>
  <c r="C81" i="9"/>
  <c r="C78" i="9"/>
  <c r="N64" i="9" l="1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42" i="9"/>
  <c r="N35" i="9"/>
  <c r="C64" i="9" l="1"/>
  <c r="D64" i="9"/>
  <c r="E64" i="9"/>
  <c r="F64" i="9"/>
  <c r="G64" i="9"/>
  <c r="H64" i="9"/>
  <c r="I64" i="9"/>
  <c r="J64" i="9"/>
  <c r="K64" i="9"/>
  <c r="L64" i="9"/>
  <c r="M64" i="9"/>
  <c r="B64" i="9"/>
  <c r="N10" i="9"/>
  <c r="N11" i="9"/>
  <c r="N12" i="9"/>
  <c r="N13" i="9"/>
  <c r="N14" i="9"/>
  <c r="N15" i="9"/>
  <c r="N16" i="9"/>
  <c r="N17" i="9"/>
  <c r="N18" i="9"/>
  <c r="N21" i="9"/>
  <c r="N22" i="9"/>
  <c r="N23" i="9"/>
  <c r="N24" i="9"/>
  <c r="N25" i="9"/>
  <c r="N26" i="9"/>
  <c r="N27" i="9"/>
  <c r="N28" i="9"/>
  <c r="N29" i="9"/>
  <c r="N30" i="9"/>
  <c r="N9" i="9"/>
  <c r="N5" i="9"/>
  <c r="M19" i="9"/>
  <c r="L19" i="9"/>
  <c r="F32" i="9" l="1"/>
  <c r="G32" i="9"/>
  <c r="H32" i="9"/>
  <c r="K32" i="9"/>
  <c r="L32" i="9"/>
  <c r="M32" i="9"/>
  <c r="E32" i="9"/>
  <c r="C161" i="11"/>
  <c r="C148" i="11"/>
  <c r="C144" i="11"/>
  <c r="C134" i="11"/>
  <c r="C130" i="11"/>
  <c r="C125" i="11"/>
  <c r="C119" i="11"/>
  <c r="C114" i="11"/>
  <c r="C96" i="11"/>
  <c r="C85" i="11"/>
  <c r="C81" i="11"/>
  <c r="C70" i="11"/>
  <c r="C56" i="11"/>
  <c r="C41" i="11"/>
  <c r="C37" i="11"/>
  <c r="C32" i="11"/>
  <c r="C27" i="11"/>
  <c r="C15" i="11"/>
  <c r="C7" i="11"/>
  <c r="C163" i="11" s="1"/>
  <c r="C173" i="6"/>
  <c r="C164" i="6"/>
  <c r="C157" i="6"/>
  <c r="C151" i="6"/>
  <c r="C139" i="6"/>
  <c r="C134" i="6"/>
  <c r="C130" i="6"/>
  <c r="C126" i="6"/>
  <c r="C98" i="6"/>
  <c r="C89" i="6"/>
  <c r="C84" i="6"/>
  <c r="C78" i="6"/>
  <c r="C61" i="6"/>
  <c r="C41" i="6"/>
  <c r="C37" i="6"/>
  <c r="C21" i="6"/>
  <c r="C8" i="6"/>
  <c r="D192" i="5"/>
  <c r="D188" i="5"/>
  <c r="D173" i="5"/>
  <c r="D162" i="5"/>
  <c r="D157" i="5"/>
  <c r="D152" i="5"/>
  <c r="D130" i="5"/>
  <c r="D122" i="5"/>
  <c r="D115" i="5"/>
  <c r="D107" i="5"/>
  <c r="D73" i="5"/>
  <c r="D53" i="5"/>
  <c r="D29" i="5"/>
  <c r="D18" i="5"/>
  <c r="D193" i="5" s="1"/>
  <c r="D3" i="5"/>
  <c r="D245" i="4"/>
  <c r="D244" i="4"/>
  <c r="D230" i="4"/>
  <c r="D208" i="4"/>
  <c r="D202" i="4"/>
  <c r="D198" i="4"/>
  <c r="D194" i="4"/>
  <c r="D159" i="4"/>
  <c r="D130" i="4"/>
  <c r="D126" i="4"/>
  <c r="D119" i="4"/>
  <c r="D81" i="4"/>
  <c r="D55" i="4"/>
  <c r="D50" i="4"/>
  <c r="D26" i="4"/>
  <c r="D16" i="4"/>
  <c r="D7" i="4"/>
  <c r="D136" i="3"/>
  <c r="D128" i="3"/>
  <c r="D123" i="3"/>
  <c r="D115" i="3"/>
  <c r="D98" i="3"/>
  <c r="D88" i="3"/>
  <c r="D81" i="3"/>
  <c r="D72" i="3"/>
  <c r="D52" i="3"/>
  <c r="D34" i="3"/>
  <c r="D22" i="3"/>
  <c r="D5" i="3"/>
  <c r="D138" i="3" s="1"/>
  <c r="D87" i="2"/>
  <c r="D88" i="2"/>
  <c r="D80" i="2"/>
  <c r="D63" i="2"/>
  <c r="D58" i="2"/>
  <c r="D50" i="2"/>
  <c r="D36" i="2"/>
  <c r="D31" i="2"/>
  <c r="D27" i="2"/>
  <c r="D17" i="2"/>
  <c r="D34" i="1"/>
  <c r="D113" i="1"/>
  <c r="D106" i="1"/>
  <c r="D100" i="1"/>
  <c r="D95" i="1"/>
  <c r="D88" i="1"/>
  <c r="D73" i="1"/>
  <c r="D68" i="1"/>
  <c r="D63" i="1"/>
  <c r="D52" i="1"/>
  <c r="D40" i="1"/>
  <c r="D29" i="1"/>
  <c r="D16" i="1"/>
  <c r="D7" i="1"/>
  <c r="D3" i="1"/>
  <c r="D116" i="1" s="1"/>
  <c r="C174" i="6" l="1"/>
  <c r="J20" i="9" l="1"/>
  <c r="I19" i="9"/>
  <c r="C194" i="11"/>
  <c r="I32" i="9" l="1"/>
  <c r="N19" i="9"/>
  <c r="J32" i="9"/>
  <c r="N20" i="9"/>
  <c r="C32" i="9"/>
  <c r="D32" i="9"/>
  <c r="B32" i="9"/>
  <c r="N32" i="9" s="1"/>
  <c r="D197" i="5" l="1"/>
  <c r="D142" i="3"/>
  <c r="D249" i="4"/>
  <c r="C178" i="6"/>
  <c r="D61" i="2" l="1"/>
  <c r="D93" i="2" l="1"/>
</calcChain>
</file>

<file path=xl/sharedStrings.xml><?xml version="1.0" encoding="utf-8"?>
<sst xmlns="http://schemas.openxmlformats.org/spreadsheetml/2006/main" count="2353" uniqueCount="873">
  <si>
    <t>Type</t>
  </si>
  <si>
    <t>Post Date</t>
  </si>
  <si>
    <t>Description</t>
  </si>
  <si>
    <t>Amount</t>
  </si>
  <si>
    <t>DEBIT</t>
  </si>
  <si>
    <t>NJ E-ZPASS VIOLATIONS 888-288-6865 NJ        01/29</t>
  </si>
  <si>
    <t>DE FARIA I INC. LONG BRANCH NJ               01/29</t>
  </si>
  <si>
    <t>LUKOIL 57304 LONG BRANCH NJ                  01/29</t>
  </si>
  <si>
    <t>NYCDOT METERED PARKIN LONG IS CITY NY        01/29</t>
  </si>
  <si>
    <t>NJT MOBILE 3001 NEWARK NJ                    01/29</t>
  </si>
  <si>
    <t>CHECK</t>
  </si>
  <si>
    <t xml:space="preserve">CHECK 1220 </t>
  </si>
  <si>
    <t>NYC FINANCE      PARKINGTKT 201502700104410 WEB ID: 4136400434</t>
  </si>
  <si>
    <t>SERVICE FEE</t>
  </si>
  <si>
    <t>DSLIP</t>
  </si>
  <si>
    <t>DEPOSIT  ID NUMBER 814845</t>
  </si>
  <si>
    <t>LA FINCA HICKSVILLE NY                       01/26</t>
  </si>
  <si>
    <t>DE FARIA I INC. LONG BRANCH NJ               01/28</t>
  </si>
  <si>
    <t>LUKOIL 57304 LONG BRANCH NJ                  01/28</t>
  </si>
  <si>
    <t>LOWE'S #1548 EATONTOWN NJ            369161  01/29</t>
  </si>
  <si>
    <t>MTA VENDING MACHINES NEW YORK NY     975943  01/29</t>
  </si>
  <si>
    <t xml:space="preserve">CHECK 1223 </t>
  </si>
  <si>
    <t>GOLD COAST FLOORING SU HICKSVILLE NY 094855  01/28</t>
  </si>
  <si>
    <t>SIX FLAGS GREAT ADVEN 732-928-2000 NJ        01/28</t>
  </si>
  <si>
    <t>DE FARIA I INC. LONG BRANCH NJ               01/26</t>
  </si>
  <si>
    <t>LUKOIL 57304 LONG BRANCH NJ                  01/26</t>
  </si>
  <si>
    <t>MCDONALD'S F11468 BAYSIDE NY                 01/26</t>
  </si>
  <si>
    <t>PERTH AMBOY NJPO LLC PERTH AMBOY NJ          01/26</t>
  </si>
  <si>
    <t>DUNKIN #300624     Q W LONG BRANCH NJ        01/26</t>
  </si>
  <si>
    <t>DE FARIA I INC. LONG BRANCH NJ               01/23</t>
  </si>
  <si>
    <t>EXXONMOBIL    47516406 LONG BRANCH NJ        01/23</t>
  </si>
  <si>
    <t>CAFE CHARLOTTE LLC. MIAMI BEACH FL           01/23</t>
  </si>
  <si>
    <t>AMERICAN AI 00102788517 MIAMI FL             01/24</t>
  </si>
  <si>
    <t>G-MIAMI FOOD AIRPORT MIAMI FL                01/24</t>
  </si>
  <si>
    <t>NWS NJT NWK-INT AIR660 NEWARK NJ     244257  01/24</t>
  </si>
  <si>
    <t>GOLD COAST FLOORING SU HICKSVILLE NY 092640  01/26</t>
  </si>
  <si>
    <t>DEPOSIT  ID NUMBER 865424</t>
  </si>
  <si>
    <t>HOLLYWOOD MEXICAN PERTH AMBOY NJ             01/21</t>
  </si>
  <si>
    <t>IT WORKS GLOBAL 800-537-2395 FL              01/20</t>
  </si>
  <si>
    <t>RITE AID CORP. LONG BRANCH NJ        541684  01/21</t>
  </si>
  <si>
    <t>BRANCH SPIRIT WEST LONG BRA NJ               01/17</t>
  </si>
  <si>
    <t>AMERICAN AI 00123468050 DALLAS TX            01/17</t>
  </si>
  <si>
    <t>BELL LIQUORS LONG BRANCH NJ                  01/18</t>
  </si>
  <si>
    <t>ABC*Gold s Gym 800-6226290 NJ                01/19</t>
  </si>
  <si>
    <t>METRO-NORTH TVM &amp; TOM NEW YORK NY            01/14</t>
  </si>
  <si>
    <t>Credit One Bank  Payment    0000093649719   WEB ID: 912240213</t>
  </si>
  <si>
    <t>DEPOSIT  ID NUMBER 399004</t>
  </si>
  <si>
    <t>CREDIT</t>
  </si>
  <si>
    <t>ATM CASH DEPOSIT 01/12 160 BRIGHTON AVE LONG BRANCH NJ</t>
  </si>
  <si>
    <t>SUNOCO 0394956702 NORTH EAST MD              01/08</t>
  </si>
  <si>
    <t>DUNKIN #330849     Q35 PERTH AMBOY NJ        01/09</t>
  </si>
  <si>
    <t>BRADFORD AUTOMOTIVE 717-8468578 PA           01/09</t>
  </si>
  <si>
    <t>PROGRESSIVE *INSURANC 800-776-4737 OH        01/11</t>
  </si>
  <si>
    <t>SUNOCO 0532881001 WILLOW GROVE PA            01/10</t>
  </si>
  <si>
    <t>NNT KMART 4470     8 WEST LONG BRA NJ021549  01/11</t>
  </si>
  <si>
    <t>NETFLIX.COM NETFLIX.COM CA                   01/12</t>
  </si>
  <si>
    <t>EXXONMOBIL    97630610 ELKTON MD             01/08</t>
  </si>
  <si>
    <t>PERTH AMBOY NJPO LLC PERTH AMBOY NJ          01/08</t>
  </si>
  <si>
    <t>ATM CASH DEPOSIT 01/08 160 BRIGHTON AVE LONG BRANCH NJ</t>
  </si>
  <si>
    <t>DUNKIN #330849     Q35 PERTH AMBOY NJ        01/07</t>
  </si>
  <si>
    <t>COMCAST 800-COMCAST NJ                       01/07</t>
  </si>
  <si>
    <t>AUTOPAY/DISH NTWK 800-894-9131 CO            01/05</t>
  </si>
  <si>
    <t>ATM CASH DEPOSIT 01/06 160 BRIGHTON AVE LONG BRANCH NJ</t>
  </si>
  <si>
    <t>EXXONMOBIL    47982780 EATONTOWN NJ          01/05</t>
  </si>
  <si>
    <t>AMAZON MKTPLACE PMTS AMZN.COM/BILL WA        01/03</t>
  </si>
  <si>
    <t>IT WORKS MARKETING IN 800-537-2395 FL        01/04</t>
  </si>
  <si>
    <t>ABC*Gold s Gym 800-6226290 NJ                01/01</t>
  </si>
  <si>
    <t>Expense Type</t>
  </si>
  <si>
    <t>DE FARIA I INC. LONG BRANCH NJ               02/24</t>
  </si>
  <si>
    <t>INSUFFICIENT FUNDS FEE FOR A $71.89 CARD PURCHASE - DETAILS:       0224DE FARIA I INC. LONG BRANCH NJ       04563330000677460</t>
  </si>
  <si>
    <t>RACEWAY DINER WEST LONG BRA NJ               02/22</t>
  </si>
  <si>
    <t>INTUIT *PAYROLL 888-537-7794 CA              02/23</t>
  </si>
  <si>
    <t>INSUFFICIENT FUNDS FEE FOR A $14.99 CARD PURCHASE - DETAILS:       0223INTUIT *PAYROLL 888-537-7794 CA      04563310012793497</t>
  </si>
  <si>
    <t>DE FARIA I INC. LONG BRANCH NJ               02/20</t>
  </si>
  <si>
    <t>MING YING LONG BRANCH NJ                     02/21</t>
  </si>
  <si>
    <t>ABC*Gold s Gym 800-6226290 NJ                02/19</t>
  </si>
  <si>
    <t>ATM CASH DEPOSIT 02/19 160 BRIGHTON AVE LONG BRANCH NJ</t>
  </si>
  <si>
    <t>T-MOBILE IVR PAYMENT 800-937-8997 WA         02/19</t>
  </si>
  <si>
    <t>THE HOME DEPOT 2608 QUINCY MA        263700  02/19</t>
  </si>
  <si>
    <t>PROGRESSIVE *INSURANC 800-776-4737 OH        02/17</t>
  </si>
  <si>
    <t>NWS NJT PERTH AMBOY162 PERTH AMBOY NJ448555  02/18</t>
  </si>
  <si>
    <t>Credit One Bank  Payment    0000096563863   WEB ID: 912240213</t>
  </si>
  <si>
    <t>ATM CASH DEPOSIT 02/14 445 S OYSTER BAY RD PLAINVIEW NY</t>
  </si>
  <si>
    <t>ATM CASH DEPOSIT 02/16 160 BRIGHTON AVE LONG BRANCH NJ</t>
  </si>
  <si>
    <t>MACY'S      052 MONMOU EATONTOWN NJ  710981  02/15</t>
  </si>
  <si>
    <t>I NAILS EATONTOWN NJ                         02/14</t>
  </si>
  <si>
    <t>DUNKIN #338451     Q35 LONG BRANCH NJ        02/14</t>
  </si>
  <si>
    <t>MACY'S      052 MONMOU EATONTOWN NJ  658663  02/14</t>
  </si>
  <si>
    <t>MODELL'S #157 EATONTOWN NJ           797487  02/15</t>
  </si>
  <si>
    <t>MODELL'S #157 EATONTOWN NJ           798322  02/15</t>
  </si>
  <si>
    <t>SPENCER GIFTS 226 EATONTOWN NJ               02/15</t>
  </si>
  <si>
    <t>JUSTICE #0284 EATONTOWN NJ                   02/15</t>
  </si>
  <si>
    <t>AUTOPAY/DISH NTWK 800-894-9131 CO            02/11</t>
  </si>
  <si>
    <t>INSUFFICIENT FUNDS FEE FOR A $181.13 RECURRING CARD PURCHASE - DETAILS:       0211AUTOPAY/DISH NTWK 800-894-9131 CO    04563310012793497</t>
  </si>
  <si>
    <t>NETFLIX.COM NETFLIX.COM CA                   02/12</t>
  </si>
  <si>
    <t>INSUFFICIENT FUNDS FEE FOR A $7.99 RECURRING CARD PURCHASE - DETAILS:       0212NETFLIX.COM NETFLIX.COM CA           04563310012793497</t>
  </si>
  <si>
    <t>DE FARIA I INC. LONG BRANCH NJ       997173  02/11</t>
  </si>
  <si>
    <t>INSUFFICIENT FUNDS FEE FOR A $9.64 CARD PURCHASE WITH PIN - DETAILS: 9971730211DE FARIA I INC. LONG BRANCH NJ       04563310012793497</t>
  </si>
  <si>
    <t>DEPOSIT  ID NUMBER 769652</t>
  </si>
  <si>
    <t>FINE FARE LONG BRANCH NJ             649893  02/10</t>
  </si>
  <si>
    <t xml:space="preserve">CHECK 1227 </t>
  </si>
  <si>
    <t>INSUFFICIENT FUNDS FEE FOR CHECK #1227 IN THE AMOUNT OF $1,950.00</t>
  </si>
  <si>
    <t xml:space="preserve">CHECK 1226 </t>
  </si>
  <si>
    <t>INSUFFICIENT FUNDS FEE FOR CHECK #1226 IN THE AMOUNT OF $900.00</t>
  </si>
  <si>
    <t>EXTENDED OVERDRAFT FEE</t>
  </si>
  <si>
    <t>ATM CASH DEPOSIT 02/05 160 BRIGHTON AVE LONG BRANCH NJ</t>
  </si>
  <si>
    <t>DE FARIA I INC. LONG BRANCH NJ               02/04</t>
  </si>
  <si>
    <t>INSUFFICIENT FUNDS FEE FOR A $222.94 CARD PURCHASE - DETAILS:       0204DE FARIA I INC. LONG BRANCH NJ       04563330000561367</t>
  </si>
  <si>
    <t>IT WORKS MARKETING IN 800-537-2395 FL        02/04</t>
  </si>
  <si>
    <t>NON-CHASE ATM FEE-INQ</t>
  </si>
  <si>
    <t>INSUFFICIENT FUNDS FEE FOR A $63.13 CARD PURCHASE - DETAILS:       0204IT WORKS MARKETING IN 800-537-2395 FL04563310012793497</t>
  </si>
  <si>
    <t>COMCAST 800-COMCAST NJ                       02/03</t>
  </si>
  <si>
    <t>INSUFFICIENT FUNDS FEE FOR A $126.37 CARD PURCHASE - DETAILS:       0203COMCAST 800-COMCAST NJ               04563330000561367</t>
  </si>
  <si>
    <t>MCDONALD'S F21745 NEW YORK NY                01/29</t>
  </si>
  <si>
    <t>PERTH AMBOY NJPO LLC PERTH AMBOY NJ          01/30</t>
  </si>
  <si>
    <t>SHOPRITE W LONGBRANC WEST LONG BRA NJ587767  02/01</t>
  </si>
  <si>
    <t>PEZAO CASA DE CARNES &amp; LONG BRANCH NJ475516  02/01</t>
  </si>
  <si>
    <t>THE HOME DEPOT 8466 SYOSSET NY               02/02 Purchase $11.70 Cash Back $40.00</t>
  </si>
  <si>
    <t xml:space="preserve">CHECK 1224 </t>
  </si>
  <si>
    <t xml:space="preserve">CHECK 1221 </t>
  </si>
  <si>
    <t>INSUFFICIENT FUNDS FEE FOR CHECK #1221 IN THE AMOUNT OF $1,000.00</t>
  </si>
  <si>
    <t>DEPOSIT  ID NUMBER 887485</t>
  </si>
  <si>
    <t>PC WOOD FLOORS 718-3693141 NY                03/26</t>
  </si>
  <si>
    <t>SIX FLAGS GREAT ADVEN 732-928-2000 NJ        03/28</t>
  </si>
  <si>
    <t>INSUFFICIENT FUNDS FEE FOR A $329.85 CARD PURCHASE - DETAILS:       0326PC WOOD FLOORS 718-3693141 NY        04563330000677460</t>
  </si>
  <si>
    <t>INSUFFICIENT FUNDS FEE FOR A $38.80 RECURRING CARD PURCHASE - DETAILS:       0328SIX FLAGS GREAT ADVEN 732-928-2000 NJ04563310012793497</t>
  </si>
  <si>
    <t>ATM CASH DEPOSIT 03/26 160 BRIGHTON AVE LONG BRANCH NJ</t>
  </si>
  <si>
    <t>CAFE 28 NEW YORK NY                          03/24</t>
  </si>
  <si>
    <t>TUZZIOS ITALIAN CUISIN LONG BRANCH NJ        03/25</t>
  </si>
  <si>
    <t>ATM CASH DEPOSIT 03/25 9313 3RD AVE BROOKLYN NY</t>
  </si>
  <si>
    <t>DE FARIA I INC. LONG BRANCH NJ               03/24</t>
  </si>
  <si>
    <t>LUKOIL 57304 LONG BRANCH NJ                  03/24</t>
  </si>
  <si>
    <t>NJT MOBILE 3001 NEWARK NJ                    03/24</t>
  </si>
  <si>
    <t>LUKOIL 57304 LONG BRANCH NJ                  03/23</t>
  </si>
  <si>
    <t>DE FARIA I INC. LONG BRANCH NJ               03/23</t>
  </si>
  <si>
    <t>EXXONMOBIL    47516406 LONG BRANCH NJ        03/23</t>
  </si>
  <si>
    <t>NYCDOT PARKING METERS LONG IS CITY NY        03/23</t>
  </si>
  <si>
    <t>IL FORNO PIZZERIA &amp; RE NEW YORK NY           03/23</t>
  </si>
  <si>
    <t>NON-CHASE ATM WITHDRAW               190523  03/24570 JOLIN</t>
  </si>
  <si>
    <t>NWS NJT LONG BRANCH232 LONG BRANCH NJ208063  03/24</t>
  </si>
  <si>
    <t xml:space="preserve">CHECK 1228 </t>
  </si>
  <si>
    <t xml:space="preserve">CHECK 1230 </t>
  </si>
  <si>
    <t>NON-CHASE ATM FEE-WITH</t>
  </si>
  <si>
    <t>INSUFFICIENT FUNDS FEE FOR CHECK #1230 IN THE AMOUNT OF $1,099.00</t>
  </si>
  <si>
    <t>LUKOIL 57304 LONG BRANCH NJ                  03/20</t>
  </si>
  <si>
    <t>NYCDOT PARKING METERS LONG IS CITY NY        03/21</t>
  </si>
  <si>
    <t>DOWNTOWNFLOORSUPPLIES NEW YORK NY            03/21</t>
  </si>
  <si>
    <t>ATM WITHDRAWAL                       005106  03/22160 BRIGH</t>
  </si>
  <si>
    <t>FINE FARE LONG BRANCH NJ             651172  03/22</t>
  </si>
  <si>
    <t>JANOVIC 1105 LLC NEW YORK NY         730217  03/23</t>
  </si>
  <si>
    <t>ATM WITHDRAWAL                       005255  03/23160 BRIGH</t>
  </si>
  <si>
    <t>ATM WITHDRAWAL                       005384  03/23160 BRIGH</t>
  </si>
  <si>
    <t>ATM CHECK DEPOSIT 03/20 160 BRIGHTON AVE LONG BRANCH NJ</t>
  </si>
  <si>
    <t>ATM CASH DEPOSIT 03/20 160 BRIGHTON AVE LONG BRANCH NJ</t>
  </si>
  <si>
    <t>AMAZON MKTPLACE PMTS AMZN.COM/BILL WA        03/19</t>
  </si>
  <si>
    <t>LUKOIL 57304 LONG BRANCH NJ                  03/19</t>
  </si>
  <si>
    <t>ABC*Gold s Gym 800-6226290 NJ                03/19</t>
  </si>
  <si>
    <t>DE FARIA I INC. LONG BRANCH NJ               03/18</t>
  </si>
  <si>
    <t>ATM WITHDRAWAL                       004251  03/19160 BRIGH</t>
  </si>
  <si>
    <t>DE FARIA I INC. LONG BRANCH NJ               03/17</t>
  </si>
  <si>
    <t>LUKOIL 57304 LONG BRANCH NJ                  03/17</t>
  </si>
  <si>
    <t>TACO BELL #28951 HOPELAWN NJ                 03/17</t>
  </si>
  <si>
    <t>MONMOUTH RD BP WEST LONG BRA NJ              03/18</t>
  </si>
  <si>
    <t>THE HOME DEPOT 0910 SECAUCUS NJ      977643  03/17</t>
  </si>
  <si>
    <t>RITE AID CORP. PERTH AMBOY NJ        227832  03/17</t>
  </si>
  <si>
    <t>Credit One Bank  Payment    0000099332132   WEB ID: 912240213</t>
  </si>
  <si>
    <t>DEPOSIT  ID NUMBER 160667</t>
  </si>
  <si>
    <t>I NAILS EATONTOWN NJ                         03/12</t>
  </si>
  <si>
    <t>SUNOCO 0368301801 WOODBRIDGE TW NJ           03/11</t>
  </si>
  <si>
    <t>EXPRESS#0756 EATONTOWN NJ                    03/11</t>
  </si>
  <si>
    <t>DE FARIA I INC. LONG BRANCH NJ               03/12</t>
  </si>
  <si>
    <t>NETFLIX.COM 866-579-7172 CA                  03/12</t>
  </si>
  <si>
    <t>INSUFFICIENT FUNDS FEE FOR A $59.00 CARD PURCHASE - DETAILS:       0311SUNOCO 0368301801 WOODBRIDGE TW NJ   04563330000677460</t>
  </si>
  <si>
    <t>INSUFFICIENT FUNDS FEE FOR A $69.90 CARD PURCHASE - DETAILS:       0311EXPRESS#0756 EATONTOWN NJ            04563310012793497</t>
  </si>
  <si>
    <t>INSUFFICIENT FUNDS FEE FOR A $206.20 CARD PURCHASE - DETAILS:       0312DE FARIA I INC. LONG BRANCH NJ       04563330000677460</t>
  </si>
  <si>
    <t>INSUFFICIENT FUNDS FEE FOR A $7.99 RECURRING CARD PURCHASE - DETAILS:       0312NETFLIX.COM 866-579-7172 CA          04563310012793497</t>
  </si>
  <si>
    <t>DE FARIA I INC. LONG BRANCH NJ               03/11</t>
  </si>
  <si>
    <t>LUKOIL 57304 LONG BRANCH NJ                  03/11</t>
  </si>
  <si>
    <t>GODIVA AUTO REPAIRS LL LONG BRANCH NJ        03/11</t>
  </si>
  <si>
    <t>INSUFFICIENT FUNDS FEE FOR A $169.06 CARD PURCHASE - DETAILS:       0311GODIVA AUTO REPAIRS LL LONG BRANCH NJ04563310012793497</t>
  </si>
  <si>
    <t>DE FARIA I INC. LONG BRANCH NJ               03/10</t>
  </si>
  <si>
    <t>LUKOIL 57304 LONG BRANCH NJ                  03/10</t>
  </si>
  <si>
    <t>STOP &amp; SHOP 2813 LONG BRANCH NJ      405006  03/11</t>
  </si>
  <si>
    <t>THE HOME DEPOT 1265 S SETAUKET NY    562454  03/11</t>
  </si>
  <si>
    <t>CHECK 1229  03/11</t>
  </si>
  <si>
    <t>OLD NAVY USA Eatontown NJ            822397  03/11</t>
  </si>
  <si>
    <t>AUTOPAY/DISH NTWK 800-894-9131 CO            03/08</t>
  </si>
  <si>
    <t>DEPOSIT  ID NUMBER 472783</t>
  </si>
  <si>
    <t>COMCAST 800-COMCAST NJ                       03/06</t>
  </si>
  <si>
    <t>INSUFFICIENT FUNDS FEE FOR A $140.97 CARD PURCHASE - DETAILS:       0306COMCAST 800-COMCAST NJ               04563310012793497</t>
  </si>
  <si>
    <t>DEPOSITED ITEM RETURNED                      000103253                                       # OF ITEMS00001</t>
  </si>
  <si>
    <t>EXXONMOBIL    480456 PORT WASHINGT NY        03/04</t>
  </si>
  <si>
    <t>PDFFILLER.COM 617-870-4200 MA                03/04</t>
  </si>
  <si>
    <t>DEPOSIT ITEM RETURNED FEE: 01                000103253                                       # OF ITEMS00001</t>
  </si>
  <si>
    <t>INSUFFICIENT FUNDS FEE FOR A $10.90 CARD PURCHASE - DETAILS:       0304EXXONMOBIL    480456 PORT WASHINGT NY04563330000677460</t>
  </si>
  <si>
    <t>INSUFFICIENT FUNDS FEE FOR A $19.99 CARD PURCHASE - DETAILS:       0304PDFFILLER.COM 617-870-4200 MA        04563310012793497</t>
  </si>
  <si>
    <t>INSUFFICIENT FUNDS FEE FOR A $9.67 RECURRING CARD PURCHASE - DETAILS:       0304PDFFILLER.COM 617-870-4200 MA        04563310012793497</t>
  </si>
  <si>
    <t>IT WORKS MARKETING IN 800-537-2395 FL        03/04</t>
  </si>
  <si>
    <t>NYCDOT PARKING METERS LONG IS CITY NY        03/03</t>
  </si>
  <si>
    <t>NST LIRR TVM       362 JAMAICA NY    005282  03/04</t>
  </si>
  <si>
    <t>NST METRO-NORTH TVM932 NEW YORK NY   002166  03/04</t>
  </si>
  <si>
    <t>NWS NJT NY PENN STA260 NEW YORK NJ   227995  03/04</t>
  </si>
  <si>
    <t>Duane Reade 2 PENN PLZ NEW YORK NY   613182  03/04</t>
  </si>
  <si>
    <t>THE HOME DEPOT 0907 W LONG BRANCH NJ 508748  03/03</t>
  </si>
  <si>
    <t>ATM CHECK DEPOSIT 03/02 3200 BROADWAY NEW YORK NY</t>
  </si>
  <si>
    <t>SIX FLAGS GREAT ADVEN 732-928-2000 NJ        02/28</t>
  </si>
  <si>
    <t>RICH VALLEY GOLF CLUB ROSEMOUNT MN           04/30</t>
  </si>
  <si>
    <t>DEPOSITED ITEM RETURNED                      000105387                                       # OF ITEMS00001</t>
  </si>
  <si>
    <t>EXPEDIA*1104070617732 EXPEDIA.COM NV         04/29</t>
  </si>
  <si>
    <t>CITY OF MIAMI BEACH PA MIAMI BEACH FL        04/28</t>
  </si>
  <si>
    <t>DEPOSIT ITEM RETURNED FEE: 01                000105387                                       # OF ITEMS00001</t>
  </si>
  <si>
    <t>INSUFFICIENT FUNDS FEE FOR A $93.83 CARD PURCHASE - DETAILS:       0429EXPEDIA*1104070617732 EXPEDIA.COM NV 04563310012793497</t>
  </si>
  <si>
    <t>INSUFFICIENT FUNDS FEE FOR A $14.00 CARD PURCHASE - DETAILS:       0428CITY OF MIAMI BEACH PA MIAMI BEACH FL04563330000677460</t>
  </si>
  <si>
    <t>SABIR AT LONG BRANCH LONG BRANCH NJ          04/27</t>
  </si>
  <si>
    <t>SHELL OIL 50997800037 YULEE FL               04/27</t>
  </si>
  <si>
    <t>HOTELS.COM12215314949 800-246-8357 NV        04/28</t>
  </si>
  <si>
    <t>SIX FLAGS GREAT ADVEN 732-928-2000 NJ        04/28</t>
  </si>
  <si>
    <t>BURGER KING #6334 FORT PIERCE FL             04/23</t>
  </si>
  <si>
    <t>FT. PIERCE CITGO FORT PIERCE FL              04/23</t>
  </si>
  <si>
    <t>EL CHEAPO 114 RICEBORO GA                    04/24</t>
  </si>
  <si>
    <t>ATKINSONS CIGARETTE LAN LUMBERTON NC         04/24</t>
  </si>
  <si>
    <t>DE FARIA I INC. LONG BRANCH NJ               04/24</t>
  </si>
  <si>
    <t>MCDONALD'S F10738 STAFFORD VA                04/24</t>
  </si>
  <si>
    <t>EXXONMOBIL    47888995 STAFFORD VA           04/24</t>
  </si>
  <si>
    <t>EXXONMOBIL    47516406 LONG BRANCH NJ        04/24</t>
  </si>
  <si>
    <t>DE FARIA I INC. LONG BRANCH NJ               04/25</t>
  </si>
  <si>
    <t>LUKOIL 57304 LONG BRANCH NJ                  04/25</t>
  </si>
  <si>
    <t>FLOOR STORE OF WEST EN NEW YORK NY           04/25</t>
  </si>
  <si>
    <t>NYCDOT PARKING METERS LONG IS CITY NY        04/25</t>
  </si>
  <si>
    <t>JEAN FERRE HAIR SALON FOREST HILLS NY        04/25</t>
  </si>
  <si>
    <t>TACO BELL #026014 NEW YORK NY                04/25</t>
  </si>
  <si>
    <t>SMASH BURGER #1442 NEPTUNE NJ                04/25</t>
  </si>
  <si>
    <t>MONMOUTH PLAZA Eatontown NJ          552413  04/25</t>
  </si>
  <si>
    <t>ZARA.COM USA 855-6359272 NY                  04/26</t>
  </si>
  <si>
    <t>STOP &amp; SHOP 2813 LONG BRANCH NJ              04/25 Purchase $7.53 Cash Back $80.00</t>
  </si>
  <si>
    <t>PRIME LIQUORS LONG BRANCH NJ                 04/26</t>
  </si>
  <si>
    <t>ALBAN ROAD SPRINGFIELD VA            520507  04/27</t>
  </si>
  <si>
    <t>KANGAROO EXPRESS WILSON NC           832548  04/27</t>
  </si>
  <si>
    <t>EZ SHOP #24 SUMMERTON SC             048766  04/27</t>
  </si>
  <si>
    <t>CHEVRON 00210130 VERO BEACH FL               04/27</t>
  </si>
  <si>
    <t>SPORTS AUTHORI WEST LONG BRA NJ      202787  04/27</t>
  </si>
  <si>
    <t xml:space="preserve">CHECK 1234 </t>
  </si>
  <si>
    <t>ATM CHECK DEPOSIT 04/24 160 BRIGHTON AVE LONG BRANCH NJ</t>
  </si>
  <si>
    <t>TROPICAL BEACH CAFE CO MIAMI BEACH FL        04/22</t>
  </si>
  <si>
    <t>DE FARIA I INC. LONG BRANCH NJ               04/23</t>
  </si>
  <si>
    <t>BRANCH SPIRIT WEST LONG BRA NJ               04/23</t>
  </si>
  <si>
    <t>DUNKIN #308764     Q35 PERTH AMBOY NJ        04/23</t>
  </si>
  <si>
    <t>EXXONMOBIL    480793 NORTH MIAMI B FL        04/23</t>
  </si>
  <si>
    <t>MI TIERRA INTERNATIONA PERTH AMBOY NJ        04/23</t>
  </si>
  <si>
    <t>SALLY BEAUTY #1056 W LONG BRANCH NJ          04/23</t>
  </si>
  <si>
    <t>ATM WITHDRAWAL                       003429  04/24160 BRIGH</t>
  </si>
  <si>
    <t>FINE FARE LONG BRANCH NJ             362713  04/24</t>
  </si>
  <si>
    <t>ATM WITHDRAWAL                       003662  04/24160 BRIGH</t>
  </si>
  <si>
    <t>ATM WITHDRAWAL                       003672  04/24160 BRIGH</t>
  </si>
  <si>
    <t>HOLIDAYS GOLDEN GLADES 3059491441 FL         04/21</t>
  </si>
  <si>
    <t>BROS CAFE AND MARKET MIAMI BEACH FL          04/22</t>
  </si>
  <si>
    <t>DESIGNS HAIR SALON PERTH AMBOY NJ    352428  04/23</t>
  </si>
  <si>
    <t>DEPOSIT  ID NUMBER  53692</t>
  </si>
  <si>
    <t>TROPICAL BEACH CAFE CO MIAMI BEACH FL        04/20</t>
  </si>
  <si>
    <t>DE FARIA I INC. LONG BRANCH NJ               04/21</t>
  </si>
  <si>
    <t>CITY OF MIAMI BEACH PA MIAMI BEACH FL        04/21</t>
  </si>
  <si>
    <t>WAL Wal-Mart Super 420 NEPTUNE NJ    262640  04/22</t>
  </si>
  <si>
    <t>SUNOCO 0007721409 OCEAN TOWNSHI NJ           04/18</t>
  </si>
  <si>
    <t>G-8 FOOD STORE TURBEVILLE SC                 04/20</t>
  </si>
  <si>
    <t>DE FARIA I INC. LONG BRANCH NJ               04/20</t>
  </si>
  <si>
    <t>GRAND CHINA BUFFET EATONTOWN NJ              04/20</t>
  </si>
  <si>
    <t>CITY OF MIAMI BEACH PA MIAMI BEACH FL        04/20</t>
  </si>
  <si>
    <t>HOTELS.COM12203810365 800-246-8357 NV        04/21</t>
  </si>
  <si>
    <t>DOMINO'S 4974 LONG BRANCH NJ                 04/20</t>
  </si>
  <si>
    <t>7-ELEVEN NORTH MIAMI FL              674642  04/21</t>
  </si>
  <si>
    <t>THE HOME DEPOT 251 N MIAMI BEACH FL  954794  04/21</t>
  </si>
  <si>
    <t>ATM WITHDRAWAL                       002892  04/21160 BRIGH</t>
  </si>
  <si>
    <t>FINE FARE LONG BRANCH NJ             601300  04/21</t>
  </si>
  <si>
    <t>AMERICAN EAGLE Miami Beach FL        829124  04/21</t>
  </si>
  <si>
    <t>MERRICK BANK COR ONLINEPYMT 666600039375713 WEB ID: 9000002935</t>
  </si>
  <si>
    <t>CAPITAL ONE      ONLINE PMT 511139919170772 CCD ID: 9279744991</t>
  </si>
  <si>
    <t>T-MOBILE IVR PAYMENT 800-937-8997 WA         04/18</t>
  </si>
  <si>
    <t>DE FARIA I INC. LONG BRANCH NJ               04/18</t>
  </si>
  <si>
    <t>LUKOIL 57304 LONG BRANCH NJ                  04/18</t>
  </si>
  <si>
    <t>NYCDOT PARKING METERS LONG IS CITY NY        04/18</t>
  </si>
  <si>
    <t>PROGRESSIVE *INSURANC 800-776-4737 OH        04/19</t>
  </si>
  <si>
    <t>JTC MOTORS LLC NEPTUNE NJ                    04/18</t>
  </si>
  <si>
    <t>TACO BELL #28974 NEPTUNE NJ                  04/18</t>
  </si>
  <si>
    <t>GODIVA AUTO REPAIRS LL LONG BRANCH NJ        04/18</t>
  </si>
  <si>
    <t>FINE FARE LONG BRANCH NJ             393658  04/18</t>
  </si>
  <si>
    <t>PRIME LIQUORS LONG BRANCH NJ                 04/18</t>
  </si>
  <si>
    <t>EXXONMOBIL    47982780 EATONTOWN NJ          04/18</t>
  </si>
  <si>
    <t>BUY BEST WINES &amp; LIQUO BRIDGEWATER NJ        04/18</t>
  </si>
  <si>
    <t>FAMILY AUTO CARE NY INC JAMAICA NY           04/18</t>
  </si>
  <si>
    <t>DE FARIA I INC. LONG BRANCH NJ               04/19</t>
  </si>
  <si>
    <t>LUKOIL 57304 LONG BRANCH NJ                  04/19</t>
  </si>
  <si>
    <t>7-ELEVEN WOODBRIDGE VA                       04/19 Purchase $4.39 Cash Back $10.00</t>
  </si>
  <si>
    <t>7-ELEVEN WOODBRIDGE VA               249276  04/19</t>
  </si>
  <si>
    <t>SHOPRITE W LONGBRANC WEST LONG BRA NJ593241  04/19</t>
  </si>
  <si>
    <t>NON-CHASE ATM WITHDRAW               503491  04/19216 RT. 3</t>
  </si>
  <si>
    <t>KENLY 95 TA TRUCKSTP KENLY NC        049052  04/19</t>
  </si>
  <si>
    <t>CORBIT PARTNERS, LLC KENLY NC        846345  04/19</t>
  </si>
  <si>
    <t>WENDY'S OF KENLY KENLY NC                    04/19</t>
  </si>
  <si>
    <t>GATE 1221 JACKSONVILLE FL            391066  04/20</t>
  </si>
  <si>
    <t>LOWE'S #1506 ROCKLEDGE FL                    04/20 Purchase $112.60 Cash Back $40.00</t>
  </si>
  <si>
    <t>RITE AID CORP. LONG BRANCH NJ        759382  04/20</t>
  </si>
  <si>
    <t>AM PETRO N MIAM MIAMI FL             505773  04/20</t>
  </si>
  <si>
    <t>ABC*Gold s Gym 800-6226290 NJ                04/19</t>
  </si>
  <si>
    <t>DEPOSIT  ID NUMBER 204596</t>
  </si>
  <si>
    <t>GROUPON INC 877-788-7858 IL                  04/16</t>
  </si>
  <si>
    <t>NYCDOT PARKING METERS LONG IS CITY NY        04/16</t>
  </si>
  <si>
    <t>NYCDOT PARKING METERS LONG IS CITY NY        04/15</t>
  </si>
  <si>
    <t>NJT MOBILE 3001 NEWARK NJ                    04/14</t>
  </si>
  <si>
    <t>TACO BELL #28963 WEST LONG BRA NJ            04/14</t>
  </si>
  <si>
    <t>FINE FARE LONG BRANCH NJ             616201  04/15</t>
  </si>
  <si>
    <t>NJT MOBILE 3001 NEWARK NJ                    04/13</t>
  </si>
  <si>
    <t>Credit One Bank  Payment    0000101693851   WEB ID: 912240213</t>
  </si>
  <si>
    <t>KOHL'S DEPT STRS CHG PYMT   043000093673836 WEB ID: 9044021343</t>
  </si>
  <si>
    <t>ATM CASH DEPOSIT 04/13 160 BRIGHTON AVE LONG BRANCH NJ</t>
  </si>
  <si>
    <t>THE CORNER CAFE &amp; BIST LONG BRANCH NJ        04/07</t>
  </si>
  <si>
    <t>NETFLIX.COM NETFLIX.COM CA                   04/12</t>
  </si>
  <si>
    <t>DE FARIA I INC. LONG BRANCH NJ               04/09</t>
  </si>
  <si>
    <t>INSUFFICIENT FUNDS FEE FOR A $60.01 CARD PURCHASE - DETAILS:       0409DE FARIA I INC. LONG BRANCH NJ       04563330000677460</t>
  </si>
  <si>
    <t>INSUFFICIENT FUNDS FEE FOR A $17.08 CARD PURCHASE - DETAILS:       0409DE FARIA I INC. LONG BRANCH NJ       04563330000677460</t>
  </si>
  <si>
    <t>LEAMINGTON HOTEL MIAMI FL                    04/06</t>
  </si>
  <si>
    <t>INGRAHAM GARAGE #182 MIAMI FL                04/08</t>
  </si>
  <si>
    <t>BRANCH SPIRIT WEST LONG BRA NJ               04/08</t>
  </si>
  <si>
    <t>USAIRWAYS   03776178007 CHICAGO IL           04/06</t>
  </si>
  <si>
    <t>OWW*CHEAPTIX 888-922-8849 IL                 04/07</t>
  </si>
  <si>
    <t>DE FARIA I INC. LONG BRANCH NJ               04/07</t>
  </si>
  <si>
    <t>HOTELS.COM12179519971 800-246-8357 NV        04/08</t>
  </si>
  <si>
    <t>DOWNTOWNFLOORSUPPLIES NEW YORK NY            04/07</t>
  </si>
  <si>
    <t>CAMILA'S RESTAURANT MIA MIAMI FL             04/07</t>
  </si>
  <si>
    <t>MAR Y TIERRA 305-5776001 FL                  04/02</t>
  </si>
  <si>
    <t>LA LICUADORA II MIAMI FL                     04/05</t>
  </si>
  <si>
    <t>INGRAHAM GARAGE #182 MIAMI FL                04/06</t>
  </si>
  <si>
    <t>DE FARIA I INC. LONG BRANCH NJ               04/06</t>
  </si>
  <si>
    <t>TROPICAL BEACH CAFE CO MIAMI BEACH FL        04/06</t>
  </si>
  <si>
    <t>CITY OF MIAMI BEACH PA MIAMI BEACH FL        04/07</t>
  </si>
  <si>
    <t>ATM WITHDRAWAL                       002314  04/07474 W 41S</t>
  </si>
  <si>
    <t>EXXONMOBIL MIAMI FL                  054733  04/07</t>
  </si>
  <si>
    <t>STOP &amp; SHOP 2813 LONG BRANCH NJ      996221  04/07</t>
  </si>
  <si>
    <t>ATM WITHDRAWAL                       009288  04/07160 BRIGH</t>
  </si>
  <si>
    <t xml:space="preserve">CHECK 1231 </t>
  </si>
  <si>
    <t>AUTOPAY/DISH NTWK 800-894-9131 CO            04/05</t>
  </si>
  <si>
    <t>THE HOME DEPOT 6378 HIALEAH FL       255793  04/04</t>
  </si>
  <si>
    <t>MIA TAXI 1315 LONG ISLAND NY                 04/02</t>
  </si>
  <si>
    <t>IT WORKS MARKETING IN 800-537-2395 FL        04/04</t>
  </si>
  <si>
    <t>DE FARIA I INC. LONG BRANCH NJ               04/03</t>
  </si>
  <si>
    <t>CAMILA'S RESTAURANT MIA MIAMI FL             04/03</t>
  </si>
  <si>
    <t>EXPEDIA*1102108377216 EXPEDIA.COM NV         04/05</t>
  </si>
  <si>
    <t>DE FARIA I INC. LONG BRANCH NJ               04/04</t>
  </si>
  <si>
    <t>INGRAHAM GARAGE #182 MIAMI FL                04/04</t>
  </si>
  <si>
    <t>PROGRESSIVE *INSURANC 800-776-4737 OH        04/05</t>
  </si>
  <si>
    <t>WITHDRAWAL 04/06</t>
  </si>
  <si>
    <t>ATM WITHDRAWAL                       001266  04/04474 W 41S</t>
  </si>
  <si>
    <t>JUSTICE #0284 EATONTOWN NJ                   04/04</t>
  </si>
  <si>
    <t>A&amp;F#20117 180 Rt. 35 S Eatontown NJ  842183  04/04</t>
  </si>
  <si>
    <t>MARSHALLS MARSHALLS MIAMI FL         839793  04/04</t>
  </si>
  <si>
    <t>WHITE CASTLE  090020 EATONTOWN NJ            04/04</t>
  </si>
  <si>
    <t>TMS*PIADINI &amp; PANINI B MIAMI FL              04/05</t>
  </si>
  <si>
    <t>INGRAHAM GARAGE #182 MIAMI FL                04/05</t>
  </si>
  <si>
    <t>RICH VALLEY GOLF CLUB ROSEMOUNT MN           04/05</t>
  </si>
  <si>
    <t>THE HOME DEPOT 6378 HIALEAH FL               04/06 Purchase $14.65 Cash Back $40.00</t>
  </si>
  <si>
    <t>CITY OF MIAMI BEACH PA MIAMI BEACH FL        04/06</t>
  </si>
  <si>
    <t>THE CHILDRENS PLACE #1 BRONX NY      194361  04/06</t>
  </si>
  <si>
    <t>ATM WITHDRAWAL                       008990  04/06160 BRIGH</t>
  </si>
  <si>
    <t>PDFFILLER.COM 617-870-4200 MA                04/04</t>
  </si>
  <si>
    <t>ATM CHECK DEPOSIT 04/03 150 SE 2ND AVE MIAMI FL</t>
  </si>
  <si>
    <t>WESTAR CORAL WAY MIAMI FL                    04/01</t>
  </si>
  <si>
    <t>LEAMINGTON HOTEL 305-373-7783 FL             04/01</t>
  </si>
  <si>
    <t>DE FARIA I INC. LONG BRANCH NJ               04/02</t>
  </si>
  <si>
    <t>CITY OF MIAMI BEACH PA MIAMI BEACH FL        04/02</t>
  </si>
  <si>
    <t>THE HOME DEPOT 6378 HIALEAH FL       250869  04/03</t>
  </si>
  <si>
    <t>THE HOME DEPOT 6378 HIALEAH FL               04/03 Purchase $11.74 Cash Back $40.00</t>
  </si>
  <si>
    <t>WALGREENS 1 SE 3RD AVE MIAMI FL      339421  04/03</t>
  </si>
  <si>
    <t>ATM CASH DEPOSIT 04/02 160 BRIGHTON AVE LONG BRANCH NJ</t>
  </si>
  <si>
    <t>SABIR AT LONG BRANCH LONG BRANCH NJ          03/31</t>
  </si>
  <si>
    <t>BEST MIAMI HOTEL CORAL GABLES FL             03/31</t>
  </si>
  <si>
    <t>DE FARIA I INC. LONG BRANCH NJ               04/01</t>
  </si>
  <si>
    <t>CITY OF MIAMI BEACH PA MIAMI BEACH FL        04/01</t>
  </si>
  <si>
    <t>PAYPAL *MORELLIFITL 402-935-7733 CA          04/01</t>
  </si>
  <si>
    <t>7-ELEVEN MIAMI FL                            04/02 Purchase $19.39 Cash Back $10.00</t>
  </si>
  <si>
    <t>ATM WITHDRAWAL                       000807  04/02474 W 41S</t>
  </si>
  <si>
    <t>RINCONCITO SUPERLATINO MIAMI FL              03/30</t>
  </si>
  <si>
    <t>17TH &amp; DIXIE MIAMI FL                        04/01</t>
  </si>
  <si>
    <t>WESTAR CORAL WAY MIAMI FL            584529  04/01</t>
  </si>
  <si>
    <t>DEPOSIT  ID NUMBER 828494</t>
  </si>
  <si>
    <t>EMPERADOR ELIAS RESTAUR BROOKLYN NY          11/23</t>
  </si>
  <si>
    <t>DEFARIA INC LONG BRANCH NJ                   11/24</t>
  </si>
  <si>
    <t>EXXONMOBIL    47982780 EATONTOWN NJ          11/24</t>
  </si>
  <si>
    <t>INSUFFICIENT FUNDS FEE FOR A $15.47 CARD PURCHASE - DETAILS:       1123EMPERADOR ELIAS RESTAUR BROOKLYN NY  04563330000764912</t>
  </si>
  <si>
    <t>INSUFFICIENT FUNDS FEE FOR A $55.89 CARD PURCHASE - DETAILS:       1124DEFARIA INC LONG BRANCH NJ           04563330000764912</t>
  </si>
  <si>
    <t>INSUFFICIENT FUNDS FEE FOR A $20.00 CARD PURCHASE - DETAILS:       1124EXXONMOBIL    47982780 EATONTOWN NJ  04563330000764912</t>
  </si>
  <si>
    <t>INSUFFICIENT FUNDS FEE FOR A $25.00 CARD PURCHASE - DETAILS:       1124EXXONMOBIL    47982780 EATONTOWN NJ  04563330000764912</t>
  </si>
  <si>
    <t>APPLEBEES 88296470045 TINTON FALLS NJ        11/23</t>
  </si>
  <si>
    <t>DEFARIA INC LONG BRANCH NJ                   11/23</t>
  </si>
  <si>
    <t>EXXONMOBIL    47982780 EATONTOWN NJ          11/23</t>
  </si>
  <si>
    <t>CREDIT ONE BANK, N.A. 877-825-3242 NV        11/23</t>
  </si>
  <si>
    <t>INSUFFICIENT FUNDS FEE FOR A $55.59 CARD PURCHASE - DETAILS:       1123APPLEBEES 88296470045 TINTON FALLS NJ04563330000764912</t>
  </si>
  <si>
    <t>INSUFFICIENT FUNDS FEE FOR A $141.00 CARD PURCHASE - DETAILS:       1123DEFARIA INC LONG BRANCH NJ           04563330000764912</t>
  </si>
  <si>
    <t>INSUFFICIENT FUNDS FEE FOR A $30.00 CARD PURCHASE - DETAILS:       1123EXXONMOBIL    47982780 EATONTOWN NJ  04563330000764912</t>
  </si>
  <si>
    <t>INSUFFICIENT FUNDS FEE FOR A $109.95 CARD PURCHASE - DETAILS:       1123CREDIT ONE BANK, N.A. 877-825-3242 NV04563310012793497</t>
  </si>
  <si>
    <t>EXXONMOBIL    47982780 EATONTOWN NJ          11/20</t>
  </si>
  <si>
    <t>EATONTOWN MUNI COURT 732-3897612 NJ          11/20</t>
  </si>
  <si>
    <t>ONE PARKING GOTHAM IN LONG IS CITY NY        11/20</t>
  </si>
  <si>
    <t>PRIME LIQUORS LONG BRANCH NJ                 11/20</t>
  </si>
  <si>
    <t>SUPPLIES MASTER INC LONG BRANCH NJ           11/21</t>
  </si>
  <si>
    <t>WALGREENS #5201 WEST LONG BRA NJ             11/21</t>
  </si>
  <si>
    <t>SABOR BRAZIL RESTAURAN LONG BRANCH NJ        11/21</t>
  </si>
  <si>
    <t>BP#6613400WEST LONG WEST LONG BRA NJ         11/22</t>
  </si>
  <si>
    <t>BOMDIADEMAIS LONG BRANCH NJ                  11/22</t>
  </si>
  <si>
    <t>ZAO CASA DE CARNES &amp; M LONG BRANCH NJ739774  11/22</t>
  </si>
  <si>
    <t>NORDSTROM 650 231 ROUT EATONTOWN NJ  534890  11/22</t>
  </si>
  <si>
    <t>TJ TJ MAXX EATONTOWN NJ              957369  11/22</t>
  </si>
  <si>
    <t>MARSHALLS MARSHALLS SHREWSBURY NJ    815132  11/22</t>
  </si>
  <si>
    <t>LIRR TVM JAMAICA NY                  977325  11/23</t>
  </si>
  <si>
    <t xml:space="preserve">CHECK 1269 </t>
  </si>
  <si>
    <t xml:space="preserve">CHECK 1270 </t>
  </si>
  <si>
    <t>PDFFILLER.COM 617-8704200 MA                 11/20</t>
  </si>
  <si>
    <t>INSUFFICIENT FUNDS FEE FOR CHECK #1270 IN THE AMOUNT OF $2,000.00</t>
  </si>
  <si>
    <t>RETURNED ITEM FEE FOR AN UNPAID CHECK #1271 IN THE AMOUNT OF $1,570.90</t>
  </si>
  <si>
    <t>INSUFFICIENT FUNDS FEE FOR A $29.99 RECURRING CARD PURCHASE - DETAILS:       1120PDFFILLER.COM 617-8704200 MA         04563310012793497</t>
  </si>
  <si>
    <t>DEPOSIT  ID NUMBER 292496</t>
  </si>
  <si>
    <t>DOLLAR VOLUME LONG BRANCH NJ                 11/18</t>
  </si>
  <si>
    <t>ONE PARKING GOTHAM IN LONG IS CITY NY        11/18</t>
  </si>
  <si>
    <t>LUKOIL 57304 LONG BRANCH NJ                  11/19</t>
  </si>
  <si>
    <t>CHECK 1268  11/20</t>
  </si>
  <si>
    <t>ZAO CASA DE CARNES &amp; M LONG BRANCH NJ062107  11/20</t>
  </si>
  <si>
    <t>ABC*Gold s Gym 800-6226290 NJ                11/19</t>
  </si>
  <si>
    <t>MARINOS RESTAURANT - N WATCHUNG NJ           11/17</t>
  </si>
  <si>
    <t>SUNOCO 0327962700 SOUTH AMBOY NJ             11/17</t>
  </si>
  <si>
    <t>APPLEBEES 9418649020 HUNTINGTON ST NY        11/18</t>
  </si>
  <si>
    <t>NJT MOBILE 3001 NEWARK NJ                    11/18</t>
  </si>
  <si>
    <t>HN-DUNKIN ST211 NEW YORK NY                  11/18</t>
  </si>
  <si>
    <t>NYCDOT PARKING METERS LONG IS CITY NY        11/18</t>
  </si>
  <si>
    <t>TACO BELL #28963 WEST LONG BRA NJ            11/18</t>
  </si>
  <si>
    <t>THE HOME DEPOT 1249 STATEN ISLAND NY 933658  11/19</t>
  </si>
  <si>
    <t>GUN HILL AUTO BRONX NY               681740  11/19</t>
  </si>
  <si>
    <t>SABIR AT LONG BRANCH LONG BRANCH NJ          11/17</t>
  </si>
  <si>
    <t>T-MOBILE IVR PAYMENT 800-937-8997 WA         11/18</t>
  </si>
  <si>
    <t>MTA VENDING MACHINES NEW YORK NY     331372  11/18</t>
  </si>
  <si>
    <t>LIRR TVM JAMAICA NY                  343455  11/18</t>
  </si>
  <si>
    <t>LIRR TVM JAMAICA NY                  352470  11/18</t>
  </si>
  <si>
    <t>MTA VENDING MACHINES NEW YORK NY     123475  11/18</t>
  </si>
  <si>
    <t>RITE AID STORE - 0802 LONG BRANCH NJ 275986  11/18</t>
  </si>
  <si>
    <t xml:space="preserve">CHECK 1267 </t>
  </si>
  <si>
    <t>DEPOSIT  ID NUMBER 398997</t>
  </si>
  <si>
    <t>EMPIRE PIZZA NEW YORK NY                     11/15</t>
  </si>
  <si>
    <t>NEW YORK SKYLINE INC NEW YORK NY             11/15</t>
  </si>
  <si>
    <t>DAVE &amp; BUSTER'S #50 NEW YORK NY              11/15</t>
  </si>
  <si>
    <t>APPLEBEES 962964700636 LINDEN NJ             11/16</t>
  </si>
  <si>
    <t>DEFARIA CAR &amp; TRUCK LONG BRANCH NJ           11/16</t>
  </si>
  <si>
    <t>LUKOIL 57304 LONG BRANCH NJ                  11/16</t>
  </si>
  <si>
    <t>ICKMAN'S 18TH STRE NEW YORK NY       321494  11/17</t>
  </si>
  <si>
    <t>ATM CHECK DEPOSIT 11/13 160 BRIGHTON AVE LONG BRANCH NJ</t>
  </si>
  <si>
    <t>NYCDOT PARKING METERS LONG IS CITY NY        11/13</t>
  </si>
  <si>
    <t>BREAD FACTORY MARIELLA NEW YORK NY           11/13</t>
  </si>
  <si>
    <t>SUNOCO 0327962700 SOUTH AMBOY NJ             11/13</t>
  </si>
  <si>
    <t>ROCKAFELLERS PIZZA LONG BRANCH NJ            11/13</t>
  </si>
  <si>
    <t>BASURERO RESTAURANT ASTORIA NY               11/13</t>
  </si>
  <si>
    <t>QUIZNOS GS-PKW10814713 SOUTH AMBOY NJ        11/14</t>
  </si>
  <si>
    <t>CONTES CAR WASH INC LONG BRANCH NJ           11/14</t>
  </si>
  <si>
    <t>TAM AIRLINE 95721205214 MIAMI FL             11/14</t>
  </si>
  <si>
    <t>RITE AID STORE - 0802 LONG BRANCH NJ 099010  11/14</t>
  </si>
  <si>
    <t>PRIME LIQUORS LONG BRANCH NJ                 11/14</t>
  </si>
  <si>
    <t>Online Transfer to CHK ...1290 transaction#: 5005675335 11/16</t>
  </si>
  <si>
    <t>GULF OIL 91202183 JERSEY CITY NJ             11/15</t>
  </si>
  <si>
    <t>Online Transfer to CHK ...1290 transaction#: 5008551684 11/16</t>
  </si>
  <si>
    <t xml:space="preserve">CHECK 1266 </t>
  </si>
  <si>
    <t>LUKOIL 57304 LONG BRANCH NJ                  11/12</t>
  </si>
  <si>
    <t>CAFE NUNEZ NEW YORK NY                       11/12</t>
  </si>
  <si>
    <t>PRIME LIQUORS LONG BRANCH NJ                 11/12</t>
  </si>
  <si>
    <t>WALGREENS 216 STATE WEST LONG BRA NJ 902880  11/13</t>
  </si>
  <si>
    <t>ATM CHECK DEPOSIT 11/11 4413 ROUTE 9 MANALAPAN NJ</t>
  </si>
  <si>
    <t>LUNETTA PIZZA NEW YORK NY                    11/09</t>
  </si>
  <si>
    <t>DE FARIA  INC. LONG BRANCH NJ                11/10</t>
  </si>
  <si>
    <t>LUKOIL 57304 LONG BRANCH NJ                  11/10</t>
  </si>
  <si>
    <t>BURGER KING #2252 LAWRENCE NY                11/11</t>
  </si>
  <si>
    <t>DE FARIA  INC. LONG BRANCH NJ                11/11</t>
  </si>
  <si>
    <t>GAS LAND WEST LONG BRA NJ                    11/11</t>
  </si>
  <si>
    <t>THE HOME DEPOT 1249 STATEN ISLAND NY 502366  11/11</t>
  </si>
  <si>
    <t>TGI FRIDAY'S 2757 EATONTOWN NJ               11/11</t>
  </si>
  <si>
    <t>THE HOME DEPOT 0910 SECAUCUS NJ      885509  11/12</t>
  </si>
  <si>
    <t>DEFARIA CAR &amp; TRUCK LONG BRANCH NJ           11/09</t>
  </si>
  <si>
    <t>THE HOME DEPOT 6845 JERSEY CITY NJ   792408  11/10</t>
  </si>
  <si>
    <t>FAST TRACK AUTO CARRI 561-767-0835 FL        11/06</t>
  </si>
  <si>
    <t>MCDONALD'S F15661 WESTMINSTER CO             11/06</t>
  </si>
  <si>
    <t>HAIDER PETROLEUM LLC PERTH AMBOY NJ          11/06</t>
  </si>
  <si>
    <t>SQ *ABBY LIMO DENVER CO                      11/06</t>
  </si>
  <si>
    <t>PANDA-MAIN TERMINAL Q76 DENVER CO            11/06</t>
  </si>
  <si>
    <t>UNITED      016260665 800-932-2732 TX        11/06</t>
  </si>
  <si>
    <t>CVS/PHARMACY #10 LONG BRANCH NJ              11/07 Purchase $52.16 Cash Back $20.00</t>
  </si>
  <si>
    <t>CHECK 1262  11/09</t>
  </si>
  <si>
    <t>EWRLOTCTP/CT NEWARK NJ                       11/07</t>
  </si>
  <si>
    <t>APPLEBEES 88296470045 TINTON FALLS NJ        11/08</t>
  </si>
  <si>
    <t>Online Transfer to CHK ...1290 transaction#: 4991037238 11/09</t>
  </si>
  <si>
    <t>VICTORIA'S SECRET STOR EATONTOWN NJ  935116  11/07</t>
  </si>
  <si>
    <t>DOMINO'S 4974 731-776-8887 NJ                11/07</t>
  </si>
  <si>
    <t>PRIME LIQUORS LONG BRANCH NJ                 11/08</t>
  </si>
  <si>
    <t xml:space="preserve">CHECK 1264 </t>
  </si>
  <si>
    <t>BRANCH SPIRIT WEST LONG BRA NJ               11/05</t>
  </si>
  <si>
    <t>BUDGET RENT A CAR EATONTOWN NJ               11/05</t>
  </si>
  <si>
    <t>UNITED PACIFIC 6517 DENVER CO        128006  11/06</t>
  </si>
  <si>
    <t>SEI 37141 DENVER CO                  065343  11/06</t>
  </si>
  <si>
    <t>AMERICAN AI 00177172222 NEW YORK NY          11/03</t>
  </si>
  <si>
    <t>CHEAPOAIR.COM AIR CHEAPOAIR.COM NY           11/05</t>
  </si>
  <si>
    <t>DEPOSIT  ID NUMBER 362814</t>
  </si>
  <si>
    <t>DEFARIA INC LONG BRANCH NJ                   11/03</t>
  </si>
  <si>
    <t>DORADO NEW YORK NY                           11/03</t>
  </si>
  <si>
    <t>CHEAPOAIR.COM AIR CHEAPOAIR.COM NY           11/04</t>
  </si>
  <si>
    <t>JERSEY CITY MUNI COURT 201-2096700 NJ        11/02</t>
  </si>
  <si>
    <t>TGI_FRIDAYS #0223 BROOKLYN NY                11/02</t>
  </si>
  <si>
    <t>MTA VENDING MACHINES NEW YORK NY     354051  11/03</t>
  </si>
  <si>
    <t>ATM CHECK DEPOSIT 10/31 160 BRIGHTON AVE LONG BRANCH NJ</t>
  </si>
  <si>
    <t>DOMINO'S 6297 DENVER CO                      10/31</t>
  </si>
  <si>
    <t>COLORADO FASTBREAK DENVER CO                 10/31</t>
  </si>
  <si>
    <t>THE HOME DEPOT 6845 JERSEY CITY NJ   173102  11/02</t>
  </si>
  <si>
    <t xml:space="preserve">CHECK 1260 </t>
  </si>
  <si>
    <t>AUTOPAY/DISH NTWK 800-894-9131 CO            10/31</t>
  </si>
  <si>
    <t>PDFFILLER.COM 617-8704200 MA                 10/30</t>
  </si>
  <si>
    <t>DEPOSIT  ID NUMBER 753852</t>
  </si>
  <si>
    <t>DEPOSIT  ID NUMBER  34669</t>
  </si>
  <si>
    <t>Chase QuickPay Electronic Transfer 5099631523 from GOLD INDUSTRIEZ, LLC</t>
  </si>
  <si>
    <t>DE FARIA  INC. LONG BRANCH NJ                12/30</t>
  </si>
  <si>
    <t>LUKOIL 57304 LONG BRANCH NJ                  12/30</t>
  </si>
  <si>
    <t>DOWNTOWNFLOORSUPPLIES NEW YORK NY            12/30</t>
  </si>
  <si>
    <t>NYCDOT PARKING METERS LONG IS CITY NY        12/30</t>
  </si>
  <si>
    <t>SQ *LIMA 33 GREAT NECK NY                    12/30</t>
  </si>
  <si>
    <t>DOMINO'S 4974 LONG BRANCH NJ                 12/30</t>
  </si>
  <si>
    <t>NON-CHASE ATM WITHDRAW               474522  12/31570 JOLIN</t>
  </si>
  <si>
    <t>DOWNTOWNFLOORSUPPLIES NEW YORK NY            12/31</t>
  </si>
  <si>
    <t>RITE AID STORE - 0802 LONG BRANCH NJ 321341  12/31</t>
  </si>
  <si>
    <t>ATM WITHDRAWAL                       005098  12/31160 BRIGH</t>
  </si>
  <si>
    <t>SIX FLAGS GREAT ADVEN 732-928-2000 NJ        12/30</t>
  </si>
  <si>
    <t>SABIR AT LONG BRANCH LONG BRANCH NJ          12/28</t>
  </si>
  <si>
    <t>DE FARIA  INC. LONG BRANCH NJ                12/29</t>
  </si>
  <si>
    <t>DEFARIA CAR &amp; TRUCK LONG BRANCH NJ           12/29</t>
  </si>
  <si>
    <t>NON-CHASE ATM WITHDRAW               146406  12/30570 JOLIN</t>
  </si>
  <si>
    <t>7-ELEVEN LITTLE NECK NY                      12/30 Purchase $2.17 Cash Back $10.00</t>
  </si>
  <si>
    <t>NON-CHASE ATM WITHDRAW               755411  12/30244-05 NO</t>
  </si>
  <si>
    <t>GNC 03077 310 STATE WEST LONG BRA NJ 530904  12/30</t>
  </si>
  <si>
    <t>DEPOSIT  ID NUMBER 403766</t>
  </si>
  <si>
    <t>CONTES CAR WASH INC LONG BRANCH NJ           12/27</t>
  </si>
  <si>
    <t>CINE GRAND MIDDLEBROOK OCEAN NJ              12/28</t>
  </si>
  <si>
    <t>AMERICAN-WATER-PAYMEN 800-272-1325 NJ        12/28</t>
  </si>
  <si>
    <t>BP#6613400WEST LONG WEST LONG BRA NJ         12/29</t>
  </si>
  <si>
    <t>FINE FARE LONG BRANCH NJ             741760  12/29</t>
  </si>
  <si>
    <t>DOWNTOWNFLOORSUPPLIES NEW YORK NY    304124  12/29</t>
  </si>
  <si>
    <t>COSTCO WHSE #1093 Morganville NJ     964385  12/29</t>
  </si>
  <si>
    <t>ENVISION ACNE CENTER MANALAPAN NJ            12/23</t>
  </si>
  <si>
    <t>MING YING LONG BRANCH NJ                     12/23</t>
  </si>
  <si>
    <t>GOLDS GYM LONG BRANCH LONG BRANCH NJ         12/24</t>
  </si>
  <si>
    <t>EATONTOWN MUNI COURT 732-3897612 NJ          12/25</t>
  </si>
  <si>
    <t>SABIR AT LONG BRANCH LONG BRANCH NJ          12/26</t>
  </si>
  <si>
    <t>NYCDOT PARKING METERS LONG IS CITY NY        12/26</t>
  </si>
  <si>
    <t>PRINCESS ROYALE OCEANFR OCEAN CITY MD        12/26</t>
  </si>
  <si>
    <t>Online Transfer to CHK ...1290 transaction#: 5092581379 12/28</t>
  </si>
  <si>
    <t>GAMESTOP #2492 MANALAPAN NJ                  12/23</t>
  </si>
  <si>
    <t>AWESOME TAXI MANAGMENT NEW YORK NY           12/22</t>
  </si>
  <si>
    <t>GYRO PLACE FREEHOLD NJ                       12/23</t>
  </si>
  <si>
    <t>NJT MOBILE 3001 NEWARK NJ                    12/23</t>
  </si>
  <si>
    <t>SHOPRITE W LONGBRANC WEST LONG BRA NJ748403  12/24</t>
  </si>
  <si>
    <t>FINE FARE LONG BRANCH NJ             949933  12/24</t>
  </si>
  <si>
    <t>NNT KMART 4470     1 WEST LONG BRA NJ078567  12/24</t>
  </si>
  <si>
    <t>WALGREENS 216 STATE WEST LONG BRA NJ 560368  12/24</t>
  </si>
  <si>
    <t>DEPOSIT  ID NUMBER 617765</t>
  </si>
  <si>
    <t>MCDONALD'S F1746 W LONG BRANCH NJ            12/21</t>
  </si>
  <si>
    <t>MAGICJACK.COM RENEWAL 561-594-9925 FL        12/22</t>
  </si>
  <si>
    <t>DE FARIA  INC. LONG BRANCH NJ                12/22</t>
  </si>
  <si>
    <t>NYCDOT PARKING METERS LONG IS CITY NY        12/22</t>
  </si>
  <si>
    <t>NJT MOBILE 3001 NEWARK NJ                    12/22</t>
  </si>
  <si>
    <t>TARGET T-1378 Ocean NJ               031073  12/22</t>
  </si>
  <si>
    <t>WAL Wal-Mart Super 651 NEPTUNE NJ    411094  12/23</t>
  </si>
  <si>
    <t>LIRR TVM JAMAICA NY                  399988  12/23</t>
  </si>
  <si>
    <t>LIRR TVM JAMAICA NY                  447776  12/23</t>
  </si>
  <si>
    <t>TARGET T-1184 Manalapan NJ           026403  12/23</t>
  </si>
  <si>
    <t>ATM CHECK DEPOSIT 12/21 160 BRIGHTON AVE LONG BRANCH NJ</t>
  </si>
  <si>
    <t>DE FARIA  INC. LONG BRANCH NJ                12/21</t>
  </si>
  <si>
    <t>NST BEST BUY #1895 381 EATONTOWN NJ  035481  12/22</t>
  </si>
  <si>
    <t>ABC*Gold s Gym 800-6226290 NJ                12/21</t>
  </si>
  <si>
    <t>PDFFILLER.COM 617-8704200 MA                 12/20</t>
  </si>
  <si>
    <t>EXXONMOBIL    47982780 EATONTOWN NJ          12/18</t>
  </si>
  <si>
    <t>NYCDOT PARKING METERS LONG IS CITY NY        12/18</t>
  </si>
  <si>
    <t>COURT LIQUORS LONG BRANCH NJ                 12/18</t>
  </si>
  <si>
    <t>T-MOBILE IVR PAYMENT 800-937-8997 WA         12/19</t>
  </si>
  <si>
    <t>ATM WITHDRAWAL                       001994  12/19160 BRIGH</t>
  </si>
  <si>
    <t>LUKOIL 57304 LONG BRANCH NJ                  12/19</t>
  </si>
  <si>
    <t>Good Fortune Wines and BAY SHORE NY          12/19</t>
  </si>
  <si>
    <t>BP#8848095MONMOUTH R WEST LONG BRA NJ        12/20</t>
  </si>
  <si>
    <t>WHITE CASTLE  090020 EATONTOWN NJ            12/20</t>
  </si>
  <si>
    <t>T MOBILE 4018 NEW YORK NY            780002  12/21</t>
  </si>
  <si>
    <t>DEPOSIT  ID NUMBER 608371</t>
  </si>
  <si>
    <t>EXXONMOBIL    47982780 EATONTOWN NJ          12/17</t>
  </si>
  <si>
    <t>THE HOME DEPOT #6152 BROOKLYN NY             12/15</t>
  </si>
  <si>
    <t>NJT MOBILE 3001 NEWARK NJ                    12/14</t>
  </si>
  <si>
    <t>SUPPLIES MASTER INC LONG BRANCH NJ           12/11</t>
  </si>
  <si>
    <t>NJT MOBILE 3001 NEWARK NJ                    12/11</t>
  </si>
  <si>
    <t>SUPPLIES MASTER INC LONG BRANCH NJ           12/12</t>
  </si>
  <si>
    <t>NYC TAXI 6G29 LONG ISLAND C NY               12/12</t>
  </si>
  <si>
    <t>323 WIRELESS BROOKLYN NY             383007  12/14</t>
  </si>
  <si>
    <t>Online Transfer to CHK ...1290 transaction#: 5066019810 12/14</t>
  </si>
  <si>
    <t>MING YING LONG BRANCH NJ                     12/09</t>
  </si>
  <si>
    <t>SUPPLIES MASTER INC LONG BRANCH NJ           12/10</t>
  </si>
  <si>
    <t>DOWNTOWNFLOORSUPPLIES NEW YORK NY            12/10</t>
  </si>
  <si>
    <t>1-800-FLOWERS.COM,INC 800-468-1141 NY        12/11</t>
  </si>
  <si>
    <t>NJT MOBILE 3001 NEWARK NJ                    12/10</t>
  </si>
  <si>
    <t>ICKMAN'S 18TH STRE NEW YORK NY       594802  12/11</t>
  </si>
  <si>
    <t>BABUR GARDEN EXPRESS EATONTOWN NJ            12/07</t>
  </si>
  <si>
    <t>LUKOIL 57304 LONG BRANCH NJ                  12/08</t>
  </si>
  <si>
    <t>PROGRESSIVE *INSURANC 800-776-4737 OH        12/08</t>
  </si>
  <si>
    <t>ISLAND CHICKEN GRILL MIAMI FL                12/08</t>
  </si>
  <si>
    <t xml:space="preserve">CHECK 1274 </t>
  </si>
  <si>
    <t>AUTOPAY/DISH NTWK 800-894-9131 CO            12/07</t>
  </si>
  <si>
    <t>ATM CASH DEPOSIT 12/08 160 BRIGHTON AVE LONG BRANCH NJ</t>
  </si>
  <si>
    <t>ATM CHECK DEPOSIT 12/08 160 BRIGHTON AVE LONG BRANCH NJ</t>
  </si>
  <si>
    <t>RECREIO CONVENIENCIA CARMO DO PARA           12/07 BR Real    102.37 X 0.2668751 (EXCHG RTE) + 0.81 (EXCHG RTE ADJ)</t>
  </si>
  <si>
    <t>RECREIO CONVENIENCIA CARMO DO PARA           12/07 BR Real    172.10 X 0.2668797 (EXCHG RTE) + 1.37 (EXCHG RTE ADJ)</t>
  </si>
  <si>
    <t>ROTA DO SOL RESTAURANTE PATROCINIO           12/07 BR Real    20.50 X 0.2668293 (EXCHG RTE) + 0.16 (EXCHG RTE ADJ)</t>
  </si>
  <si>
    <t>BRANCH SPIRIT WEST LONG BRA NJ               12/07</t>
  </si>
  <si>
    <t xml:space="preserve">CHECK 1273 </t>
  </si>
  <si>
    <t>ATM CHECK DEPOSIT 12/07 160 BRIGHTON AVE LONG BRANCH NJ</t>
  </si>
  <si>
    <t>IZU SUSHI LONG BRANCH NJ                     12/05</t>
  </si>
  <si>
    <t>RITE AID STORE - 0802 LONG BRANCH NJ 184603  12/05</t>
  </si>
  <si>
    <t>ATM WITHDRAWAL                       009053  12/07160 BRIGH</t>
  </si>
  <si>
    <t xml:space="preserve">CHECK 1275 </t>
  </si>
  <si>
    <t>GULF OIL 91265073 MANALAPAN NJ               12/03</t>
  </si>
  <si>
    <t>CHECK 1272  12/03</t>
  </si>
  <si>
    <t>SIX FLAGS GREAT ADVEN 732-928-2000 NJ        12/03</t>
  </si>
  <si>
    <t>expense Type</t>
  </si>
  <si>
    <t>Utilities</t>
  </si>
  <si>
    <t>Travel Expense</t>
  </si>
  <si>
    <t>Toll</t>
  </si>
  <si>
    <t>Gas</t>
  </si>
  <si>
    <t>parking</t>
  </si>
  <si>
    <t>Summons Tickets</t>
  </si>
  <si>
    <t>Bank fees</t>
  </si>
  <si>
    <t>Meals</t>
  </si>
  <si>
    <t>Material</t>
  </si>
  <si>
    <t>Transportation</t>
  </si>
  <si>
    <t>Personal</t>
  </si>
  <si>
    <t>gas</t>
  </si>
  <si>
    <t>meals</t>
  </si>
  <si>
    <t>travel</t>
  </si>
  <si>
    <t>personal</t>
  </si>
  <si>
    <t>transportation</t>
  </si>
  <si>
    <t>auto ex</t>
  </si>
  <si>
    <t>insurance</t>
  </si>
  <si>
    <t>summons tickets</t>
  </si>
  <si>
    <t>internet</t>
  </si>
  <si>
    <t>material</t>
  </si>
  <si>
    <t>bank fees</t>
  </si>
  <si>
    <t>bank fee</t>
  </si>
  <si>
    <t>deposit</t>
  </si>
  <si>
    <t>office expense</t>
  </si>
  <si>
    <t>utilities</t>
  </si>
  <si>
    <t>auto mantainance</t>
  </si>
  <si>
    <t>travel expense</t>
  </si>
  <si>
    <t>withdraw</t>
  </si>
  <si>
    <t xml:space="preserve">material 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</si>
  <si>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</si>
  <si>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</si>
  <si>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</si>
  <si>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</si>
  <si>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</si>
  <si>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</si>
  <si>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</si>
  <si>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</si>
  <si>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</si>
  <si>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</si>
  <si>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</si>
  <si>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APRIL</t>
  </si>
  <si>
    <t>TOTAL</t>
  </si>
  <si>
    <t>4/30/2015+B2:D133</t>
  </si>
  <si>
    <t>meals entratainment</t>
  </si>
  <si>
    <t>transfer</t>
  </si>
  <si>
    <t>SIX FLAGS GREAT ADVEN 732-928-2000 NJ        05/28</t>
  </si>
  <si>
    <t>Bank Fees</t>
  </si>
  <si>
    <t>DE FARIA I INC. LONG BRANCH NJ               05/26</t>
  </si>
  <si>
    <t>LUKOIL 57304 LONG BRANCH NJ                  05/26</t>
  </si>
  <si>
    <t>H&amp;M FREEHOLD NJ                      884767  05/27</t>
  </si>
  <si>
    <t>SABIR AT LONG BRANCH LONG BRANCH NJ          05/21</t>
  </si>
  <si>
    <t>HOLBROOK CAR WASH HOLBROOK NY                05/21</t>
  </si>
  <si>
    <t>Auto Expense</t>
  </si>
  <si>
    <t>DE FARIA I INC. LONG BRANCH NJ               05/22</t>
  </si>
  <si>
    <t>LUKOIL 57304 LONG BRANCH NJ                  05/22</t>
  </si>
  <si>
    <t>THE TURNING POINT LONG BRANCH NJ             05/22</t>
  </si>
  <si>
    <t>RITE AID STORE 0802 LONG BRANCH NJ           05/22</t>
  </si>
  <si>
    <t>PEZAO CASA DE CARNES &amp; LONG BRANCH NJ423858  05/25</t>
  </si>
  <si>
    <t>ATM WITHDRAWAL                       002043  05/25160 BRIGH</t>
  </si>
  <si>
    <t>withdrawal</t>
  </si>
  <si>
    <t>PRIME LIQUORS LONG BRANCH NJ                 05/25</t>
  </si>
  <si>
    <t>THE HOME DEPOT 6177 NEW YORK NY              05/26 Purchase $3.41 Cash Back $20.00</t>
  </si>
  <si>
    <t>MTA VENDING MACHINES NEW YORK NY     187897  05/26</t>
  </si>
  <si>
    <t>DE FARIA I INC. LONG BRANCH NJ               05/21</t>
  </si>
  <si>
    <t>TONYS PIZZERIA BAYPORT NY                    05/21</t>
  </si>
  <si>
    <t>NJT MOBILE 3001 NEWARK NJ                    05/21</t>
  </si>
  <si>
    <t>NON-CHASE ATM WITHDRAW               380209  05/22570 JOLIN</t>
  </si>
  <si>
    <t>TJ TJ MAXX EATONTOWN NJ              041327  05/22</t>
  </si>
  <si>
    <t>SABIR AT LONG BRANCH LONG BRANCH NJ          05/19</t>
  </si>
  <si>
    <t>APPLEBEES 88296470045 TINTON FALLS NJ        05/20</t>
  </si>
  <si>
    <t>DE FARIA I INC. LONG BRANCH NJ               05/20</t>
  </si>
  <si>
    <t>EXXONMOBIL    47982780 EATONTOWN NJ          05/20</t>
  </si>
  <si>
    <t>NYCDOT PARKING METERS LONG IS CITY NY        05/20</t>
  </si>
  <si>
    <t>Parking</t>
  </si>
  <si>
    <t>ATM WITHDRAWAL                       000797  05/21160 BRIGH</t>
  </si>
  <si>
    <t>Withdrawal</t>
  </si>
  <si>
    <t>NST LIRR TVM       130 JAMAICA NY    008704  05/21</t>
  </si>
  <si>
    <t>PEZAO CASA DE CARNES &amp; LONG BRANCH NJ384113  05/21</t>
  </si>
  <si>
    <t>DE FARIA I INC. LONG BRANCH NJ               05/19</t>
  </si>
  <si>
    <t>MAZZA &amp; SONS TINTON FALLS NJ                 05/19</t>
  </si>
  <si>
    <t>FINE FARE LONG BRANCH NJ             607615  05/20</t>
  </si>
  <si>
    <t>ATM WITHDRAWAL                       000620  05/20160 BRIGH</t>
  </si>
  <si>
    <t>PEZAO CASA DE CARNES &amp; LONG BRANCH NJ413527  05/20</t>
  </si>
  <si>
    <t xml:space="preserve">CHECK 1237 </t>
  </si>
  <si>
    <t>ABC*Gold s Gym 800-6226290 NJ                05/19</t>
  </si>
  <si>
    <t>LUKOIL 57304 LONG BRANCH NJ                  05/18</t>
  </si>
  <si>
    <t>NYCDOT PARKING METERS LONG IS CITY NY        05/18</t>
  </si>
  <si>
    <t>BRANCH SPIRIT WEST LONG BRA NJ               05/18</t>
  </si>
  <si>
    <t>NJT MOBILE 3001 NEWARK NJ                    05/18</t>
  </si>
  <si>
    <t>telephone ex</t>
  </si>
  <si>
    <t>T-MOBILE IVR PAYMENT 800-937-8997 WA         05/19</t>
  </si>
  <si>
    <t>ATM WITHDRAWAL                       000439  05/19160 BRIGH</t>
  </si>
  <si>
    <t>DEPOSIT  ID NUMBER 501066</t>
  </si>
  <si>
    <t>Income</t>
  </si>
  <si>
    <t>FEDEX 780660169471 MEMPHIS TN                05/16</t>
  </si>
  <si>
    <t>shipping ex</t>
  </si>
  <si>
    <t>FEDEX 850128106341 MEMPHIS TN                05/15</t>
  </si>
  <si>
    <t>SABIR AT LONG BRANCH LONG BRANCH NJ          05/15</t>
  </si>
  <si>
    <t>PLAZA SPORTS (MONTAUK) MONTAUK NY            05/14</t>
  </si>
  <si>
    <t>office ex</t>
  </si>
  <si>
    <t>SPEEDWAY 07794 WAINSCOTT NY                  05/15</t>
  </si>
  <si>
    <t>TOLLS BY MAIL 800-333-8655 NY                05/16</t>
  </si>
  <si>
    <t>tolls</t>
  </si>
  <si>
    <t>PROGRESSIVE *INSURANC 800-776-4737 OH        05/15</t>
  </si>
  <si>
    <t>Insurance</t>
  </si>
  <si>
    <t>WEBPAY-COURTORTICKET 305-3751987 FL          05/15</t>
  </si>
  <si>
    <t>Summons</t>
  </si>
  <si>
    <t>NJ MOTOR VEHICLE S 609-586-2600 NJ           05/15</t>
  </si>
  <si>
    <t>NJSURCHARGE 888-6519999 NJ                   05/15</t>
  </si>
  <si>
    <t>QUILL CORPORATION 800-789-8965 IL            05/15</t>
  </si>
  <si>
    <t>DE FARIA I INC. LONG BRANCH NJ               05/16</t>
  </si>
  <si>
    <t>THE HOME DEPOT 6928 JAMAICA NY       483499  05/16</t>
  </si>
  <si>
    <t>NYCDOT PARKING METERS LONG IS CITY NY        05/16</t>
  </si>
  <si>
    <t>ATM WITHDRAWAL                       009570  05/16160 BRIGH</t>
  </si>
  <si>
    <t>PRIME LIQUORS LONG BRANCH NJ                 05/16</t>
  </si>
  <si>
    <t>PEZAO CASA DE CARNES &amp; LONG BRANCH NJ504330  05/16</t>
  </si>
  <si>
    <t>MCDONALD'S F6713 LONG BRANCH NJ              05/17</t>
  </si>
  <si>
    <t>PEZAO CASA DE CARNES &amp; LONG BRANCH NJ688118  05/17</t>
  </si>
  <si>
    <t>NON-CHASE ATM WITHDRAW               359734  05/18570 JOLIN</t>
  </si>
  <si>
    <t>THE HOME DEPOT 6845 JERSEY CITY NJ   940222  05/18</t>
  </si>
  <si>
    <t>NST LIRR TVM       831 JAMAICA NY    008729  05/18</t>
  </si>
  <si>
    <t>NST BEST BUY #1895 361 EATONTOWN NJ  005009  05/18</t>
  </si>
  <si>
    <t>NST LIRR TVM       930 JAMAICA NY    004383  05/18</t>
  </si>
  <si>
    <t>ATM WITHDRAWAL                       000222  05/18160 BRIGH</t>
  </si>
  <si>
    <t>Credit One Bank  Payment    0000104952273   WEB ID: 912240213</t>
  </si>
  <si>
    <t>EAST END ROTISSERIE &amp; MONTAUK NY             05/13</t>
  </si>
  <si>
    <t>WEST END FAMILY PHARMA LONG BRANCH NJ        05/13</t>
  </si>
  <si>
    <t>EAST END ROTISSERIE &amp; MONTAUK NY             05/14</t>
  </si>
  <si>
    <t>BRAZILIAN MARKET LONG BRANCH NJ              05/14</t>
  </si>
  <si>
    <t>NST LIRR TVM       131 JAMAICA NY    000943  05/15</t>
  </si>
  <si>
    <t>GODIVA AUTO REPAIRS LL LONG BRANCH NJ660084  05/15</t>
  </si>
  <si>
    <t>PDFFILLER.COM 617-870-4200 MA                05/14</t>
  </si>
  <si>
    <t>BURGER KING #13691 EATONTOWN NJ              05/12</t>
  </si>
  <si>
    <t>SUNOCO 0368295201 CHERRY HILL NJ             05/12</t>
  </si>
  <si>
    <t>TACO BELL #28963 WEST LONG BRA NJ            05/13</t>
  </si>
  <si>
    <t>EL VAQUERO MEXICAN FOO MONTAUK NY            05/13</t>
  </si>
  <si>
    <t>NST LIRR TVM       260 JAMAICA NY    004403  05/14</t>
  </si>
  <si>
    <t>AUTOPAY/DISH NTWK 800-894-9131 CO            05/12</t>
  </si>
  <si>
    <t>BECKERS HOME CENTER MONTAUK NY       179182  05/13</t>
  </si>
  <si>
    <t>COMCAST 800-COMCAST NJ                       05/12</t>
  </si>
  <si>
    <t>NON-CHASE ATM WITHDRAW               624618  05/12175 WYCKO</t>
  </si>
  <si>
    <t>ATM WITHDRAWAL                       001583  05/12731 MONTA</t>
  </si>
  <si>
    <t xml:space="preserve">CHECK 1236 </t>
  </si>
  <si>
    <t>Outside Contractors</t>
  </si>
  <si>
    <t xml:space="preserve">CHECK 1235 </t>
  </si>
  <si>
    <t>NETFLIX.COM NETFLIX.COM CA                   05/12</t>
  </si>
  <si>
    <t>DEPOSIT  ID NUMBER 510963</t>
  </si>
  <si>
    <t>2015 Cash</t>
  </si>
  <si>
    <t>Outside Contractor</t>
  </si>
  <si>
    <t>Office Ex</t>
  </si>
  <si>
    <t>Travel Ex</t>
  </si>
  <si>
    <t>Auto Maintenance</t>
  </si>
  <si>
    <t>Auto Insurance</t>
  </si>
  <si>
    <t>Deposits</t>
  </si>
  <si>
    <t>Withdrawals</t>
  </si>
  <si>
    <t>EXPENSES</t>
  </si>
  <si>
    <t>INCOME</t>
  </si>
  <si>
    <t>2015 BANK</t>
  </si>
  <si>
    <t>Telephone</t>
  </si>
  <si>
    <t>Internet</t>
  </si>
  <si>
    <t>Equipment Rental</t>
  </si>
  <si>
    <t>Eqipment Rental</t>
  </si>
  <si>
    <t>tools and equipment</t>
  </si>
  <si>
    <t>Office ex</t>
  </si>
  <si>
    <t>auto ex Total</t>
  </si>
  <si>
    <t>Bank fees Total</t>
  </si>
  <si>
    <t>deposit Total</t>
  </si>
  <si>
    <t>Gas Total</t>
  </si>
  <si>
    <t>insurance Total</t>
  </si>
  <si>
    <t>internet Total</t>
  </si>
  <si>
    <t>material Total</t>
  </si>
  <si>
    <t>Meals Total</t>
  </si>
  <si>
    <t>Office ex Total</t>
  </si>
  <si>
    <t>parking Total</t>
  </si>
  <si>
    <t>Personal Total</t>
  </si>
  <si>
    <t>Summons Tickets Total</t>
  </si>
  <si>
    <t>Toll Total</t>
  </si>
  <si>
    <t>Transportation Total</t>
  </si>
  <si>
    <t>travel Total</t>
  </si>
  <si>
    <t>Grand Total</t>
  </si>
  <si>
    <t xml:space="preserve">Insurance   </t>
  </si>
  <si>
    <t xml:space="preserve"> bank fee  Total</t>
  </si>
  <si>
    <t xml:space="preserve"> deposit  Total</t>
  </si>
  <si>
    <t xml:space="preserve"> gas  Total</t>
  </si>
  <si>
    <t xml:space="preserve"> insurance  Total</t>
  </si>
  <si>
    <t xml:space="preserve"> Meals  Total</t>
  </si>
  <si>
    <t xml:space="preserve"> office expense  Total</t>
  </si>
  <si>
    <t xml:space="preserve"> personal  Total</t>
  </si>
  <si>
    <t xml:space="preserve"> utilities  Total</t>
  </si>
  <si>
    <t>Telephone Expense</t>
  </si>
  <si>
    <t xml:space="preserve"> auto mantainance  Total</t>
  </si>
  <si>
    <t xml:space="preserve"> material  Total</t>
  </si>
  <si>
    <t xml:space="preserve"> parking  Total</t>
  </si>
  <si>
    <t xml:space="preserve"> transportation  Total</t>
  </si>
  <si>
    <t xml:space="preserve"> withdraw  Total</t>
  </si>
  <si>
    <t>Auto Total</t>
  </si>
  <si>
    <t>Total</t>
  </si>
  <si>
    <t>Rent</t>
  </si>
  <si>
    <t>Telepone</t>
  </si>
  <si>
    <t xml:space="preserve"> Outside Contractors  Total</t>
  </si>
  <si>
    <t xml:space="preserve"> Rent  Total</t>
  </si>
  <si>
    <t xml:space="preserve"> Telepone  Total</t>
  </si>
  <si>
    <t xml:space="preserve"> travel expense  Total</t>
  </si>
  <si>
    <t>Auto repair</t>
  </si>
  <si>
    <t>Auto repair Total</t>
  </si>
  <si>
    <t>bank fees Total</t>
  </si>
  <si>
    <t>gas Total</t>
  </si>
  <si>
    <t>meals entratainment Total</t>
  </si>
  <si>
    <t>office expense Total</t>
  </si>
  <si>
    <t>Outside Contractor Total</t>
  </si>
  <si>
    <t>personal Total</t>
  </si>
  <si>
    <t>summons tickets Total</t>
  </si>
  <si>
    <t>transfer Total</t>
  </si>
  <si>
    <t>transportation Total</t>
  </si>
  <si>
    <t>Travel Expense Total</t>
  </si>
  <si>
    <t>utilities Total</t>
  </si>
  <si>
    <t xml:space="preserve"> meals entratainment  Total</t>
  </si>
  <si>
    <t xml:space="preserve"> Outside Contractor  Total</t>
  </si>
  <si>
    <t xml:space="preserve"> summons tickets  Total</t>
  </si>
  <si>
    <t xml:space="preserve"> transfer  Total</t>
  </si>
  <si>
    <t>Auto Expense Total</t>
  </si>
  <si>
    <t>Bank Fees Total</t>
  </si>
  <si>
    <t>Income Total</t>
  </si>
  <si>
    <t>Insurance Total</t>
  </si>
  <si>
    <t>Material Total</t>
  </si>
  <si>
    <t>office ex Total</t>
  </si>
  <si>
    <t>Outside Contractors Total</t>
  </si>
  <si>
    <t>Parking Total</t>
  </si>
  <si>
    <t>shipping ex Total</t>
  </si>
  <si>
    <t>Summons Total</t>
  </si>
  <si>
    <t>telephone ex Total</t>
  </si>
  <si>
    <t>tolls Total</t>
  </si>
  <si>
    <t>withdrawal Total</t>
  </si>
  <si>
    <t>rent</t>
  </si>
  <si>
    <t>shipping</t>
  </si>
  <si>
    <t>Totals</t>
  </si>
  <si>
    <t>workers comp</t>
  </si>
  <si>
    <t>toold</t>
  </si>
  <si>
    <t>Net</t>
  </si>
  <si>
    <t>cash expenses</t>
  </si>
  <si>
    <t>withdrawals</t>
  </si>
  <si>
    <t xml:space="preserve">Net </t>
  </si>
  <si>
    <t xml:space="preserve">      Bank</t>
  </si>
  <si>
    <t xml:space="preserve">        Cashed</t>
  </si>
  <si>
    <t>Bank Expenses</t>
  </si>
  <si>
    <t>Officer compensation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</si>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</sst>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16" fillId="0" borderId="10" xfId="0" applyFont="1" applyBorder="1"/>
    <xf numFmtId="44" fontId="16" fillId="0" borderId="10" xfId="1" applyFont="1" applyBorder="1"/>
    <xf numFmtId="44" fontId="0" fillId="0" borderId="0" xfId="1" applyFont="1"/>
    <xf numFmtId="0" fontId="0" fillId="0" borderId="10" xfId="0" applyBorder="1"/>
    <xf numFmtId="44" fontId="0" fillId="0" borderId="10" xfId="1" applyFont="1" applyBorder="1"/>
    <xf numFmtId="0" fontId="0" fillId="0" borderId="0" xfId="0" applyBorder="1"/>
    <xf numFmtId="0" fontId="16" fillId="0" borderId="10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Border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44" fontId="0" fillId="0" borderId="0" xfId="0" applyNumberFormat="1"/>
    <xf numFmtId="0" fontId="16" fillId="0" borderId="0" xfId="0" applyFont="1" applyBorder="1" applyAlignment="1">
      <alignment wrapText="1"/>
    </xf>
    <xf numFmtId="44" fontId="0" fillId="0" borderId="12" xfId="1" applyFont="1" applyBorder="1"/>
    <xf numFmtId="44" fontId="0" fillId="33" borderId="0" xfId="1" applyFont="1" applyFill="1"/>
    <xf numFmtId="0" fontId="16" fillId="0" borderId="0" xfId="0" applyFont="1"/>
    <xf numFmtId="0" fontId="20" fillId="0" borderId="0" xfId="0" applyFont="1" applyBorder="1"/>
    <xf numFmtId="44" fontId="0" fillId="0" borderId="0" xfId="1" applyFont="1" applyFill="1" applyBorder="1"/>
    <xf numFmtId="44" fontId="0" fillId="0" borderId="0" xfId="1" applyFont="1" applyAlignment="1">
      <alignment horizontal="right"/>
    </xf>
    <xf numFmtId="44" fontId="19" fillId="0" borderId="0" xfId="1" applyFont="1" applyFill="1" applyBorder="1" applyAlignment="1">
      <alignment horizontal="right"/>
    </xf>
    <xf numFmtId="44" fontId="0" fillId="0" borderId="0" xfId="1" applyFont="1" applyFill="1" applyBorder="1" applyAlignment="1">
      <alignment horizontal="right"/>
    </xf>
    <xf numFmtId="44" fontId="0" fillId="0" borderId="0" xfId="1" applyFont="1" applyBorder="1" applyAlignment="1">
      <alignment horizontal="right"/>
    </xf>
    <xf numFmtId="44" fontId="16" fillId="0" borderId="0" xfId="1" applyFont="1" applyBorder="1" applyAlignment="1">
      <alignment horizontal="right"/>
    </xf>
    <xf numFmtId="44" fontId="21" fillId="0" borderId="0" xfId="1" applyFont="1" applyFill="1" applyBorder="1" applyAlignment="1">
      <alignment horizontal="right"/>
    </xf>
    <xf numFmtId="44" fontId="21" fillId="0" borderId="0" xfId="1" applyFont="1" applyBorder="1" applyAlignment="1"/>
    <xf numFmtId="44" fontId="0" fillId="0" borderId="0" xfId="1" applyFont="1" applyBorder="1"/>
    <xf numFmtId="44" fontId="16" fillId="0" borderId="0" xfId="1" applyFont="1" applyBorder="1"/>
    <xf numFmtId="44" fontId="21" fillId="0" borderId="0" xfId="1" applyFont="1" applyFill="1" applyBorder="1" applyAlignment="1"/>
    <xf numFmtId="0" fontId="0" fillId="0" borderId="0" xfId="0" applyFill="1" applyBorder="1"/>
    <xf numFmtId="44" fontId="0" fillId="0" borderId="0" xfId="1" applyFont="1" applyFill="1" applyBorder="1" applyAlignment="1">
      <alignment horizontal="right" indent="8"/>
    </xf>
    <xf numFmtId="44" fontId="16" fillId="0" borderId="0" xfId="1" applyFont="1"/>
    <xf numFmtId="44" fontId="16" fillId="0" borderId="11" xfId="1" applyFont="1" applyFill="1" applyBorder="1" applyAlignment="1">
      <alignment horizontal="right"/>
    </xf>
    <xf numFmtId="44" fontId="0" fillId="0" borderId="0" xfId="1" applyFont="1" applyFill="1" applyBorder="1" applyAlignment="1">
      <alignment horizontal="right" vertical="center" indent="6"/>
    </xf>
    <xf numFmtId="44" fontId="0" fillId="0" borderId="0" xfId="1" applyFont="1" applyFill="1" applyBorder="1" applyAlignment="1">
      <alignment horizontal="right" indent="6"/>
    </xf>
    <xf numFmtId="44" fontId="0" fillId="0" borderId="0" xfId="1" applyFont="1" applyFill="1" applyBorder="1" applyAlignment="1">
      <alignment horizontal="right" indent="7"/>
    </xf>
    <xf numFmtId="44" fontId="0" fillId="0" borderId="0" xfId="1" applyFont="1" applyFill="1" applyBorder="1" applyAlignment="1">
      <alignment horizontal="right" indent="5"/>
    </xf>
    <xf numFmtId="44" fontId="19" fillId="0" borderId="0" xfId="1" applyFont="1" applyFill="1" applyAlignment="1">
      <alignment horizontal="right"/>
    </xf>
    <xf numFmtId="44" fontId="16" fillId="0" borderId="0" xfId="1" applyFont="1" applyAlignment="1">
      <alignment horizontal="right"/>
    </xf>
    <xf numFmtId="44" fontId="0" fillId="0" borderId="0" xfId="0" applyNumberFormat="1" applyFill="1" applyBorder="1"/>
    <xf numFmtId="0" fontId="16" fillId="0" borderId="0" xfId="1" applyNumberFormat="1" applyFont="1"/>
    <xf numFmtId="44" fontId="16" fillId="0" borderId="0" xfId="1" applyFont="1" applyFill="1"/>
    <xf numFmtId="14" fontId="0" fillId="0" borderId="0" xfId="0" applyNumberFormat="1" applyBorder="1"/>
    <xf numFmtId="0" fontId="16" fillId="0" borderId="0" xfId="0" applyFont="1" applyFill="1" applyBorder="1" applyAlignment="1">
      <alignment wrapText="1"/>
    </xf>
    <xf numFmtId="14" fontId="0" fillId="0" borderId="0" xfId="0" applyNumberFormat="1" applyFill="1" applyBorder="1"/>
    <xf numFmtId="0" fontId="0" fillId="0" borderId="0" xfId="0" applyFont="1" applyFill="1" applyBorder="1" applyAlignment="1">
      <alignment wrapText="1"/>
    </xf>
    <xf numFmtId="0" fontId="16" fillId="0" borderId="0" xfId="1" applyNumberFormat="1" applyFont="1" applyFill="1" applyBorder="1"/>
    <xf numFmtId="44" fontId="16" fillId="0" borderId="0" xfId="1" applyFont="1" applyFill="1" applyBorder="1"/>
    <xf numFmtId="0" fontId="0" fillId="0" borderId="10" xfId="0" applyFill="1" applyBorder="1"/>
    <xf numFmtId="14" fontId="0" fillId="0" borderId="10" xfId="0" applyNumberFormat="1" applyFill="1" applyBorder="1"/>
    <xf numFmtId="44" fontId="0" fillId="0" borderId="10" xfId="1" applyFont="1" applyFill="1" applyBorder="1"/>
    <xf numFmtId="0" fontId="16" fillId="0" borderId="0" xfId="0" applyFont="1" applyFill="1" applyBorder="1"/>
    <xf numFmtId="0" fontId="0" fillId="0" borderId="10" xfId="0" applyFont="1" applyFill="1" applyBorder="1"/>
    <xf numFmtId="14" fontId="0" fillId="0" borderId="10" xfId="0" applyNumberFormat="1" applyFont="1" applyFill="1" applyBorder="1"/>
    <xf numFmtId="44" fontId="1" fillId="0" borderId="10" xfId="1" applyFont="1" applyFill="1" applyBorder="1"/>
    <xf numFmtId="0" fontId="16" fillId="0" borderId="10" xfId="0" applyFont="1" applyFill="1" applyBorder="1"/>
    <xf numFmtId="44" fontId="16" fillId="0" borderId="10" xfId="1" applyFont="1" applyFill="1" applyBorder="1"/>
    <xf numFmtId="0" fontId="16" fillId="0" borderId="10" xfId="0" applyFont="1" applyFill="1" applyBorder="1" applyAlignment="1">
      <alignment wrapText="1"/>
    </xf>
    <xf numFmtId="0" fontId="16" fillId="0" borderId="0" xfId="1" applyNumberFormat="1" applyFont="1" applyBorder="1"/>
    <xf numFmtId="0" fontId="20" fillId="0" borderId="10" xfId="0" applyFont="1" applyBorder="1"/>
    <xf numFmtId="44" fontId="20" fillId="0" borderId="10" xfId="1" applyFont="1" applyBorder="1"/>
    <xf numFmtId="0" fontId="20" fillId="0" borderId="10" xfId="0" applyFont="1" applyBorder="1" applyAlignment="1">
      <alignment wrapText="1"/>
    </xf>
    <xf numFmtId="0" fontId="20" fillId="0" borderId="0" xfId="0" applyFont="1"/>
    <xf numFmtId="44" fontId="20" fillId="0" borderId="0" xfId="1" applyFont="1" applyBorder="1"/>
    <xf numFmtId="0" fontId="20" fillId="0" borderId="0" xfId="0" applyFont="1" applyBorder="1" applyAlignment="1">
      <alignment wrapText="1"/>
    </xf>
    <xf numFmtId="14" fontId="0" fillId="0" borderId="14" xfId="0" applyNumberFormat="1" applyFill="1" applyBorder="1"/>
    <xf numFmtId="0" fontId="0" fillId="0" borderId="14" xfId="0" applyFill="1" applyBorder="1"/>
    <xf numFmtId="44" fontId="0" fillId="0" borderId="14" xfId="1" applyFont="1" applyFill="1" applyBorder="1"/>
    <xf numFmtId="44" fontId="0" fillId="0" borderId="14" xfId="1" applyFont="1" applyBorder="1"/>
    <xf numFmtId="0" fontId="0" fillId="0" borderId="14" xfId="0" applyBorder="1"/>
    <xf numFmtId="0" fontId="0" fillId="0" borderId="0" xfId="0" applyFill="1" applyBorder="1" applyAlignment="1">
      <alignment wrapText="1"/>
    </xf>
    <xf numFmtId="14" fontId="0" fillId="0" borderId="10" xfId="0" applyNumberFormat="1" applyBorder="1"/>
    <xf numFmtId="0" fontId="16" fillId="0" borderId="13" xfId="0" applyFont="1" applyBorder="1"/>
    <xf numFmtId="44" fontId="16" fillId="0" borderId="13" xfId="1" applyFont="1" applyBorder="1"/>
    <xf numFmtId="44" fontId="21" fillId="0" borderId="0" xfId="1" applyFont="1" applyFill="1" applyBorder="1" applyAlignment="1">
      <alignment horizontal="center"/>
    </xf>
    <xf numFmtId="44" fontId="18" fillId="0" borderId="0" xfId="1" applyFont="1" applyBorder="1" applyAlignment="1">
      <alignment horizontal="center"/>
    </xf>
    <xf numFmtId="44" fontId="18" fillId="0" borderId="10" xfId="1" applyFont="1" applyBorder="1" applyAlignment="1"/>
    <xf numFmtId="44" fontId="19" fillId="0" borderId="0" xfId="1" applyFont="1" applyBorder="1"/>
    <xf numFmtId="44" fontId="19" fillId="0" borderId="0" xfId="1" applyFont="1"/>
    <xf numFmtId="44" fontId="16" fillId="0" borderId="15" xfId="1" applyFont="1" applyBorder="1"/>
    <xf numFmtId="44" fontId="16" fillId="0" borderId="16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Table Style 1" pivot="0" count="0"/>
  </tableStyles>
  <colors>
    <mruColors>
      <color rgb="FF9999FF"/>
      <color rgb="FFC65911"/>
      <color rgb="FFD0CECE"/>
      <color rgb="FF00CC00"/>
      <color rgb="FFD1E3F3"/>
      <color rgb="FFCCCC00"/>
      <color rgb="FFFF66FF"/>
      <color rgb="FF0070C0"/>
      <color rgb="FFFF3505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B1" workbookViewId="0">
      <selection activeCell="B1" sqref="B1:F1"/>
    </sheetView>
  </sheetViews>
  <sheetFormatPr defaultRowHeight="15" outlineLevelRow="2" x14ac:dyDescent="0.25"/>
  <cols>
    <col min="1" max="1" width="0" hidden="1" customWidth="1"/>
    <col min="2" max="2" width="9.7109375" bestFit="1" customWidth="1"/>
    <col min="3" max="3" width="51.85546875" customWidth="1"/>
    <col min="4" max="4" width="15.7109375" style="4" customWidth="1"/>
    <col min="5" max="5" width="2.28515625" style="4" customWidth="1"/>
    <col min="6" max="6" width="20.140625" style="9" customWidth="1"/>
    <col min="7" max="7" width="13.7109375" customWidth="1"/>
    <col min="8" max="8" width="24.42578125" bestFit="1" customWidth="1"/>
    <col min="9" max="9" width="11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/>
      <c r="F1" s="8" t="s">
        <v>624</v>
      </c>
    </row>
    <row r="2" spans="1:6" ht="17.25" customHeight="1" outlineLevel="2" x14ac:dyDescent="0.25">
      <c r="A2" t="s">
        <v>4</v>
      </c>
      <c r="B2" s="12">
        <v>42016</v>
      </c>
      <c r="C2" s="11" t="s">
        <v>51</v>
      </c>
      <c r="D2" s="13">
        <v>-548.77</v>
      </c>
      <c r="F2" s="9" t="s">
        <v>641</v>
      </c>
    </row>
    <row r="3" spans="1:6" ht="17.25" customHeight="1" outlineLevel="1" x14ac:dyDescent="0.25">
      <c r="B3" s="12"/>
      <c r="C3" s="11"/>
      <c r="D3" s="43">
        <f>SUBTOTAL(9,D2:D2)</f>
        <v>-548.77</v>
      </c>
      <c r="F3" s="9" t="s">
        <v>790</v>
      </c>
    </row>
    <row r="4" spans="1:6" ht="17.25" customHeight="1" outlineLevel="1" x14ac:dyDescent="0.25">
      <c r="B4" s="12"/>
      <c r="C4" s="11"/>
      <c r="D4" s="43"/>
    </row>
    <row r="5" spans="1:6" ht="17.25" customHeight="1" outlineLevel="1" x14ac:dyDescent="0.25">
      <c r="B5" s="12"/>
      <c r="C5" s="11"/>
      <c r="D5" s="13"/>
    </row>
    <row r="6" spans="1:6" outlineLevel="2" x14ac:dyDescent="0.25">
      <c r="A6" t="s">
        <v>4</v>
      </c>
      <c r="B6" s="12">
        <v>42034</v>
      </c>
      <c r="C6" s="11" t="s">
        <v>13</v>
      </c>
      <c r="D6" s="13">
        <v>-15</v>
      </c>
      <c r="F6" s="9" t="s">
        <v>631</v>
      </c>
    </row>
    <row r="7" spans="1:6" outlineLevel="1" x14ac:dyDescent="0.25">
      <c r="B7" s="12"/>
      <c r="C7" s="11"/>
      <c r="D7" s="13">
        <f>SUBTOTAL(9,D6:D6)</f>
        <v>-15</v>
      </c>
      <c r="F7" s="9" t="s">
        <v>791</v>
      </c>
    </row>
    <row r="8" spans="1:6" outlineLevel="1" x14ac:dyDescent="0.25">
      <c r="B8" s="12"/>
      <c r="C8" s="11"/>
      <c r="D8" s="13"/>
    </row>
    <row r="9" spans="1:6" outlineLevel="2" x14ac:dyDescent="0.25">
      <c r="A9" t="s">
        <v>4</v>
      </c>
      <c r="B9" s="12">
        <v>42033</v>
      </c>
      <c r="C9" s="11" t="s">
        <v>15</v>
      </c>
      <c r="D9" s="13">
        <v>5650</v>
      </c>
      <c r="F9" s="9" t="s">
        <v>648</v>
      </c>
    </row>
    <row r="10" spans="1:6" outlineLevel="2" x14ac:dyDescent="0.25">
      <c r="A10" t="s">
        <v>4</v>
      </c>
      <c r="B10" s="12">
        <v>42027</v>
      </c>
      <c r="C10" s="11" t="s">
        <v>36</v>
      </c>
      <c r="D10" s="13">
        <v>2000</v>
      </c>
      <c r="F10" s="9" t="s">
        <v>648</v>
      </c>
    </row>
    <row r="11" spans="1:6" outlineLevel="2" x14ac:dyDescent="0.25">
      <c r="A11" t="s">
        <v>4</v>
      </c>
      <c r="B11" s="12">
        <v>42019</v>
      </c>
      <c r="C11" s="11" t="s">
        <v>46</v>
      </c>
      <c r="D11" s="13">
        <v>1000</v>
      </c>
      <c r="F11" s="9" t="s">
        <v>648</v>
      </c>
    </row>
    <row r="12" spans="1:6" outlineLevel="2" x14ac:dyDescent="0.25">
      <c r="A12" t="s">
        <v>4</v>
      </c>
      <c r="B12" s="12">
        <v>42016</v>
      </c>
      <c r="C12" s="11" t="s">
        <v>48</v>
      </c>
      <c r="D12" s="13">
        <v>300</v>
      </c>
      <c r="F12" s="9" t="s">
        <v>648</v>
      </c>
    </row>
    <row r="13" spans="1:6" ht="19.5" customHeight="1" outlineLevel="2" x14ac:dyDescent="0.25">
      <c r="A13" t="s">
        <v>4</v>
      </c>
      <c r="B13" s="12">
        <v>42012</v>
      </c>
      <c r="C13" s="11" t="s">
        <v>58</v>
      </c>
      <c r="D13" s="13">
        <v>500</v>
      </c>
      <c r="F13" s="9" t="s">
        <v>648</v>
      </c>
    </row>
    <row r="14" spans="1:6" ht="23.25" customHeight="1" outlineLevel="2" x14ac:dyDescent="0.25">
      <c r="A14" t="s">
        <v>10</v>
      </c>
      <c r="B14" s="12">
        <v>42012</v>
      </c>
      <c r="C14" s="11" t="s">
        <v>58</v>
      </c>
      <c r="D14" s="13">
        <v>100</v>
      </c>
      <c r="F14" s="9" t="s">
        <v>648</v>
      </c>
    </row>
    <row r="15" spans="1:6" ht="23.25" customHeight="1" outlineLevel="2" x14ac:dyDescent="0.25">
      <c r="A15" t="s">
        <v>4</v>
      </c>
      <c r="B15" s="12">
        <v>42010</v>
      </c>
      <c r="C15" s="11" t="s">
        <v>62</v>
      </c>
      <c r="D15" s="13">
        <v>800</v>
      </c>
      <c r="F15" s="9" t="s">
        <v>648</v>
      </c>
    </row>
    <row r="16" spans="1:6" ht="23.25" customHeight="1" outlineLevel="1" x14ac:dyDescent="0.25">
      <c r="B16" s="12"/>
      <c r="C16" s="11"/>
      <c r="D16" s="13">
        <f>SUBTOTAL(9,D9:D15)</f>
        <v>10350</v>
      </c>
      <c r="F16" s="9" t="s">
        <v>792</v>
      </c>
    </row>
    <row r="17" spans="1:6" ht="23.25" customHeight="1" outlineLevel="1" x14ac:dyDescent="0.25">
      <c r="B17" s="12"/>
      <c r="C17" s="11"/>
      <c r="D17" s="13"/>
    </row>
    <row r="18" spans="1:6" ht="23.25" customHeight="1" outlineLevel="1" x14ac:dyDescent="0.25">
      <c r="B18" s="12"/>
      <c r="C18" s="11"/>
      <c r="D18" s="13"/>
    </row>
    <row r="19" spans="1:6" outlineLevel="2" x14ac:dyDescent="0.25">
      <c r="A19" t="s">
        <v>4</v>
      </c>
      <c r="B19" s="12">
        <v>42034</v>
      </c>
      <c r="C19" s="11" t="s">
        <v>7</v>
      </c>
      <c r="D19" s="13">
        <v>-40.67</v>
      </c>
      <c r="F19" s="9" t="s">
        <v>628</v>
      </c>
    </row>
    <row r="20" spans="1:6" outlineLevel="2" x14ac:dyDescent="0.25">
      <c r="A20" t="s">
        <v>14</v>
      </c>
      <c r="B20" s="12">
        <v>42034</v>
      </c>
      <c r="C20" s="11" t="s">
        <v>7</v>
      </c>
      <c r="D20" s="13">
        <v>-14.71</v>
      </c>
      <c r="F20" s="9" t="s">
        <v>628</v>
      </c>
    </row>
    <row r="21" spans="1:6" outlineLevel="2" x14ac:dyDescent="0.25">
      <c r="A21" t="s">
        <v>4</v>
      </c>
      <c r="B21" s="12">
        <v>42033</v>
      </c>
      <c r="C21" s="11" t="s">
        <v>18</v>
      </c>
      <c r="D21" s="13">
        <v>-40.08</v>
      </c>
      <c r="F21" s="9" t="s">
        <v>628</v>
      </c>
    </row>
    <row r="22" spans="1:6" outlineLevel="2" x14ac:dyDescent="0.25">
      <c r="A22" t="s">
        <v>4</v>
      </c>
      <c r="B22" s="12">
        <v>42031</v>
      </c>
      <c r="C22" s="11" t="s">
        <v>25</v>
      </c>
      <c r="D22" s="13">
        <v>-35.51</v>
      </c>
      <c r="F22" s="9" t="s">
        <v>628</v>
      </c>
    </row>
    <row r="23" spans="1:6" outlineLevel="2" x14ac:dyDescent="0.25">
      <c r="A23" t="s">
        <v>4</v>
      </c>
      <c r="B23" s="12">
        <v>42031</v>
      </c>
      <c r="C23" s="11" t="s">
        <v>25</v>
      </c>
      <c r="D23" s="13">
        <v>-20</v>
      </c>
      <c r="F23" s="9" t="s">
        <v>628</v>
      </c>
    </row>
    <row r="24" spans="1:6" outlineLevel="2" x14ac:dyDescent="0.25">
      <c r="A24" t="s">
        <v>4</v>
      </c>
      <c r="B24" s="12">
        <v>42030</v>
      </c>
      <c r="C24" s="11" t="s">
        <v>30</v>
      </c>
      <c r="D24" s="13">
        <v>-45.38</v>
      </c>
      <c r="F24" s="9" t="s">
        <v>628</v>
      </c>
    </row>
    <row r="25" spans="1:6" outlineLevel="2" x14ac:dyDescent="0.25">
      <c r="A25" t="s">
        <v>4</v>
      </c>
      <c r="B25" s="12">
        <v>42016</v>
      </c>
      <c r="C25" s="11" t="s">
        <v>49</v>
      </c>
      <c r="D25" s="13">
        <v>-20.6</v>
      </c>
      <c r="F25" s="9" t="s">
        <v>628</v>
      </c>
    </row>
    <row r="26" spans="1:6" outlineLevel="2" x14ac:dyDescent="0.25">
      <c r="A26" t="s">
        <v>10</v>
      </c>
      <c r="B26" s="12">
        <v>42016</v>
      </c>
      <c r="C26" s="11" t="s">
        <v>53</v>
      </c>
      <c r="D26" s="13">
        <v>-44.14</v>
      </c>
      <c r="F26" s="9" t="s">
        <v>628</v>
      </c>
    </row>
    <row r="27" spans="1:6" outlineLevel="2" x14ac:dyDescent="0.25">
      <c r="A27" t="s">
        <v>4</v>
      </c>
      <c r="B27" s="12">
        <v>42013</v>
      </c>
      <c r="C27" s="11" t="s">
        <v>56</v>
      </c>
      <c r="D27" s="13">
        <v>-33.49</v>
      </c>
      <c r="F27" s="9" t="s">
        <v>628</v>
      </c>
    </row>
    <row r="28" spans="1:6" outlineLevel="2" x14ac:dyDescent="0.25">
      <c r="A28" t="s">
        <v>4</v>
      </c>
      <c r="B28" s="12">
        <v>42010</v>
      </c>
      <c r="C28" s="11" t="s">
        <v>63</v>
      </c>
      <c r="D28" s="13">
        <v>-16.25</v>
      </c>
      <c r="F28" s="9" t="s">
        <v>628</v>
      </c>
    </row>
    <row r="29" spans="1:6" outlineLevel="1" x14ac:dyDescent="0.25">
      <c r="B29" s="12"/>
      <c r="C29" s="11"/>
      <c r="D29" s="13">
        <f>SUBTOTAL(9,D19:D28)</f>
        <v>-310.83</v>
      </c>
      <c r="F29" s="9" t="s">
        <v>793</v>
      </c>
    </row>
    <row r="30" spans="1:6" outlineLevel="1" x14ac:dyDescent="0.25">
      <c r="B30" s="12"/>
      <c r="C30" s="11"/>
      <c r="D30" s="13"/>
    </row>
    <row r="31" spans="1:6" outlineLevel="1" x14ac:dyDescent="0.25">
      <c r="B31" s="12"/>
      <c r="C31" s="11"/>
      <c r="D31" s="13"/>
    </row>
    <row r="32" spans="1:6" outlineLevel="1" x14ac:dyDescent="0.25">
      <c r="B32" s="12">
        <v>42016</v>
      </c>
      <c r="C32" s="11" t="s">
        <v>52</v>
      </c>
      <c r="D32" s="13">
        <v>-106.7</v>
      </c>
      <c r="F32" s="9" t="s">
        <v>806</v>
      </c>
    </row>
    <row r="33" spans="1:6" outlineLevel="2" x14ac:dyDescent="0.25">
      <c r="A33" t="s">
        <v>4</v>
      </c>
      <c r="B33" s="12">
        <v>42016</v>
      </c>
      <c r="C33" s="11" t="s">
        <v>52</v>
      </c>
      <c r="D33" s="13">
        <v>-257.23</v>
      </c>
      <c r="F33" s="9" t="s">
        <v>642</v>
      </c>
    </row>
    <row r="34" spans="1:6" outlineLevel="1" x14ac:dyDescent="0.25">
      <c r="B34" s="12"/>
      <c r="C34" s="11"/>
      <c r="D34" s="13">
        <f>SUM(D32:D33)</f>
        <v>-363.93</v>
      </c>
      <c r="F34" s="9" t="s">
        <v>794</v>
      </c>
    </row>
    <row r="35" spans="1:6" outlineLevel="1" x14ac:dyDescent="0.25">
      <c r="B35" s="12"/>
      <c r="C35" s="11"/>
      <c r="D35" s="13"/>
    </row>
    <row r="36" spans="1:6" outlineLevel="1" x14ac:dyDescent="0.25">
      <c r="B36" s="12"/>
      <c r="C36" s="11"/>
      <c r="D36" s="13"/>
    </row>
    <row r="37" spans="1:6" outlineLevel="2" x14ac:dyDescent="0.25">
      <c r="A37" t="s">
        <v>4</v>
      </c>
    </row>
    <row r="38" spans="1:6" outlineLevel="1" x14ac:dyDescent="0.25">
      <c r="B38" s="12"/>
      <c r="C38" s="11"/>
      <c r="D38" s="13"/>
    </row>
    <row r="39" spans="1:6" outlineLevel="2" x14ac:dyDescent="0.25">
      <c r="A39" t="s">
        <v>4</v>
      </c>
      <c r="B39" s="12">
        <v>42011</v>
      </c>
      <c r="C39" s="11" t="s">
        <v>60</v>
      </c>
      <c r="D39" s="13">
        <v>-221.24</v>
      </c>
      <c r="F39" s="9" t="s">
        <v>644</v>
      </c>
    </row>
    <row r="40" spans="1:6" outlineLevel="1" x14ac:dyDescent="0.25">
      <c r="B40" s="12"/>
      <c r="C40" s="11"/>
      <c r="D40" s="13">
        <f>SUBTOTAL(9,D39:D39)</f>
        <v>-221.24</v>
      </c>
      <c r="F40" s="9" t="s">
        <v>795</v>
      </c>
    </row>
    <row r="41" spans="1:6" outlineLevel="1" x14ac:dyDescent="0.25">
      <c r="B41" s="12"/>
      <c r="C41" s="11"/>
      <c r="D41" s="13"/>
    </row>
    <row r="42" spans="1:6" outlineLevel="1" x14ac:dyDescent="0.25">
      <c r="B42" s="12"/>
      <c r="C42" s="11"/>
      <c r="D42" s="13"/>
    </row>
    <row r="43" spans="1:6" outlineLevel="2" x14ac:dyDescent="0.25">
      <c r="A43" t="s">
        <v>4</v>
      </c>
      <c r="B43" s="12">
        <v>42034</v>
      </c>
      <c r="C43" s="11" t="s">
        <v>6</v>
      </c>
      <c r="D43" s="13">
        <v>-477.64</v>
      </c>
      <c r="F43" s="9" t="s">
        <v>645</v>
      </c>
    </row>
    <row r="44" spans="1:6" outlineLevel="2" x14ac:dyDescent="0.25">
      <c r="A44" t="s">
        <v>4</v>
      </c>
      <c r="B44" s="12">
        <v>42034</v>
      </c>
      <c r="C44" s="11" t="s">
        <v>11</v>
      </c>
      <c r="D44" s="13">
        <v>-2000</v>
      </c>
      <c r="F44" s="9" t="s">
        <v>633</v>
      </c>
    </row>
    <row r="45" spans="1:6" outlineLevel="2" x14ac:dyDescent="0.25">
      <c r="A45" t="s">
        <v>4</v>
      </c>
      <c r="B45" s="12">
        <v>42033</v>
      </c>
      <c r="C45" s="11" t="s">
        <v>17</v>
      </c>
      <c r="D45" s="13">
        <v>-209.05</v>
      </c>
      <c r="F45" s="9" t="s">
        <v>633</v>
      </c>
    </row>
    <row r="46" spans="1:6" outlineLevel="2" x14ac:dyDescent="0.25">
      <c r="A46" t="s">
        <v>4</v>
      </c>
      <c r="B46" s="12">
        <v>42033</v>
      </c>
      <c r="C46" s="11" t="s">
        <v>19</v>
      </c>
      <c r="D46" s="13">
        <v>-63.9</v>
      </c>
      <c r="F46" s="9" t="s">
        <v>633</v>
      </c>
    </row>
    <row r="47" spans="1:6" outlineLevel="2" x14ac:dyDescent="0.25">
      <c r="A47" t="s">
        <v>4</v>
      </c>
      <c r="B47" s="12">
        <v>42032</v>
      </c>
      <c r="C47" s="11" t="s">
        <v>22</v>
      </c>
      <c r="D47" s="13">
        <v>-24</v>
      </c>
      <c r="F47" s="9" t="s">
        <v>633</v>
      </c>
    </row>
    <row r="48" spans="1:6" outlineLevel="2" x14ac:dyDescent="0.25">
      <c r="A48" t="s">
        <v>4</v>
      </c>
      <c r="B48" s="12">
        <v>42031</v>
      </c>
      <c r="C48" s="11" t="s">
        <v>24</v>
      </c>
      <c r="D48" s="13">
        <v>-167.66</v>
      </c>
      <c r="F48" s="9" t="s">
        <v>633</v>
      </c>
    </row>
    <row r="49" spans="1:6" outlineLevel="2" x14ac:dyDescent="0.25">
      <c r="A49" t="s">
        <v>4</v>
      </c>
      <c r="B49" s="12">
        <v>42031</v>
      </c>
      <c r="C49" s="11" t="s">
        <v>24</v>
      </c>
      <c r="D49" s="13">
        <v>-58.48</v>
      </c>
      <c r="F49" s="9" t="s">
        <v>633</v>
      </c>
    </row>
    <row r="50" spans="1:6" outlineLevel="2" x14ac:dyDescent="0.25">
      <c r="A50" t="s">
        <v>4</v>
      </c>
      <c r="B50" s="12">
        <v>42030</v>
      </c>
      <c r="C50" s="11" t="s">
        <v>29</v>
      </c>
      <c r="D50" s="13">
        <v>-128.08000000000001</v>
      </c>
      <c r="F50" s="9" t="s">
        <v>633</v>
      </c>
    </row>
    <row r="51" spans="1:6" outlineLevel="2" x14ac:dyDescent="0.25">
      <c r="A51" t="s">
        <v>4</v>
      </c>
      <c r="B51" s="12">
        <v>42030</v>
      </c>
      <c r="C51" s="11" t="s">
        <v>35</v>
      </c>
      <c r="D51" s="13">
        <v>-411.87</v>
      </c>
      <c r="F51" s="9" t="s">
        <v>633</v>
      </c>
    </row>
    <row r="52" spans="1:6" outlineLevel="1" x14ac:dyDescent="0.25">
      <c r="B52" s="12"/>
      <c r="C52" s="11"/>
      <c r="D52" s="13">
        <f>SUBTOTAL(9,D43:D51)</f>
        <v>-3540.68</v>
      </c>
      <c r="F52" s="9" t="s">
        <v>796</v>
      </c>
    </row>
    <row r="53" spans="1:6" outlineLevel="1" x14ac:dyDescent="0.25">
      <c r="B53" s="12"/>
      <c r="C53" s="11"/>
      <c r="D53" s="13"/>
    </row>
    <row r="54" spans="1:6" outlineLevel="1" x14ac:dyDescent="0.25">
      <c r="B54" s="12"/>
      <c r="C54" s="11"/>
      <c r="D54" s="13"/>
    </row>
    <row r="55" spans="1:6" outlineLevel="2" x14ac:dyDescent="0.25">
      <c r="A55" t="s">
        <v>4</v>
      </c>
      <c r="B55" s="12">
        <v>42033</v>
      </c>
      <c r="C55" s="11" t="s">
        <v>16</v>
      </c>
      <c r="D55" s="13">
        <v>-15.25</v>
      </c>
      <c r="F55" s="9" t="s">
        <v>632</v>
      </c>
    </row>
    <row r="56" spans="1:6" outlineLevel="2" x14ac:dyDescent="0.25">
      <c r="A56" t="s">
        <v>4</v>
      </c>
      <c r="B56" s="12">
        <v>42031</v>
      </c>
      <c r="C56" s="11" t="s">
        <v>26</v>
      </c>
      <c r="D56" s="13">
        <v>-15.96</v>
      </c>
      <c r="F56" s="9" t="s">
        <v>637</v>
      </c>
    </row>
    <row r="57" spans="1:6" outlineLevel="2" x14ac:dyDescent="0.25">
      <c r="A57" t="s">
        <v>14</v>
      </c>
      <c r="B57" s="12">
        <v>42031</v>
      </c>
      <c r="C57" s="11" t="s">
        <v>28</v>
      </c>
      <c r="D57" s="13">
        <v>-8.89</v>
      </c>
      <c r="F57" s="9" t="s">
        <v>637</v>
      </c>
    </row>
    <row r="58" spans="1:6" outlineLevel="2" x14ac:dyDescent="0.25">
      <c r="A58" t="s">
        <v>4</v>
      </c>
      <c r="B58" s="12">
        <v>42030</v>
      </c>
      <c r="C58" s="11" t="s">
        <v>31</v>
      </c>
      <c r="D58" s="13">
        <v>-22.88</v>
      </c>
      <c r="F58" s="9" t="s">
        <v>637</v>
      </c>
    </row>
    <row r="59" spans="1:6" outlineLevel="2" x14ac:dyDescent="0.25">
      <c r="A59" t="s">
        <v>4</v>
      </c>
      <c r="B59" s="12">
        <v>42030</v>
      </c>
      <c r="C59" s="11" t="s">
        <v>33</v>
      </c>
      <c r="D59" s="13">
        <v>-8.06</v>
      </c>
      <c r="F59" s="9" t="s">
        <v>637</v>
      </c>
    </row>
    <row r="60" spans="1:6" outlineLevel="2" x14ac:dyDescent="0.25">
      <c r="A60" t="s">
        <v>4</v>
      </c>
      <c r="B60" s="12">
        <v>42026</v>
      </c>
      <c r="C60" s="11" t="s">
        <v>37</v>
      </c>
      <c r="D60" s="13">
        <v>-9.6300000000000008</v>
      </c>
      <c r="F60" s="9" t="s">
        <v>637</v>
      </c>
    </row>
    <row r="61" spans="1:6" outlineLevel="2" x14ac:dyDescent="0.25">
      <c r="A61" t="s">
        <v>4</v>
      </c>
      <c r="B61" s="12">
        <v>42016</v>
      </c>
      <c r="C61" s="11" t="s">
        <v>50</v>
      </c>
      <c r="D61" s="13">
        <v>-4.9000000000000004</v>
      </c>
      <c r="F61" s="9" t="s">
        <v>637</v>
      </c>
    </row>
    <row r="62" spans="1:6" outlineLevel="2" x14ac:dyDescent="0.25">
      <c r="A62" t="s">
        <v>4</v>
      </c>
      <c r="B62" s="12">
        <v>42012</v>
      </c>
      <c r="C62" s="11" t="s">
        <v>59</v>
      </c>
      <c r="D62" s="13">
        <v>-9.25</v>
      </c>
      <c r="F62" s="9" t="s">
        <v>637</v>
      </c>
    </row>
    <row r="63" spans="1:6" outlineLevel="1" x14ac:dyDescent="0.25">
      <c r="B63" s="12"/>
      <c r="C63" s="11"/>
      <c r="D63" s="13">
        <f>SUBTOTAL(9,D55:D62)</f>
        <v>-94.820000000000007</v>
      </c>
      <c r="F63" s="9" t="s">
        <v>797</v>
      </c>
    </row>
    <row r="64" spans="1:6" outlineLevel="1" x14ac:dyDescent="0.25">
      <c r="B64" s="12"/>
      <c r="C64" s="11"/>
      <c r="D64" s="13"/>
    </row>
    <row r="65" spans="1:6" outlineLevel="1" x14ac:dyDescent="0.25">
      <c r="B65" s="12"/>
      <c r="C65" s="11"/>
      <c r="D65" s="13"/>
    </row>
    <row r="66" spans="1:6" outlineLevel="2" x14ac:dyDescent="0.25">
      <c r="A66" t="s">
        <v>4</v>
      </c>
      <c r="B66" s="12">
        <v>42033</v>
      </c>
      <c r="C66" s="11" t="s">
        <v>21</v>
      </c>
      <c r="D66" s="13">
        <v>-503</v>
      </c>
      <c r="F66" s="9" t="s">
        <v>789</v>
      </c>
    </row>
    <row r="67" spans="1:6" outlineLevel="2" x14ac:dyDescent="0.25">
      <c r="A67" t="s">
        <v>4</v>
      </c>
      <c r="B67" s="12">
        <v>42020</v>
      </c>
      <c r="C67" s="11" t="s">
        <v>45</v>
      </c>
      <c r="D67" s="13">
        <v>-200</v>
      </c>
      <c r="F67" s="9" t="s">
        <v>789</v>
      </c>
    </row>
    <row r="68" spans="1:6" outlineLevel="1" x14ac:dyDescent="0.25">
      <c r="B68" s="12"/>
      <c r="C68" s="11"/>
      <c r="D68" s="13">
        <f>SUBTOTAL(9,D66:D67)</f>
        <v>-703</v>
      </c>
      <c r="F68" s="9" t="s">
        <v>798</v>
      </c>
    </row>
    <row r="69" spans="1:6" outlineLevel="1" x14ac:dyDescent="0.25">
      <c r="B69" s="12"/>
      <c r="C69" s="11"/>
      <c r="D69" s="13"/>
    </row>
    <row r="70" spans="1:6" outlineLevel="1" x14ac:dyDescent="0.25">
      <c r="B70" s="12"/>
      <c r="C70" s="11"/>
      <c r="D70" s="13"/>
    </row>
    <row r="71" spans="1:6" outlineLevel="2" x14ac:dyDescent="0.25">
      <c r="A71" t="s">
        <v>4</v>
      </c>
      <c r="B71" s="12">
        <v>42034</v>
      </c>
      <c r="C71" s="11" t="s">
        <v>8</v>
      </c>
      <c r="D71" s="13">
        <v>-7</v>
      </c>
      <c r="F71" s="9" t="s">
        <v>629</v>
      </c>
    </row>
    <row r="72" spans="1:6" outlineLevel="2" x14ac:dyDescent="0.25">
      <c r="A72" t="s">
        <v>4</v>
      </c>
      <c r="B72" s="12">
        <v>42034</v>
      </c>
      <c r="C72" s="11" t="s">
        <v>8</v>
      </c>
      <c r="D72" s="13">
        <v>-7</v>
      </c>
      <c r="F72" s="9" t="s">
        <v>629</v>
      </c>
    </row>
    <row r="73" spans="1:6" outlineLevel="1" x14ac:dyDescent="0.25">
      <c r="B73" s="12"/>
      <c r="C73" s="11"/>
      <c r="D73" s="13">
        <f>SUBTOTAL(9,D71:D72)</f>
        <v>-14</v>
      </c>
      <c r="F73" s="9" t="s">
        <v>799</v>
      </c>
    </row>
    <row r="74" spans="1:6" outlineLevel="1" x14ac:dyDescent="0.25">
      <c r="B74" s="12"/>
      <c r="C74" s="11"/>
      <c r="D74" s="13"/>
    </row>
    <row r="75" spans="1:6" outlineLevel="1" x14ac:dyDescent="0.25">
      <c r="B75" s="12"/>
      <c r="C75" s="11"/>
      <c r="D75" s="13"/>
    </row>
    <row r="76" spans="1:6" outlineLevel="2" x14ac:dyDescent="0.25">
      <c r="A76" t="s">
        <v>14</v>
      </c>
      <c r="B76" s="12">
        <v>42032</v>
      </c>
      <c r="C76" s="11" t="s">
        <v>23</v>
      </c>
      <c r="D76" s="13">
        <v>-38.799999999999997</v>
      </c>
      <c r="F76" s="9" t="s">
        <v>635</v>
      </c>
    </row>
    <row r="77" spans="1:6" outlineLevel="2" x14ac:dyDescent="0.25">
      <c r="A77" t="s">
        <v>47</v>
      </c>
      <c r="B77" s="12">
        <v>42025</v>
      </c>
      <c r="C77" s="11" t="s">
        <v>38</v>
      </c>
      <c r="D77" s="13">
        <v>-26.95</v>
      </c>
      <c r="F77" s="9" t="s">
        <v>639</v>
      </c>
    </row>
    <row r="78" spans="1:6" outlineLevel="2" x14ac:dyDescent="0.25">
      <c r="A78" t="s">
        <v>4</v>
      </c>
      <c r="B78" s="12">
        <v>42025</v>
      </c>
      <c r="C78" s="11" t="s">
        <v>39</v>
      </c>
      <c r="D78" s="13">
        <v>-27.64</v>
      </c>
      <c r="F78" s="9" t="s">
        <v>639</v>
      </c>
    </row>
    <row r="79" spans="1:6" outlineLevel="2" x14ac:dyDescent="0.25">
      <c r="A79" t="s">
        <v>4</v>
      </c>
      <c r="B79" s="12">
        <v>42024</v>
      </c>
      <c r="C79" s="11" t="s">
        <v>40</v>
      </c>
      <c r="D79" s="13">
        <v>-30</v>
      </c>
      <c r="F79" s="9" t="s">
        <v>639</v>
      </c>
    </row>
    <row r="80" spans="1:6" outlineLevel="2" x14ac:dyDescent="0.25">
      <c r="A80" t="s">
        <v>4</v>
      </c>
      <c r="B80" s="12">
        <v>42024</v>
      </c>
      <c r="C80" s="11" t="s">
        <v>42</v>
      </c>
      <c r="D80" s="13">
        <v>-34.75</v>
      </c>
      <c r="F80" s="9" t="s">
        <v>639</v>
      </c>
    </row>
    <row r="81" spans="1:6" outlineLevel="2" x14ac:dyDescent="0.25">
      <c r="A81" t="s">
        <v>4</v>
      </c>
      <c r="B81" s="12">
        <v>42024</v>
      </c>
      <c r="C81" s="11" t="s">
        <v>43</v>
      </c>
      <c r="D81" s="13">
        <v>-53.45</v>
      </c>
      <c r="F81" s="9" t="s">
        <v>639</v>
      </c>
    </row>
    <row r="82" spans="1:6" outlineLevel="2" x14ac:dyDescent="0.25">
      <c r="A82" t="s">
        <v>4</v>
      </c>
      <c r="B82" s="12">
        <v>42016</v>
      </c>
      <c r="C82" s="11" t="s">
        <v>54</v>
      </c>
      <c r="D82" s="13">
        <v>-51.98</v>
      </c>
      <c r="F82" s="9" t="s">
        <v>639</v>
      </c>
    </row>
    <row r="83" spans="1:6" outlineLevel="2" x14ac:dyDescent="0.25">
      <c r="A83" t="s">
        <v>4</v>
      </c>
      <c r="B83" s="12">
        <v>42016</v>
      </c>
      <c r="C83" s="11" t="s">
        <v>55</v>
      </c>
      <c r="D83" s="13">
        <v>-7.99</v>
      </c>
      <c r="F83" s="9" t="s">
        <v>639</v>
      </c>
    </row>
    <row r="84" spans="1:6" outlineLevel="2" x14ac:dyDescent="0.25">
      <c r="A84" t="s">
        <v>4</v>
      </c>
      <c r="B84" s="12">
        <v>42011</v>
      </c>
      <c r="C84" s="11" t="s">
        <v>61</v>
      </c>
      <c r="D84" s="13">
        <v>-176.13</v>
      </c>
      <c r="F84" s="9" t="s">
        <v>635</v>
      </c>
    </row>
    <row r="85" spans="1:6" outlineLevel="2" x14ac:dyDescent="0.25">
      <c r="A85" t="s">
        <v>4</v>
      </c>
      <c r="B85" s="12">
        <v>42009</v>
      </c>
      <c r="C85" s="11" t="s">
        <v>64</v>
      </c>
      <c r="D85" s="13">
        <v>-25.09</v>
      </c>
      <c r="F85" s="9" t="s">
        <v>639</v>
      </c>
    </row>
    <row r="86" spans="1:6" outlineLevel="2" x14ac:dyDescent="0.25">
      <c r="A86" t="s">
        <v>4</v>
      </c>
      <c r="B86" s="12">
        <v>42009</v>
      </c>
      <c r="C86" s="11" t="s">
        <v>65</v>
      </c>
      <c r="D86" s="13">
        <v>-131.13</v>
      </c>
      <c r="F86" s="9" t="s">
        <v>639</v>
      </c>
    </row>
    <row r="87" spans="1:6" outlineLevel="2" x14ac:dyDescent="0.25">
      <c r="A87" t="s">
        <v>4</v>
      </c>
      <c r="B87" s="12">
        <v>42006</v>
      </c>
      <c r="C87" s="11" t="s">
        <v>66</v>
      </c>
      <c r="D87" s="13">
        <v>-29</v>
      </c>
      <c r="F87" s="9" t="s">
        <v>639</v>
      </c>
    </row>
    <row r="88" spans="1:6" outlineLevel="1" x14ac:dyDescent="0.25">
      <c r="B88" s="12"/>
      <c r="C88" s="11"/>
      <c r="D88" s="13">
        <f>SUBTOTAL(9,D76:D87)</f>
        <v>-632.91</v>
      </c>
      <c r="F88" s="9" t="s">
        <v>800</v>
      </c>
    </row>
    <row r="89" spans="1:6" outlineLevel="1" x14ac:dyDescent="0.25">
      <c r="B89" s="12"/>
      <c r="C89" s="11"/>
      <c r="D89" s="13"/>
    </row>
    <row r="90" spans="1:6" outlineLevel="1" x14ac:dyDescent="0.25">
      <c r="B90" s="12"/>
      <c r="C90" s="11"/>
      <c r="D90" s="13"/>
    </row>
    <row r="91" spans="1:6" outlineLevel="1" x14ac:dyDescent="0.25">
      <c r="B91" s="12"/>
      <c r="C91" s="11"/>
      <c r="D91" s="13"/>
    </row>
    <row r="92" spans="1:6" outlineLevel="2" x14ac:dyDescent="0.25">
      <c r="A92" t="s">
        <v>47</v>
      </c>
      <c r="B92" s="12">
        <v>42034</v>
      </c>
      <c r="C92" s="11" t="s">
        <v>12</v>
      </c>
      <c r="D92" s="13">
        <v>-50</v>
      </c>
      <c r="F92" s="9" t="s">
        <v>630</v>
      </c>
    </row>
    <row r="93" spans="1:6" outlineLevel="2" x14ac:dyDescent="0.25">
      <c r="A93" t="s">
        <v>47</v>
      </c>
      <c r="B93" s="12">
        <v>42031</v>
      </c>
      <c r="C93" s="11" t="s">
        <v>27</v>
      </c>
      <c r="D93" s="13">
        <v>-30</v>
      </c>
      <c r="F93" s="9" t="s">
        <v>630</v>
      </c>
    </row>
    <row r="94" spans="1:6" outlineLevel="2" x14ac:dyDescent="0.25">
      <c r="A94" t="s">
        <v>4</v>
      </c>
      <c r="B94" s="12">
        <v>42013</v>
      </c>
      <c r="C94" s="11" t="s">
        <v>57</v>
      </c>
      <c r="D94" s="13">
        <v>-30</v>
      </c>
      <c r="F94" s="9" t="s">
        <v>643</v>
      </c>
    </row>
    <row r="95" spans="1:6" ht="30" outlineLevel="1" x14ac:dyDescent="0.25">
      <c r="B95" s="12"/>
      <c r="C95" s="11"/>
      <c r="D95" s="13">
        <f>SUBTOTAL(9,D92:D94)</f>
        <v>-110</v>
      </c>
      <c r="F95" s="9" t="s">
        <v>801</v>
      </c>
    </row>
    <row r="96" spans="1:6" outlineLevel="1" x14ac:dyDescent="0.25">
      <c r="B96" s="12"/>
      <c r="C96" s="11"/>
      <c r="D96" s="13"/>
    </row>
    <row r="97" spans="1:6" outlineLevel="1" x14ac:dyDescent="0.25">
      <c r="B97" s="12"/>
      <c r="C97" s="11"/>
      <c r="D97" s="13"/>
    </row>
    <row r="98" spans="1:6" outlineLevel="1" x14ac:dyDescent="0.25">
      <c r="B98" s="12"/>
      <c r="C98" s="11"/>
      <c r="D98" s="13"/>
    </row>
    <row r="99" spans="1:6" outlineLevel="2" x14ac:dyDescent="0.25">
      <c r="A99" t="s">
        <v>4</v>
      </c>
      <c r="B99" s="12">
        <v>42034</v>
      </c>
      <c r="C99" s="11" t="s">
        <v>5</v>
      </c>
      <c r="D99" s="13">
        <v>-153.75</v>
      </c>
      <c r="F99" s="9" t="s">
        <v>627</v>
      </c>
    </row>
    <row r="100" spans="1:6" outlineLevel="1" x14ac:dyDescent="0.25">
      <c r="B100" s="12"/>
      <c r="C100" s="11"/>
      <c r="D100" s="13">
        <f>SUBTOTAL(9,D99:D99)</f>
        <v>-153.75</v>
      </c>
      <c r="F100" s="9" t="s">
        <v>802</v>
      </c>
    </row>
    <row r="101" spans="1:6" outlineLevel="1" x14ac:dyDescent="0.25">
      <c r="B101" s="12"/>
      <c r="C101" s="11"/>
      <c r="D101" s="13"/>
    </row>
    <row r="102" spans="1:6" outlineLevel="1" x14ac:dyDescent="0.25">
      <c r="B102" s="12"/>
      <c r="C102" s="11"/>
      <c r="D102" s="13"/>
    </row>
    <row r="103" spans="1:6" outlineLevel="2" x14ac:dyDescent="0.25">
      <c r="A103" t="s">
        <v>4</v>
      </c>
      <c r="B103" s="12">
        <v>42034</v>
      </c>
      <c r="C103" s="11" t="s">
        <v>9</v>
      </c>
      <c r="D103" s="13">
        <v>-15</v>
      </c>
      <c r="F103" s="9" t="s">
        <v>634</v>
      </c>
    </row>
    <row r="104" spans="1:6" outlineLevel="2" x14ac:dyDescent="0.25">
      <c r="A104" t="s">
        <v>47</v>
      </c>
      <c r="B104" s="12">
        <v>42033</v>
      </c>
      <c r="C104" s="11" t="s">
        <v>20</v>
      </c>
      <c r="D104" s="13">
        <v>-20</v>
      </c>
      <c r="F104" s="9" t="s">
        <v>634</v>
      </c>
    </row>
    <row r="105" spans="1:6" outlineLevel="2" x14ac:dyDescent="0.25">
      <c r="A105" t="s">
        <v>4</v>
      </c>
      <c r="B105" s="12">
        <v>42020</v>
      </c>
      <c r="C105" s="11" t="s">
        <v>44</v>
      </c>
      <c r="D105" s="13">
        <v>-17</v>
      </c>
      <c r="F105" s="9" t="s">
        <v>640</v>
      </c>
    </row>
    <row r="106" spans="1:6" outlineLevel="1" x14ac:dyDescent="0.25">
      <c r="B106" s="12"/>
      <c r="C106" s="11"/>
      <c r="D106" s="13">
        <f>SUBTOTAL(9,D103:D105)</f>
        <v>-52</v>
      </c>
      <c r="F106" s="9" t="s">
        <v>803</v>
      </c>
    </row>
    <row r="107" spans="1:6" outlineLevel="1" x14ac:dyDescent="0.25">
      <c r="B107" s="12"/>
      <c r="C107" s="11"/>
      <c r="D107" s="13"/>
    </row>
    <row r="108" spans="1:6" outlineLevel="1" x14ac:dyDescent="0.25">
      <c r="B108" s="12"/>
      <c r="C108" s="11"/>
      <c r="D108" s="13"/>
    </row>
    <row r="109" spans="1:6" outlineLevel="1" x14ac:dyDescent="0.25">
      <c r="B109" s="12"/>
      <c r="C109" s="11"/>
      <c r="D109" s="13"/>
    </row>
    <row r="110" spans="1:6" outlineLevel="2" x14ac:dyDescent="0.25">
      <c r="A110" t="s">
        <v>4</v>
      </c>
      <c r="B110" s="12">
        <v>42030</v>
      </c>
      <c r="C110" s="11" t="s">
        <v>32</v>
      </c>
      <c r="D110" s="13">
        <v>-25</v>
      </c>
      <c r="F110" s="9" t="s">
        <v>638</v>
      </c>
    </row>
    <row r="111" spans="1:6" outlineLevel="2" x14ac:dyDescent="0.25">
      <c r="A111" t="s">
        <v>4</v>
      </c>
      <c r="B111" s="12">
        <v>42030</v>
      </c>
      <c r="C111" s="11" t="s">
        <v>34</v>
      </c>
      <c r="D111" s="13">
        <v>-16.5</v>
      </c>
      <c r="F111" s="9" t="s">
        <v>638</v>
      </c>
    </row>
    <row r="112" spans="1:6" outlineLevel="2" x14ac:dyDescent="0.25">
      <c r="A112" t="s">
        <v>4</v>
      </c>
      <c r="B112" s="12">
        <v>42024</v>
      </c>
      <c r="C112" s="11" t="s">
        <v>41</v>
      </c>
      <c r="D112" s="13">
        <v>-326.2</v>
      </c>
      <c r="F112" s="9" t="s">
        <v>638</v>
      </c>
    </row>
    <row r="113" spans="2:6" outlineLevel="1" x14ac:dyDescent="0.25">
      <c r="B113" s="12"/>
      <c r="C113" s="11"/>
      <c r="D113" s="13">
        <f>SUBTOTAL(9,D110:D112)</f>
        <v>-367.7</v>
      </c>
      <c r="F113" s="9" t="s">
        <v>804</v>
      </c>
    </row>
    <row r="114" spans="2:6" outlineLevel="1" x14ac:dyDescent="0.25">
      <c r="B114" s="12"/>
      <c r="C114" s="11"/>
      <c r="D114" s="13"/>
    </row>
    <row r="115" spans="2:6" outlineLevel="1" x14ac:dyDescent="0.25">
      <c r="B115" s="12"/>
      <c r="C115" s="11"/>
      <c r="D115" s="13"/>
    </row>
    <row r="116" spans="2:6" x14ac:dyDescent="0.25">
      <c r="B116" s="12"/>
      <c r="C116" s="11"/>
      <c r="D116" s="13">
        <f>SUBTOTAL(9,D2:D112)</f>
        <v>2857.4400000000014</v>
      </c>
      <c r="F116" s="9" t="s">
        <v>805</v>
      </c>
    </row>
    <row r="117" spans="2:6" x14ac:dyDescent="0.25">
      <c r="B117" s="11"/>
      <c r="C117" s="11"/>
      <c r="D117" s="13"/>
    </row>
    <row r="121" spans="2:6" x14ac:dyDescent="0.25">
      <c r="D121" s="43"/>
    </row>
    <row r="130" spans="2:6" x14ac:dyDescent="0.25">
      <c r="B130" s="4"/>
      <c r="C130" s="9"/>
      <c r="D130"/>
      <c r="E130"/>
      <c r="F130"/>
    </row>
    <row r="131" spans="2:6" x14ac:dyDescent="0.25">
      <c r="B131" s="4"/>
      <c r="C131" s="9"/>
      <c r="D131"/>
      <c r="E131"/>
      <c r="F131"/>
    </row>
    <row r="132" spans="2:6" x14ac:dyDescent="0.25">
      <c r="B132" s="4"/>
      <c r="C132" s="9"/>
      <c r="D132"/>
      <c r="E132"/>
      <c r="F132"/>
    </row>
    <row r="133" spans="2:6" x14ac:dyDescent="0.25">
      <c r="B133" s="4"/>
      <c r="C133" s="9"/>
      <c r="D133"/>
      <c r="E133"/>
      <c r="F133"/>
    </row>
    <row r="134" spans="2:6" x14ac:dyDescent="0.25">
      <c r="B134" s="4"/>
      <c r="C134" s="9"/>
      <c r="D134"/>
      <c r="E134"/>
      <c r="F134"/>
    </row>
    <row r="135" spans="2:6" x14ac:dyDescent="0.25">
      <c r="B135" s="4"/>
      <c r="C135" s="9"/>
      <c r="D135"/>
      <c r="E135"/>
      <c r="F135"/>
    </row>
    <row r="136" spans="2:6" x14ac:dyDescent="0.25">
      <c r="B136" s="4"/>
      <c r="C136" s="9"/>
      <c r="D136"/>
      <c r="E136"/>
      <c r="F136"/>
    </row>
    <row r="137" spans="2:6" x14ac:dyDescent="0.25">
      <c r="B137" s="4"/>
      <c r="C137" s="9"/>
      <c r="D137"/>
      <c r="E137"/>
      <c r="F137"/>
    </row>
    <row r="138" spans="2:6" x14ac:dyDescent="0.25">
      <c r="B138" s="4"/>
      <c r="C138" s="9"/>
      <c r="D138"/>
      <c r="E138"/>
      <c r="F138"/>
    </row>
    <row r="139" spans="2:6" x14ac:dyDescent="0.25">
      <c r="B139" s="4"/>
      <c r="C139" s="9"/>
      <c r="D139"/>
      <c r="E139"/>
      <c r="F139"/>
    </row>
    <row r="140" spans="2:6" x14ac:dyDescent="0.25">
      <c r="B140" s="4"/>
      <c r="C140" s="9"/>
      <c r="D140"/>
      <c r="E140"/>
      <c r="F140"/>
    </row>
    <row r="141" spans="2:6" x14ac:dyDescent="0.25">
      <c r="B141" s="4"/>
      <c r="C141" s="9"/>
      <c r="D141"/>
      <c r="E141"/>
      <c r="F141"/>
    </row>
    <row r="142" spans="2:6" x14ac:dyDescent="0.25">
      <c r="B142" s="4"/>
      <c r="C142" s="9"/>
      <c r="D142"/>
      <c r="E142"/>
      <c r="F142"/>
    </row>
    <row r="143" spans="2:6" x14ac:dyDescent="0.25">
      <c r="B143" s="4"/>
      <c r="C143" s="9"/>
      <c r="D143"/>
      <c r="E143"/>
      <c r="F143"/>
    </row>
    <row r="144" spans="2:6" x14ac:dyDescent="0.25">
      <c r="B144" s="4"/>
      <c r="C144" s="9"/>
      <c r="D144"/>
      <c r="E144"/>
      <c r="F144"/>
    </row>
    <row r="145" spans="2:6" x14ac:dyDescent="0.25">
      <c r="B145" s="4"/>
      <c r="C145" s="9"/>
      <c r="D145"/>
      <c r="E145"/>
      <c r="F145"/>
    </row>
    <row r="146" spans="2:6" x14ac:dyDescent="0.25">
      <c r="B146" s="4"/>
      <c r="C146" s="9"/>
      <c r="D146"/>
      <c r="E146"/>
      <c r="F146"/>
    </row>
    <row r="147" spans="2:6" x14ac:dyDescent="0.25">
      <c r="B147" s="4"/>
      <c r="C147" s="9"/>
      <c r="D147"/>
      <c r="E147"/>
      <c r="F147"/>
    </row>
    <row r="148" spans="2:6" x14ac:dyDescent="0.25">
      <c r="B148" s="4"/>
      <c r="C148" s="9"/>
      <c r="D148"/>
      <c r="E148"/>
      <c r="F148"/>
    </row>
    <row r="149" spans="2:6" x14ac:dyDescent="0.25">
      <c r="B149" s="4"/>
      <c r="C149" s="9"/>
      <c r="D149"/>
      <c r="E149"/>
      <c r="F149"/>
    </row>
    <row r="150" spans="2:6" x14ac:dyDescent="0.25">
      <c r="B150" s="4"/>
      <c r="C150" s="9"/>
      <c r="D150"/>
      <c r="E150"/>
      <c r="F150"/>
    </row>
    <row r="151" spans="2:6" x14ac:dyDescent="0.25">
      <c r="B151" s="4"/>
      <c r="C151" s="9"/>
      <c r="D151"/>
      <c r="E151"/>
      <c r="F151"/>
    </row>
    <row r="152" spans="2:6" x14ac:dyDescent="0.25">
      <c r="B152" s="4"/>
      <c r="C152" s="9"/>
      <c r="D152"/>
      <c r="E152"/>
      <c r="F152"/>
    </row>
    <row r="153" spans="2:6" x14ac:dyDescent="0.25">
      <c r="B153" s="4"/>
      <c r="C153" s="9"/>
      <c r="D153"/>
      <c r="E153"/>
      <c r="F153"/>
    </row>
    <row r="154" spans="2:6" x14ac:dyDescent="0.25">
      <c r="B154" s="4"/>
      <c r="C154" s="9"/>
      <c r="D154"/>
      <c r="E154"/>
      <c r="F154"/>
    </row>
    <row r="155" spans="2:6" x14ac:dyDescent="0.25">
      <c r="B155" s="4"/>
      <c r="C155" s="9"/>
      <c r="D155"/>
      <c r="E155"/>
      <c r="F155"/>
    </row>
    <row r="156" spans="2:6" x14ac:dyDescent="0.25">
      <c r="B156" s="4"/>
      <c r="C156" s="9"/>
      <c r="D156"/>
      <c r="E156"/>
      <c r="F156"/>
    </row>
    <row r="157" spans="2:6" x14ac:dyDescent="0.25">
      <c r="B157" s="4"/>
      <c r="C157" s="9"/>
      <c r="D157"/>
      <c r="E157"/>
      <c r="F157"/>
    </row>
  </sheetData>
  <autoFilter ref="A1:F112"/>
  <sortState ref="B2:F66">
    <sortCondition ref="C2:C66"/>
  </sortState>
  <pageMargins left="0.17" right="0.1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C12" sqref="C12"/>
    </sheetView>
  </sheetViews>
  <sheetFormatPr defaultRowHeight="15" outlineLevelRow="2" x14ac:dyDescent="0.25"/>
  <cols>
    <col min="1" max="1" width="9" customWidth="1"/>
    <col min="2" max="2" width="9.7109375" customWidth="1"/>
    <col min="3" max="3" width="48.140625" customWidth="1"/>
    <col min="4" max="4" width="12.85546875" style="4" customWidth="1"/>
    <col min="5" max="5" width="2.85546875" style="4" customWidth="1"/>
    <col min="6" max="6" width="19.85546875" style="4" customWidth="1"/>
    <col min="7" max="7" width="10.7109375" style="4" customWidth="1"/>
    <col min="8" max="8" width="17.42578125" style="9" customWidth="1"/>
    <col min="9" max="9" width="18.42578125" customWidth="1"/>
    <col min="11" max="12" width="9.140625" customWidth="1"/>
  </cols>
  <sheetData>
    <row r="1" spans="1:8" s="18" customFormat="1" x14ac:dyDescent="0.25">
      <c r="A1" s="57" t="s">
        <v>0</v>
      </c>
      <c r="B1" s="57" t="s">
        <v>1</v>
      </c>
      <c r="C1" s="57" t="s">
        <v>2</v>
      </c>
      <c r="D1" s="58" t="s">
        <v>3</v>
      </c>
      <c r="E1" s="58"/>
      <c r="F1" s="59" t="s">
        <v>624</v>
      </c>
      <c r="G1" s="15"/>
      <c r="H1" s="9"/>
    </row>
    <row r="2" spans="1:8" s="18" customFormat="1" x14ac:dyDescent="0.25">
      <c r="A2" s="53"/>
      <c r="B2" s="53"/>
      <c r="C2" s="53"/>
      <c r="D2" s="49"/>
      <c r="E2" s="49"/>
      <c r="F2" s="45"/>
      <c r="G2" s="15"/>
      <c r="H2" s="9"/>
    </row>
    <row r="3" spans="1:8" s="18" customFormat="1" x14ac:dyDescent="0.25">
      <c r="A3" s="53"/>
      <c r="B3" s="53"/>
      <c r="C3" s="53"/>
      <c r="D3" s="49"/>
      <c r="E3" s="49"/>
      <c r="F3" s="45"/>
      <c r="G3" s="15"/>
      <c r="H3" s="9"/>
    </row>
    <row r="4" spans="1:8" outlineLevel="2" x14ac:dyDescent="0.25">
      <c r="A4" s="31" t="s">
        <v>4</v>
      </c>
      <c r="B4" s="46">
        <v>42060</v>
      </c>
      <c r="C4" s="31" t="s">
        <v>69</v>
      </c>
      <c r="D4" s="20">
        <v>-34</v>
      </c>
      <c r="E4" s="20"/>
      <c r="F4" s="20" t="s">
        <v>647</v>
      </c>
      <c r="H4"/>
    </row>
    <row r="5" spans="1:8" outlineLevel="2" x14ac:dyDescent="0.25">
      <c r="A5" s="31" t="s">
        <v>4</v>
      </c>
      <c r="B5" s="46">
        <v>42059</v>
      </c>
      <c r="C5" s="31" t="s">
        <v>72</v>
      </c>
      <c r="D5" s="20">
        <v>-34</v>
      </c>
      <c r="E5" s="20"/>
      <c r="F5" s="20" t="s">
        <v>647</v>
      </c>
      <c r="H5"/>
    </row>
    <row r="6" spans="1:8" outlineLevel="2" x14ac:dyDescent="0.25">
      <c r="A6" s="31" t="s">
        <v>4</v>
      </c>
      <c r="B6" s="46">
        <v>42048</v>
      </c>
      <c r="C6" s="31" t="s">
        <v>93</v>
      </c>
      <c r="D6" s="20">
        <v>-34</v>
      </c>
      <c r="E6" s="20"/>
      <c r="F6" s="20" t="s">
        <v>647</v>
      </c>
      <c r="H6"/>
    </row>
    <row r="7" spans="1:8" outlineLevel="2" x14ac:dyDescent="0.25">
      <c r="A7" s="31" t="s">
        <v>4</v>
      </c>
      <c r="B7" s="46">
        <v>42047</v>
      </c>
      <c r="C7" s="31" t="s">
        <v>95</v>
      </c>
      <c r="D7" s="20">
        <v>-34</v>
      </c>
      <c r="E7" s="20"/>
      <c r="F7" s="20" t="s">
        <v>647</v>
      </c>
      <c r="H7"/>
    </row>
    <row r="8" spans="1:8" ht="22.5" customHeight="1" outlineLevel="2" x14ac:dyDescent="0.25">
      <c r="A8" s="31" t="s">
        <v>4</v>
      </c>
      <c r="B8" s="46">
        <v>42046</v>
      </c>
      <c r="C8" s="31" t="s">
        <v>97</v>
      </c>
      <c r="D8" s="20">
        <v>-34</v>
      </c>
      <c r="E8" s="20"/>
      <c r="F8" s="20" t="s">
        <v>647</v>
      </c>
      <c r="H8"/>
    </row>
    <row r="9" spans="1:8" ht="29.25" customHeight="1" outlineLevel="2" x14ac:dyDescent="0.25">
      <c r="A9" s="31" t="s">
        <v>4</v>
      </c>
      <c r="B9" s="46">
        <v>42045</v>
      </c>
      <c r="C9" s="31" t="s">
        <v>101</v>
      </c>
      <c r="D9" s="20">
        <v>-34</v>
      </c>
      <c r="E9" s="20"/>
      <c r="F9" s="20" t="s">
        <v>647</v>
      </c>
      <c r="H9"/>
    </row>
    <row r="10" spans="1:8" ht="23.25" customHeight="1" outlineLevel="2" x14ac:dyDescent="0.25">
      <c r="A10" s="31" t="s">
        <v>4</v>
      </c>
      <c r="B10" s="46">
        <v>42044</v>
      </c>
      <c r="C10" s="31" t="s">
        <v>103</v>
      </c>
      <c r="D10" s="20">
        <v>-34</v>
      </c>
      <c r="E10" s="20"/>
      <c r="F10" s="20" t="s">
        <v>647</v>
      </c>
      <c r="H10"/>
    </row>
    <row r="11" spans="1:8" ht="22.5" customHeight="1" outlineLevel="2" x14ac:dyDescent="0.25">
      <c r="A11" s="31" t="s">
        <v>4</v>
      </c>
      <c r="B11" s="46">
        <v>42044</v>
      </c>
      <c r="C11" s="31" t="s">
        <v>104</v>
      </c>
      <c r="D11" s="20">
        <v>-15</v>
      </c>
      <c r="E11" s="20"/>
      <c r="F11" s="20" t="s">
        <v>647</v>
      </c>
      <c r="H11"/>
    </row>
    <row r="12" spans="1:8" outlineLevel="2" x14ac:dyDescent="0.25">
      <c r="A12" s="31" t="s">
        <v>4</v>
      </c>
      <c r="B12" s="46">
        <v>42040</v>
      </c>
      <c r="C12" s="31" t="s">
        <v>107</v>
      </c>
      <c r="D12" s="20">
        <v>-34</v>
      </c>
      <c r="E12" s="20"/>
      <c r="F12" s="20" t="s">
        <v>647</v>
      </c>
      <c r="H12"/>
    </row>
    <row r="13" spans="1:8" outlineLevel="2" x14ac:dyDescent="0.25">
      <c r="A13" s="31" t="s">
        <v>4</v>
      </c>
      <c r="B13" s="46">
        <v>42039</v>
      </c>
      <c r="C13" s="31" t="s">
        <v>109</v>
      </c>
      <c r="D13" s="20">
        <v>-2</v>
      </c>
      <c r="E13" s="20"/>
      <c r="F13" s="20" t="s">
        <v>647</v>
      </c>
      <c r="H13"/>
    </row>
    <row r="14" spans="1:8" outlineLevel="2" x14ac:dyDescent="0.25">
      <c r="A14" s="31" t="s">
        <v>4</v>
      </c>
      <c r="B14" s="46">
        <v>42039</v>
      </c>
      <c r="C14" s="31" t="s">
        <v>110</v>
      </c>
      <c r="D14" s="20">
        <v>-34</v>
      </c>
      <c r="E14" s="20"/>
      <c r="F14" s="20" t="s">
        <v>647</v>
      </c>
      <c r="H14"/>
    </row>
    <row r="15" spans="1:8" outlineLevel="2" x14ac:dyDescent="0.25">
      <c r="A15" s="31" t="s">
        <v>4</v>
      </c>
      <c r="B15" s="46">
        <v>42038</v>
      </c>
      <c r="C15" s="31" t="s">
        <v>112</v>
      </c>
      <c r="D15" s="20">
        <v>-34</v>
      </c>
      <c r="E15" s="20"/>
      <c r="F15" s="20" t="s">
        <v>647</v>
      </c>
      <c r="H15"/>
    </row>
    <row r="16" spans="1:8" outlineLevel="2" x14ac:dyDescent="0.25">
      <c r="A16" s="50" t="s">
        <v>4</v>
      </c>
      <c r="B16" s="51">
        <v>42037</v>
      </c>
      <c r="C16" s="50" t="s">
        <v>120</v>
      </c>
      <c r="D16" s="52">
        <v>-34</v>
      </c>
      <c r="E16" s="52"/>
      <c r="F16" s="52" t="s">
        <v>647</v>
      </c>
      <c r="H16"/>
    </row>
    <row r="17" spans="1:8" outlineLevel="1" x14ac:dyDescent="0.25">
      <c r="A17" s="31"/>
      <c r="B17" s="46"/>
      <c r="C17" s="31"/>
      <c r="D17" s="49">
        <f>SUBTOTAL(9,D4:D16)</f>
        <v>-391</v>
      </c>
      <c r="E17" s="20"/>
      <c r="F17" s="48" t="s">
        <v>807</v>
      </c>
      <c r="H17"/>
    </row>
    <row r="18" spans="1:8" outlineLevel="1" x14ac:dyDescent="0.25">
      <c r="A18" s="31"/>
      <c r="B18" s="46"/>
      <c r="C18" s="31"/>
      <c r="D18" s="20"/>
      <c r="E18" s="20"/>
      <c r="F18" s="48"/>
      <c r="H18"/>
    </row>
    <row r="19" spans="1:8" outlineLevel="1" x14ac:dyDescent="0.25">
      <c r="A19" s="31"/>
      <c r="B19" s="46"/>
      <c r="C19" s="31"/>
      <c r="D19" s="20"/>
      <c r="E19" s="20"/>
      <c r="F19" s="48"/>
      <c r="H19"/>
    </row>
    <row r="20" spans="1:8" outlineLevel="1" x14ac:dyDescent="0.25">
      <c r="A20" s="31"/>
      <c r="B20" s="46"/>
      <c r="C20" s="31"/>
      <c r="D20" s="20"/>
      <c r="E20" s="20"/>
      <c r="F20" s="48"/>
      <c r="H20"/>
    </row>
    <row r="21" spans="1:8" outlineLevel="2" x14ac:dyDescent="0.25">
      <c r="A21" s="31" t="s">
        <v>47</v>
      </c>
      <c r="B21" s="46">
        <v>42054</v>
      </c>
      <c r="C21" s="31" t="s">
        <v>76</v>
      </c>
      <c r="D21" s="20">
        <v>500</v>
      </c>
      <c r="E21" s="20"/>
      <c r="F21" s="20" t="s">
        <v>648</v>
      </c>
      <c r="H21"/>
    </row>
    <row r="22" spans="1:8" outlineLevel="2" x14ac:dyDescent="0.25">
      <c r="A22" s="31" t="s">
        <v>47</v>
      </c>
      <c r="B22" s="46">
        <v>42052</v>
      </c>
      <c r="C22" s="31" t="s">
        <v>82</v>
      </c>
      <c r="D22" s="20">
        <v>1200</v>
      </c>
      <c r="E22" s="20"/>
      <c r="F22" s="20" t="s">
        <v>648</v>
      </c>
      <c r="H22"/>
    </row>
    <row r="23" spans="1:8" outlineLevel="2" x14ac:dyDescent="0.25">
      <c r="A23" s="31" t="s">
        <v>47</v>
      </c>
      <c r="B23" s="46">
        <v>42052</v>
      </c>
      <c r="C23" s="31" t="s">
        <v>83</v>
      </c>
      <c r="D23" s="20">
        <v>200</v>
      </c>
      <c r="E23" s="20"/>
      <c r="F23" s="20" t="s">
        <v>648</v>
      </c>
      <c r="H23"/>
    </row>
    <row r="24" spans="1:8" outlineLevel="2" x14ac:dyDescent="0.25">
      <c r="A24" s="31" t="s">
        <v>47</v>
      </c>
      <c r="B24" s="46">
        <v>42052</v>
      </c>
      <c r="C24" s="31" t="s">
        <v>83</v>
      </c>
      <c r="D24" s="20">
        <v>200</v>
      </c>
      <c r="E24" s="20"/>
      <c r="F24" s="20" t="s">
        <v>648</v>
      </c>
      <c r="H24"/>
    </row>
    <row r="25" spans="1:8" outlineLevel="2" x14ac:dyDescent="0.25">
      <c r="A25" s="31" t="s">
        <v>14</v>
      </c>
      <c r="B25" s="46">
        <v>42045</v>
      </c>
      <c r="C25" s="31" t="s">
        <v>98</v>
      </c>
      <c r="D25" s="20">
        <v>2876</v>
      </c>
      <c r="E25" s="20"/>
      <c r="F25" s="20" t="s">
        <v>648</v>
      </c>
      <c r="H25"/>
    </row>
    <row r="26" spans="1:8" outlineLevel="2" x14ac:dyDescent="0.25">
      <c r="A26" s="50" t="s">
        <v>47</v>
      </c>
      <c r="B26" s="51">
        <v>42040</v>
      </c>
      <c r="C26" s="50" t="s">
        <v>105</v>
      </c>
      <c r="D26" s="52">
        <v>1000</v>
      </c>
      <c r="E26" s="52"/>
      <c r="F26" s="52" t="s">
        <v>648</v>
      </c>
      <c r="H26"/>
    </row>
    <row r="27" spans="1:8" outlineLevel="1" x14ac:dyDescent="0.25">
      <c r="A27" s="31"/>
      <c r="B27" s="46"/>
      <c r="C27" s="31"/>
      <c r="D27" s="20">
        <f>SUBTOTAL(9,D21:D26)</f>
        <v>5976</v>
      </c>
      <c r="E27" s="20"/>
      <c r="F27" s="49" t="s">
        <v>808</v>
      </c>
      <c r="H27"/>
    </row>
    <row r="28" spans="1:8" outlineLevel="1" x14ac:dyDescent="0.25">
      <c r="A28" s="31"/>
      <c r="B28" s="46"/>
      <c r="C28" s="31"/>
      <c r="D28" s="20"/>
      <c r="E28" s="20"/>
      <c r="F28" s="49"/>
      <c r="H28"/>
    </row>
    <row r="29" spans="1:8" outlineLevel="1" x14ac:dyDescent="0.25">
      <c r="A29" s="31"/>
      <c r="B29" s="46"/>
      <c r="C29" s="31"/>
      <c r="D29" s="20"/>
      <c r="E29" s="20"/>
      <c r="F29" s="49"/>
      <c r="H29"/>
    </row>
    <row r="30" spans="1:8" outlineLevel="2" x14ac:dyDescent="0.25">
      <c r="A30" s="50" t="s">
        <v>4</v>
      </c>
      <c r="B30" s="51">
        <v>42037</v>
      </c>
      <c r="C30" s="50" t="s">
        <v>114</v>
      </c>
      <c r="D30" s="52">
        <v>-38</v>
      </c>
      <c r="E30" s="52"/>
      <c r="F30" s="52" t="s">
        <v>636</v>
      </c>
      <c r="H30"/>
    </row>
    <row r="31" spans="1:8" outlineLevel="1" x14ac:dyDescent="0.25">
      <c r="A31" s="31"/>
      <c r="B31" s="46"/>
      <c r="C31" s="31"/>
      <c r="D31" s="20">
        <f>SUBTOTAL(9,D30:D30)</f>
        <v>-38</v>
      </c>
      <c r="E31" s="20"/>
      <c r="F31" s="49" t="s">
        <v>809</v>
      </c>
      <c r="H31"/>
    </row>
    <row r="32" spans="1:8" outlineLevel="1" x14ac:dyDescent="0.25">
      <c r="A32" s="31"/>
      <c r="B32" s="46"/>
      <c r="C32" s="31"/>
      <c r="D32" s="20"/>
      <c r="E32" s="20"/>
      <c r="F32" s="49"/>
      <c r="H32"/>
    </row>
    <row r="33" spans="1:8" outlineLevel="1" x14ac:dyDescent="0.25">
      <c r="A33" s="31"/>
      <c r="B33" s="46"/>
      <c r="C33" s="31"/>
      <c r="D33" s="20"/>
      <c r="E33" s="20"/>
      <c r="F33" s="49"/>
      <c r="H33"/>
    </row>
    <row r="34" spans="1:8" outlineLevel="2" x14ac:dyDescent="0.25">
      <c r="A34" s="31" t="s">
        <v>4</v>
      </c>
      <c r="B34" s="46">
        <v>42053</v>
      </c>
      <c r="C34" s="31" t="s">
        <v>79</v>
      </c>
      <c r="D34" s="20">
        <v>-97</v>
      </c>
      <c r="E34" s="20"/>
      <c r="F34" s="20" t="s">
        <v>642</v>
      </c>
      <c r="H34"/>
    </row>
    <row r="35" spans="1:8" outlineLevel="2" x14ac:dyDescent="0.25">
      <c r="A35" s="50" t="s">
        <v>4</v>
      </c>
      <c r="B35" s="51">
        <v>42053</v>
      </c>
      <c r="C35" s="50" t="s">
        <v>79</v>
      </c>
      <c r="D35" s="52">
        <v>-413.2</v>
      </c>
      <c r="E35" s="52"/>
      <c r="F35" s="52" t="s">
        <v>642</v>
      </c>
      <c r="H35"/>
    </row>
    <row r="36" spans="1:8" outlineLevel="1" x14ac:dyDescent="0.25">
      <c r="A36" s="31"/>
      <c r="B36" s="46"/>
      <c r="C36" s="31"/>
      <c r="D36" s="20">
        <f>SUBTOTAL(9,D34:D35)</f>
        <v>-510.2</v>
      </c>
      <c r="E36" s="20"/>
      <c r="F36" s="49" t="s">
        <v>810</v>
      </c>
      <c r="H36"/>
    </row>
    <row r="37" spans="1:8" outlineLevel="1" x14ac:dyDescent="0.25">
      <c r="A37" s="31"/>
      <c r="B37" s="46"/>
      <c r="C37" s="31"/>
      <c r="D37" s="20"/>
      <c r="E37" s="20"/>
      <c r="F37" s="49"/>
      <c r="H37"/>
    </row>
    <row r="38" spans="1:8" outlineLevel="1" x14ac:dyDescent="0.25">
      <c r="A38" s="31"/>
      <c r="B38" s="46"/>
      <c r="C38" s="31"/>
      <c r="D38" s="20"/>
      <c r="E38" s="20"/>
      <c r="F38" s="49"/>
      <c r="H38"/>
    </row>
    <row r="39" spans="1:8" outlineLevel="2" x14ac:dyDescent="0.25">
      <c r="A39" s="31" t="s">
        <v>4</v>
      </c>
      <c r="B39" s="46">
        <v>42060</v>
      </c>
      <c r="C39" s="31" t="s">
        <v>68</v>
      </c>
      <c r="D39" s="20">
        <v>-71.89</v>
      </c>
      <c r="E39" s="20"/>
      <c r="F39" s="47" t="s">
        <v>645</v>
      </c>
      <c r="H39"/>
    </row>
    <row r="40" spans="1:8" outlineLevel="2" x14ac:dyDescent="0.25">
      <c r="A40" s="31" t="s">
        <v>4</v>
      </c>
      <c r="B40" s="46">
        <v>42058</v>
      </c>
      <c r="C40" s="31" t="s">
        <v>73</v>
      </c>
      <c r="D40" s="20">
        <v>-200.88</v>
      </c>
      <c r="E40" s="20"/>
      <c r="F40" s="20" t="s">
        <v>645</v>
      </c>
      <c r="H40"/>
    </row>
    <row r="41" spans="1:8" outlineLevel="2" x14ac:dyDescent="0.25">
      <c r="A41" s="31" t="s">
        <v>4</v>
      </c>
      <c r="B41" s="46">
        <v>42058</v>
      </c>
      <c r="C41" s="31" t="s">
        <v>73</v>
      </c>
      <c r="D41" s="20">
        <v>-41.4</v>
      </c>
      <c r="E41" s="20"/>
      <c r="F41" s="20" t="s">
        <v>645</v>
      </c>
    </row>
    <row r="42" spans="1:8" outlineLevel="2" x14ac:dyDescent="0.25">
      <c r="A42" s="31" t="s">
        <v>4</v>
      </c>
      <c r="B42" s="46">
        <v>42054</v>
      </c>
      <c r="C42" s="31" t="s">
        <v>78</v>
      </c>
      <c r="D42" s="20">
        <v>-10.47</v>
      </c>
      <c r="E42" s="20"/>
      <c r="F42" s="20" t="s">
        <v>645</v>
      </c>
    </row>
    <row r="43" spans="1:8" outlineLevel="2" x14ac:dyDescent="0.25">
      <c r="A43" s="31" t="s">
        <v>4</v>
      </c>
      <c r="B43" s="46">
        <v>42046</v>
      </c>
      <c r="C43" s="31" t="s">
        <v>96</v>
      </c>
      <c r="D43" s="20">
        <v>-9.64</v>
      </c>
      <c r="E43" s="20"/>
      <c r="F43" s="20" t="s">
        <v>645</v>
      </c>
    </row>
    <row r="44" spans="1:8" outlineLevel="2" x14ac:dyDescent="0.25">
      <c r="A44" s="31" t="s">
        <v>10</v>
      </c>
      <c r="B44" s="46">
        <v>42045</v>
      </c>
      <c r="C44" s="31" t="s">
        <v>100</v>
      </c>
      <c r="D44" s="20">
        <v>-1950</v>
      </c>
      <c r="E44" s="20"/>
      <c r="F44" s="20" t="s">
        <v>633</v>
      </c>
    </row>
    <row r="45" spans="1:8" outlineLevel="2" x14ac:dyDescent="0.25">
      <c r="A45" s="31" t="s">
        <v>10</v>
      </c>
      <c r="B45" s="46">
        <v>42044</v>
      </c>
      <c r="C45" s="31" t="s">
        <v>102</v>
      </c>
      <c r="D45" s="20">
        <v>-900</v>
      </c>
      <c r="E45" s="20"/>
      <c r="F45" s="20" t="s">
        <v>633</v>
      </c>
    </row>
    <row r="46" spans="1:8" outlineLevel="2" x14ac:dyDescent="0.25">
      <c r="A46" s="31" t="s">
        <v>4</v>
      </c>
      <c r="B46" s="46">
        <v>42040</v>
      </c>
      <c r="C46" s="31" t="s">
        <v>106</v>
      </c>
      <c r="D46" s="20">
        <v>-222.94</v>
      </c>
      <c r="E46" s="20"/>
      <c r="F46" s="20" t="s">
        <v>645</v>
      </c>
    </row>
    <row r="47" spans="1:8" outlineLevel="2" x14ac:dyDescent="0.25">
      <c r="A47" s="31" t="s">
        <v>4</v>
      </c>
      <c r="B47" s="46">
        <v>42037</v>
      </c>
      <c r="C47" s="31" t="s">
        <v>117</v>
      </c>
      <c r="D47" s="20">
        <v>-51.7</v>
      </c>
      <c r="E47" s="20"/>
      <c r="F47" s="20" t="s">
        <v>645</v>
      </c>
    </row>
    <row r="48" spans="1:8" outlineLevel="2" x14ac:dyDescent="0.25">
      <c r="A48" s="31" t="s">
        <v>10</v>
      </c>
      <c r="B48" s="46">
        <v>42037</v>
      </c>
      <c r="C48" s="31" t="s">
        <v>118</v>
      </c>
      <c r="D48" s="20">
        <v>-2892.72</v>
      </c>
      <c r="E48" s="20"/>
      <c r="F48" s="20" t="s">
        <v>633</v>
      </c>
    </row>
    <row r="49" spans="1:6" outlineLevel="2" x14ac:dyDescent="0.25">
      <c r="A49" s="54" t="s">
        <v>10</v>
      </c>
      <c r="B49" s="55">
        <v>42037</v>
      </c>
      <c r="C49" s="54" t="s">
        <v>119</v>
      </c>
      <c r="D49" s="56">
        <v>-1000</v>
      </c>
      <c r="E49" s="56"/>
      <c r="F49" s="56" t="s">
        <v>633</v>
      </c>
    </row>
    <row r="50" spans="1:6" outlineLevel="1" x14ac:dyDescent="0.25">
      <c r="A50" s="31"/>
      <c r="B50" s="46"/>
      <c r="C50" s="31"/>
      <c r="D50" s="20">
        <f>SUBTOTAL(9,D39:D49)</f>
        <v>-7351.6399999999994</v>
      </c>
      <c r="E50" s="20"/>
      <c r="F50" s="49" t="s">
        <v>796</v>
      </c>
    </row>
    <row r="51" spans="1:6" outlineLevel="1" x14ac:dyDescent="0.25">
      <c r="A51" s="31"/>
      <c r="B51" s="46"/>
      <c r="C51" s="31"/>
      <c r="D51" s="20"/>
      <c r="E51" s="20"/>
      <c r="F51" s="49"/>
    </row>
    <row r="52" spans="1:6" outlineLevel="1" x14ac:dyDescent="0.25">
      <c r="A52" s="31"/>
      <c r="B52" s="46"/>
      <c r="C52" s="31"/>
      <c r="D52" s="20"/>
      <c r="E52" s="20"/>
      <c r="F52" s="49"/>
    </row>
    <row r="53" spans="1:6" outlineLevel="2" x14ac:dyDescent="0.25">
      <c r="A53" s="31" t="s">
        <v>4</v>
      </c>
      <c r="B53" s="46">
        <v>42059</v>
      </c>
      <c r="C53" s="31" t="s">
        <v>70</v>
      </c>
      <c r="D53" s="20">
        <v>-33.42</v>
      </c>
      <c r="E53" s="20"/>
      <c r="F53" s="20" t="s">
        <v>632</v>
      </c>
    </row>
    <row r="54" spans="1:6" outlineLevel="2" x14ac:dyDescent="0.25">
      <c r="A54" s="31" t="s">
        <v>4</v>
      </c>
      <c r="B54" s="46">
        <v>42058</v>
      </c>
      <c r="C54" s="31" t="s">
        <v>74</v>
      </c>
      <c r="D54" s="20">
        <v>-15.52</v>
      </c>
      <c r="E54" s="20"/>
      <c r="F54" s="20" t="s">
        <v>637</v>
      </c>
    </row>
    <row r="55" spans="1:6" outlineLevel="2" x14ac:dyDescent="0.25">
      <c r="A55" s="31" t="s">
        <v>4</v>
      </c>
      <c r="B55" s="46">
        <v>42053</v>
      </c>
      <c r="C55" s="31" t="s">
        <v>80</v>
      </c>
      <c r="D55" s="20">
        <v>-8.25</v>
      </c>
      <c r="E55" s="20"/>
      <c r="F55" s="20" t="s">
        <v>632</v>
      </c>
    </row>
    <row r="56" spans="1:6" outlineLevel="2" x14ac:dyDescent="0.25">
      <c r="A56" s="31" t="s">
        <v>4</v>
      </c>
      <c r="B56" s="46">
        <v>42052</v>
      </c>
      <c r="C56" s="31" t="s">
        <v>86</v>
      </c>
      <c r="D56" s="20">
        <v>-7.99</v>
      </c>
      <c r="E56" s="20"/>
      <c r="F56" s="20" t="s">
        <v>632</v>
      </c>
    </row>
    <row r="57" spans="1:6" outlineLevel="2" x14ac:dyDescent="0.25">
      <c r="A57" s="50" t="s">
        <v>4</v>
      </c>
      <c r="B57" s="51">
        <v>42037</v>
      </c>
      <c r="C57" s="50" t="s">
        <v>113</v>
      </c>
      <c r="D57" s="52">
        <v>-15.22</v>
      </c>
      <c r="E57" s="52"/>
      <c r="F57" s="52" t="s">
        <v>632</v>
      </c>
    </row>
    <row r="58" spans="1:6" outlineLevel="1" x14ac:dyDescent="0.25">
      <c r="A58" s="31"/>
      <c r="B58" s="46"/>
      <c r="C58" s="31"/>
      <c r="D58" s="20">
        <f>SUBTOTAL(9,D53:D57)</f>
        <v>-80.399999999999991</v>
      </c>
      <c r="E58" s="20"/>
      <c r="F58" s="49" t="s">
        <v>811</v>
      </c>
    </row>
    <row r="59" spans="1:6" outlineLevel="1" x14ac:dyDescent="0.25">
      <c r="A59" s="31"/>
      <c r="B59" s="46"/>
      <c r="C59" s="31"/>
      <c r="D59" s="20"/>
      <c r="E59" s="20"/>
      <c r="F59" s="49"/>
    </row>
    <row r="60" spans="1:6" outlineLevel="1" x14ac:dyDescent="0.25">
      <c r="A60" s="31"/>
      <c r="B60" s="46"/>
      <c r="C60" s="31"/>
      <c r="D60" s="20"/>
      <c r="E60" s="20"/>
      <c r="F60" s="49"/>
    </row>
    <row r="61" spans="1:6" outlineLevel="2" x14ac:dyDescent="0.25">
      <c r="A61" s="31" t="s">
        <v>4</v>
      </c>
      <c r="B61" s="46">
        <v>42059</v>
      </c>
      <c r="C61" s="31" t="s">
        <v>71</v>
      </c>
      <c r="D61" s="20">
        <f>SUM(D76+D76)</f>
        <v>-32.659999999999997</v>
      </c>
      <c r="E61" s="20"/>
      <c r="F61" s="20" t="s">
        <v>649</v>
      </c>
    </row>
    <row r="62" spans="1:6" outlineLevel="2" x14ac:dyDescent="0.25">
      <c r="A62" s="50" t="s">
        <v>4</v>
      </c>
      <c r="B62" s="51">
        <v>42053</v>
      </c>
      <c r="C62" s="50" t="s">
        <v>81</v>
      </c>
      <c r="D62" s="52">
        <v>-200</v>
      </c>
      <c r="E62" s="52"/>
      <c r="F62" s="52" t="s">
        <v>649</v>
      </c>
    </row>
    <row r="63" spans="1:6" outlineLevel="1" x14ac:dyDescent="0.25">
      <c r="A63" s="31"/>
      <c r="B63" s="46"/>
      <c r="C63" s="31"/>
      <c r="D63" s="49">
        <f>SUBTOTAL(9,D61:D62)</f>
        <v>-232.66</v>
      </c>
      <c r="E63" s="20"/>
      <c r="F63" s="49" t="s">
        <v>812</v>
      </c>
    </row>
    <row r="64" spans="1:6" outlineLevel="1" x14ac:dyDescent="0.25">
      <c r="A64" s="31"/>
      <c r="B64" s="46"/>
      <c r="C64" s="31"/>
      <c r="D64" s="20"/>
      <c r="E64" s="20"/>
      <c r="F64" s="49"/>
    </row>
    <row r="65" spans="1:6" outlineLevel="1" x14ac:dyDescent="0.25">
      <c r="A65" s="31"/>
      <c r="B65" s="46"/>
      <c r="C65" s="31"/>
      <c r="D65" s="20"/>
      <c r="E65" s="20"/>
      <c r="F65" s="49"/>
    </row>
    <row r="66" spans="1:6" outlineLevel="2" x14ac:dyDescent="0.25">
      <c r="A66" s="31" t="s">
        <v>4</v>
      </c>
      <c r="B66" s="46">
        <v>42055</v>
      </c>
      <c r="C66" s="31" t="s">
        <v>75</v>
      </c>
      <c r="D66" s="20">
        <v>-53.45</v>
      </c>
      <c r="E66" s="20"/>
      <c r="F66" s="20" t="s">
        <v>639</v>
      </c>
    </row>
    <row r="67" spans="1:6" outlineLevel="2" x14ac:dyDescent="0.25">
      <c r="A67" s="31" t="s">
        <v>4</v>
      </c>
      <c r="B67" s="46">
        <v>42052</v>
      </c>
      <c r="C67" s="31" t="s">
        <v>84</v>
      </c>
      <c r="D67" s="20">
        <v>29.99</v>
      </c>
      <c r="E67" s="20"/>
      <c r="F67" s="20" t="s">
        <v>639</v>
      </c>
    </row>
    <row r="68" spans="1:6" outlineLevel="2" x14ac:dyDescent="0.25">
      <c r="A68" s="31" t="s">
        <v>4</v>
      </c>
      <c r="B68" s="46">
        <v>42052</v>
      </c>
      <c r="C68" s="31" t="s">
        <v>85</v>
      </c>
      <c r="D68" s="20">
        <v>-52</v>
      </c>
      <c r="E68" s="20"/>
      <c r="F68" s="20" t="s">
        <v>639</v>
      </c>
    </row>
    <row r="69" spans="1:6" outlineLevel="2" x14ac:dyDescent="0.25">
      <c r="A69" s="31" t="s">
        <v>4</v>
      </c>
      <c r="B69" s="46">
        <v>42052</v>
      </c>
      <c r="C69" s="31" t="s">
        <v>87</v>
      </c>
      <c r="D69" s="20">
        <v>-59.98</v>
      </c>
      <c r="E69" s="20"/>
      <c r="F69" s="20" t="s">
        <v>639</v>
      </c>
    </row>
    <row r="70" spans="1:6" outlineLevel="2" x14ac:dyDescent="0.25">
      <c r="A70" s="31" t="s">
        <v>4</v>
      </c>
      <c r="B70" s="46">
        <v>42052</v>
      </c>
      <c r="C70" s="31" t="s">
        <v>88</v>
      </c>
      <c r="D70" s="20">
        <v>-24</v>
      </c>
      <c r="E70" s="20"/>
      <c r="F70" s="20" t="s">
        <v>639</v>
      </c>
    </row>
    <row r="71" spans="1:6" outlineLevel="2" x14ac:dyDescent="0.25">
      <c r="A71" s="31" t="s">
        <v>4</v>
      </c>
      <c r="B71" s="46">
        <v>42052</v>
      </c>
      <c r="C71" s="31" t="s">
        <v>89</v>
      </c>
      <c r="D71" s="20">
        <v>-30</v>
      </c>
      <c r="E71" s="20"/>
      <c r="F71" s="20" t="s">
        <v>639</v>
      </c>
    </row>
    <row r="72" spans="1:6" outlineLevel="2" x14ac:dyDescent="0.25">
      <c r="A72" s="31" t="s">
        <v>4</v>
      </c>
      <c r="B72" s="46">
        <v>42052</v>
      </c>
      <c r="C72" s="31" t="s">
        <v>90</v>
      </c>
      <c r="D72" s="20">
        <v>-29.4</v>
      </c>
      <c r="E72" s="20"/>
      <c r="F72" s="20" t="s">
        <v>639</v>
      </c>
    </row>
    <row r="73" spans="1:6" outlineLevel="2" x14ac:dyDescent="0.25">
      <c r="A73" s="31" t="s">
        <v>4</v>
      </c>
      <c r="B73" s="46">
        <v>42052</v>
      </c>
      <c r="C73" s="31" t="s">
        <v>91</v>
      </c>
      <c r="D73" s="20">
        <v>-25.41</v>
      </c>
      <c r="E73" s="20"/>
      <c r="F73" s="20" t="s">
        <v>639</v>
      </c>
    </row>
    <row r="74" spans="1:6" outlineLevel="2" x14ac:dyDescent="0.25">
      <c r="A74" s="31" t="s">
        <v>4</v>
      </c>
      <c r="B74" s="46">
        <v>42048</v>
      </c>
      <c r="C74" s="31" t="s">
        <v>92</v>
      </c>
      <c r="D74" s="20">
        <v>-181.13</v>
      </c>
      <c r="E74" s="20"/>
      <c r="F74" s="20" t="s">
        <v>639</v>
      </c>
    </row>
    <row r="75" spans="1:6" outlineLevel="2" x14ac:dyDescent="0.25">
      <c r="A75" s="31" t="s">
        <v>4</v>
      </c>
      <c r="B75" s="46">
        <v>42047</v>
      </c>
      <c r="C75" s="31" t="s">
        <v>94</v>
      </c>
      <c r="D75" s="20">
        <v>-7.99</v>
      </c>
      <c r="E75" s="20"/>
      <c r="F75" s="20" t="s">
        <v>639</v>
      </c>
    </row>
    <row r="76" spans="1:6" outlineLevel="2" x14ac:dyDescent="0.25">
      <c r="A76" s="31" t="s">
        <v>4</v>
      </c>
      <c r="B76" s="46">
        <v>42045</v>
      </c>
      <c r="C76" s="31" t="s">
        <v>99</v>
      </c>
      <c r="D76" s="20">
        <v>-16.329999999999998</v>
      </c>
      <c r="E76" s="20"/>
      <c r="F76" s="20" t="s">
        <v>639</v>
      </c>
    </row>
    <row r="77" spans="1:6" outlineLevel="2" x14ac:dyDescent="0.25">
      <c r="A77" s="31" t="s">
        <v>4</v>
      </c>
      <c r="B77" s="46">
        <v>42039</v>
      </c>
      <c r="C77" s="31" t="s">
        <v>108</v>
      </c>
      <c r="D77" s="20">
        <v>-63.13</v>
      </c>
      <c r="E77" s="20"/>
      <c r="F77" s="20" t="s">
        <v>639</v>
      </c>
    </row>
    <row r="78" spans="1:6" outlineLevel="2" x14ac:dyDescent="0.25">
      <c r="A78" s="31" t="s">
        <v>4</v>
      </c>
      <c r="B78" s="46">
        <v>42037</v>
      </c>
      <c r="C78" s="31" t="s">
        <v>115</v>
      </c>
      <c r="D78" s="20">
        <v>-81.430000000000007</v>
      </c>
      <c r="E78" s="20"/>
      <c r="F78" s="20" t="s">
        <v>639</v>
      </c>
    </row>
    <row r="79" spans="1:6" outlineLevel="2" x14ac:dyDescent="0.25">
      <c r="A79" s="50" t="s">
        <v>4</v>
      </c>
      <c r="B79" s="51">
        <v>42037</v>
      </c>
      <c r="C79" s="50" t="s">
        <v>116</v>
      </c>
      <c r="D79" s="52">
        <v>-28.5</v>
      </c>
      <c r="E79" s="52"/>
      <c r="F79" s="52" t="s">
        <v>639</v>
      </c>
    </row>
    <row r="80" spans="1:6" outlineLevel="1" x14ac:dyDescent="0.25">
      <c r="A80" s="31"/>
      <c r="B80" s="46"/>
      <c r="C80" s="31"/>
      <c r="D80" s="20">
        <f>SUBTOTAL(9,D66:D79)</f>
        <v>-622.76</v>
      </c>
      <c r="E80" s="20"/>
      <c r="F80" s="49" t="s">
        <v>813</v>
      </c>
    </row>
    <row r="81" spans="1:6" outlineLevel="1" x14ac:dyDescent="0.25">
      <c r="A81" s="31"/>
      <c r="B81" s="46"/>
      <c r="C81" s="31"/>
      <c r="D81" s="20"/>
      <c r="E81" s="20"/>
      <c r="F81" s="49"/>
    </row>
    <row r="82" spans="1:6" outlineLevel="1" x14ac:dyDescent="0.25">
      <c r="A82" s="31"/>
      <c r="B82" s="46"/>
      <c r="C82" s="31"/>
      <c r="D82" s="20"/>
      <c r="E82" s="20"/>
      <c r="F82" s="49"/>
    </row>
    <row r="83" spans="1:6" outlineLevel="2" x14ac:dyDescent="0.25">
      <c r="A83" s="31" t="s">
        <v>4</v>
      </c>
      <c r="B83" s="46">
        <v>42054</v>
      </c>
      <c r="C83" s="31" t="s">
        <v>77</v>
      </c>
      <c r="D83" s="49">
        <v>-230.29</v>
      </c>
      <c r="E83" s="49"/>
      <c r="F83" s="49" t="s">
        <v>815</v>
      </c>
    </row>
    <row r="84" spans="1:6" outlineLevel="2" x14ac:dyDescent="0.25">
      <c r="A84" s="31"/>
      <c r="B84" s="46"/>
      <c r="C84" s="31"/>
      <c r="D84" s="20"/>
      <c r="E84" s="20"/>
      <c r="F84" s="20"/>
    </row>
    <row r="85" spans="1:6" outlineLevel="2" x14ac:dyDescent="0.25">
      <c r="A85" s="31"/>
      <c r="B85" s="46"/>
      <c r="C85" s="31"/>
      <c r="D85" s="20"/>
      <c r="E85" s="20"/>
      <c r="F85" s="20"/>
    </row>
    <row r="86" spans="1:6" outlineLevel="2" x14ac:dyDescent="0.25">
      <c r="A86" s="50" t="s">
        <v>4</v>
      </c>
      <c r="B86" s="51">
        <v>42038</v>
      </c>
      <c r="C86" s="50" t="s">
        <v>111</v>
      </c>
      <c r="D86" s="52">
        <v>-126.37</v>
      </c>
      <c r="E86" s="52"/>
      <c r="F86" s="52" t="s">
        <v>650</v>
      </c>
    </row>
    <row r="87" spans="1:6" outlineLevel="1" x14ac:dyDescent="0.25">
      <c r="A87" s="31"/>
      <c r="B87" s="46"/>
      <c r="C87" s="31"/>
      <c r="D87" s="20">
        <f>SUM(D86)</f>
        <v>-126.37</v>
      </c>
      <c r="E87" s="20"/>
      <c r="F87" s="49" t="s">
        <v>814</v>
      </c>
    </row>
    <row r="88" spans="1:6" x14ac:dyDescent="0.25">
      <c r="A88" s="31"/>
      <c r="B88" s="46"/>
      <c r="C88" s="31"/>
      <c r="D88" s="49">
        <f>SUBTOTAL(9,D4:D86)</f>
        <v>-3607.3199999999993</v>
      </c>
      <c r="E88" s="20"/>
      <c r="F88" s="49" t="s">
        <v>805</v>
      </c>
    </row>
    <row r="89" spans="1:6" x14ac:dyDescent="0.25">
      <c r="A89" s="31"/>
      <c r="B89" s="31"/>
      <c r="C89" s="31"/>
      <c r="D89" s="20"/>
      <c r="E89" s="20"/>
      <c r="F89" s="20"/>
    </row>
    <row r="90" spans="1:6" x14ac:dyDescent="0.25">
      <c r="A90" s="11"/>
      <c r="B90" s="11"/>
      <c r="C90" s="11"/>
      <c r="D90" s="13"/>
      <c r="E90" s="13"/>
      <c r="F90" s="13"/>
    </row>
    <row r="91" spans="1:6" x14ac:dyDescent="0.25">
      <c r="A91" s="11"/>
      <c r="B91" s="11"/>
      <c r="C91" s="11"/>
      <c r="D91" s="13"/>
      <c r="E91" s="13"/>
      <c r="F91" s="13"/>
    </row>
    <row r="92" spans="1:6" x14ac:dyDescent="0.25">
      <c r="A92" s="11"/>
      <c r="B92" s="11"/>
      <c r="C92" s="11"/>
      <c r="D92" s="13"/>
      <c r="E92" s="13"/>
      <c r="F92" s="13"/>
    </row>
    <row r="93" spans="1:6" x14ac:dyDescent="0.25">
      <c r="A93" s="11"/>
      <c r="B93" s="11"/>
      <c r="C93" s="11"/>
      <c r="D93" s="13">
        <f>SUM(D4:D92)</f>
        <v>-10591.669999999995</v>
      </c>
      <c r="E93" s="13"/>
      <c r="F93" s="13"/>
    </row>
  </sheetData>
  <autoFilter ref="A1:F86">
    <sortState ref="A2:F57">
      <sortCondition ref="F2:F57"/>
    </sortState>
  </autoFilter>
  <pageMargins left="0.17" right="0.1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opLeftCell="B112" zoomScaleNormal="100" workbookViewId="0">
      <selection activeCell="D141" sqref="D141"/>
    </sheetView>
  </sheetViews>
  <sheetFormatPr defaultRowHeight="15" outlineLevelRow="2" x14ac:dyDescent="0.25"/>
  <cols>
    <col min="1" max="1" width="7.140625" hidden="1" customWidth="1"/>
    <col min="2" max="2" width="9.7109375" bestFit="1" customWidth="1"/>
    <col min="3" max="3" width="50.140625" customWidth="1"/>
    <col min="4" max="4" width="11.140625" style="4" customWidth="1"/>
    <col min="5" max="5" width="4" style="4" customWidth="1"/>
    <col min="6" max="6" width="19" style="4" customWidth="1"/>
  </cols>
  <sheetData>
    <row r="1" spans="1:6" s="64" customFormat="1" ht="15.75" x14ac:dyDescent="0.25">
      <c r="A1" s="61" t="s">
        <v>0</v>
      </c>
      <c r="B1" s="61" t="s">
        <v>1</v>
      </c>
      <c r="C1" s="61" t="s">
        <v>2</v>
      </c>
      <c r="D1" s="62" t="s">
        <v>3</v>
      </c>
      <c r="E1" s="62"/>
      <c r="F1" s="63" t="s">
        <v>624</v>
      </c>
    </row>
    <row r="2" spans="1:6" x14ac:dyDescent="0.25">
      <c r="A2" s="7"/>
      <c r="B2" s="7"/>
      <c r="C2" s="7"/>
      <c r="D2" s="28"/>
      <c r="E2" s="28"/>
      <c r="F2" s="15"/>
    </row>
    <row r="3" spans="1:6" x14ac:dyDescent="0.25">
      <c r="A3" s="7"/>
      <c r="B3" s="7"/>
      <c r="C3" s="7"/>
      <c r="D3" s="28"/>
      <c r="E3" s="28"/>
      <c r="F3" s="15"/>
    </row>
    <row r="4" spans="1:6" outlineLevel="2" x14ac:dyDescent="0.25">
      <c r="A4" t="s">
        <v>14</v>
      </c>
      <c r="B4" s="51">
        <v>42075</v>
      </c>
      <c r="C4" s="50" t="s">
        <v>178</v>
      </c>
      <c r="D4" s="52">
        <v>-169.06</v>
      </c>
      <c r="E4" s="6"/>
      <c r="F4" s="6" t="s">
        <v>651</v>
      </c>
    </row>
    <row r="5" spans="1:6" outlineLevel="1" x14ac:dyDescent="0.25">
      <c r="B5" s="46"/>
      <c r="C5" s="31"/>
      <c r="D5" s="20">
        <f>SUBTOTAL(9,D4:D4)</f>
        <v>-169.06</v>
      </c>
      <c r="E5" s="28"/>
      <c r="F5" s="60" t="s">
        <v>821</v>
      </c>
    </row>
    <row r="6" spans="1:6" outlineLevel="1" x14ac:dyDescent="0.25">
      <c r="B6" s="46"/>
      <c r="C6" s="31"/>
      <c r="D6" s="20"/>
      <c r="E6" s="28"/>
      <c r="F6" s="60"/>
    </row>
    <row r="7" spans="1:6" outlineLevel="1" x14ac:dyDescent="0.25">
      <c r="B7" s="46"/>
      <c r="C7" s="31"/>
      <c r="D7" s="20"/>
      <c r="E7" s="28"/>
      <c r="F7" s="60"/>
    </row>
    <row r="8" spans="1:6" outlineLevel="2" x14ac:dyDescent="0.25">
      <c r="A8" t="s">
        <v>4</v>
      </c>
      <c r="B8" s="12">
        <v>42093</v>
      </c>
      <c r="C8" s="11" t="s">
        <v>124</v>
      </c>
      <c r="D8" s="13">
        <v>-34</v>
      </c>
      <c r="F8" s="4" t="s">
        <v>647</v>
      </c>
    </row>
    <row r="9" spans="1:6" ht="16.5" customHeight="1" outlineLevel="2" x14ac:dyDescent="0.25">
      <c r="A9" t="s">
        <v>4</v>
      </c>
      <c r="B9" s="12">
        <v>42093</v>
      </c>
      <c r="C9" s="11" t="s">
        <v>125</v>
      </c>
      <c r="D9" s="13">
        <v>-34</v>
      </c>
      <c r="F9" s="4" t="s">
        <v>647</v>
      </c>
    </row>
    <row r="10" spans="1:6" outlineLevel="2" x14ac:dyDescent="0.25">
      <c r="A10" t="s">
        <v>4</v>
      </c>
      <c r="B10" s="12">
        <v>42087</v>
      </c>
      <c r="C10" s="11" t="s">
        <v>142</v>
      </c>
      <c r="D10" s="13">
        <v>-2</v>
      </c>
      <c r="F10" s="4" t="s">
        <v>647</v>
      </c>
    </row>
    <row r="11" spans="1:6" outlineLevel="2" x14ac:dyDescent="0.25">
      <c r="A11" t="s">
        <v>4</v>
      </c>
      <c r="B11" s="12">
        <v>42087</v>
      </c>
      <c r="C11" s="11" t="s">
        <v>143</v>
      </c>
      <c r="D11" s="13">
        <v>-34</v>
      </c>
      <c r="F11" s="4" t="s">
        <v>647</v>
      </c>
    </row>
    <row r="12" spans="1:6" outlineLevel="2" x14ac:dyDescent="0.25">
      <c r="A12" t="s">
        <v>4</v>
      </c>
      <c r="B12" s="12">
        <v>42076</v>
      </c>
      <c r="C12" s="11" t="s">
        <v>172</v>
      </c>
      <c r="D12" s="13">
        <v>-34</v>
      </c>
      <c r="F12" s="4" t="s">
        <v>647</v>
      </c>
    </row>
    <row r="13" spans="1:6" outlineLevel="2" x14ac:dyDescent="0.25">
      <c r="A13" t="s">
        <v>47</v>
      </c>
      <c r="B13" s="12">
        <v>42076</v>
      </c>
      <c r="C13" s="11" t="s">
        <v>173</v>
      </c>
      <c r="D13" s="13">
        <v>-34</v>
      </c>
      <c r="F13" s="4" t="s">
        <v>647</v>
      </c>
    </row>
    <row r="14" spans="1:6" outlineLevel="2" x14ac:dyDescent="0.25">
      <c r="A14" t="s">
        <v>4</v>
      </c>
      <c r="B14" s="12">
        <v>42076</v>
      </c>
      <c r="C14" s="11" t="s">
        <v>174</v>
      </c>
      <c r="D14" s="13">
        <v>-34</v>
      </c>
      <c r="F14" s="4" t="s">
        <v>647</v>
      </c>
    </row>
    <row r="15" spans="1:6" outlineLevel="2" x14ac:dyDescent="0.25">
      <c r="A15" t="s">
        <v>4</v>
      </c>
      <c r="B15" s="12">
        <v>42076</v>
      </c>
      <c r="C15" s="11" t="s">
        <v>175</v>
      </c>
      <c r="D15" s="13">
        <v>-34</v>
      </c>
      <c r="F15" s="4" t="s">
        <v>647</v>
      </c>
    </row>
    <row r="16" spans="1:6" outlineLevel="2" x14ac:dyDescent="0.25">
      <c r="A16" t="s">
        <v>47</v>
      </c>
      <c r="B16" s="12">
        <v>42075</v>
      </c>
      <c r="C16" s="11" t="s">
        <v>179</v>
      </c>
      <c r="D16" s="13">
        <v>-34</v>
      </c>
      <c r="F16" s="4" t="s">
        <v>647</v>
      </c>
    </row>
    <row r="17" spans="1:6" outlineLevel="2" x14ac:dyDescent="0.25">
      <c r="A17" t="s">
        <v>4</v>
      </c>
      <c r="B17" s="12">
        <v>42069</v>
      </c>
      <c r="C17" s="11" t="s">
        <v>189</v>
      </c>
      <c r="D17" s="13">
        <v>-34</v>
      </c>
      <c r="F17" s="4" t="s">
        <v>647</v>
      </c>
    </row>
    <row r="18" spans="1:6" outlineLevel="2" x14ac:dyDescent="0.25">
      <c r="A18" t="s">
        <v>4</v>
      </c>
      <c r="B18" s="12">
        <v>42068</v>
      </c>
      <c r="C18" s="11" t="s">
        <v>193</v>
      </c>
      <c r="D18" s="13">
        <v>-12</v>
      </c>
      <c r="F18" s="4" t="s">
        <v>647</v>
      </c>
    </row>
    <row r="19" spans="1:6" outlineLevel="2" x14ac:dyDescent="0.25">
      <c r="A19" t="s">
        <v>4</v>
      </c>
      <c r="B19" s="12">
        <v>42068</v>
      </c>
      <c r="C19" s="11" t="s">
        <v>194</v>
      </c>
      <c r="D19" s="13">
        <v>-34</v>
      </c>
      <c r="F19" s="4" t="s">
        <v>647</v>
      </c>
    </row>
    <row r="20" spans="1:6" outlineLevel="2" x14ac:dyDescent="0.25">
      <c r="A20" t="s">
        <v>4</v>
      </c>
      <c r="B20" s="12">
        <v>42068</v>
      </c>
      <c r="C20" s="11" t="s">
        <v>195</v>
      </c>
      <c r="D20" s="13">
        <v>-34</v>
      </c>
      <c r="F20" s="4" t="s">
        <v>647</v>
      </c>
    </row>
    <row r="21" spans="1:6" outlineLevel="2" x14ac:dyDescent="0.25">
      <c r="A21" t="s">
        <v>4</v>
      </c>
      <c r="B21" s="51">
        <v>42068</v>
      </c>
      <c r="C21" s="50" t="s">
        <v>196</v>
      </c>
      <c r="D21" s="52">
        <v>-34</v>
      </c>
      <c r="E21" s="6"/>
      <c r="F21" s="6" t="s">
        <v>647</v>
      </c>
    </row>
    <row r="22" spans="1:6" outlineLevel="1" x14ac:dyDescent="0.25">
      <c r="B22" s="12"/>
      <c r="C22" s="11"/>
      <c r="D22" s="13">
        <f>SUBTOTAL(9,D8:D21)</f>
        <v>-422</v>
      </c>
      <c r="F22" s="33" t="s">
        <v>807</v>
      </c>
    </row>
    <row r="23" spans="1:6" outlineLevel="1" x14ac:dyDescent="0.25">
      <c r="B23" s="12"/>
      <c r="C23" s="11"/>
      <c r="D23" s="13"/>
      <c r="F23" s="33"/>
    </row>
    <row r="24" spans="1:6" outlineLevel="1" x14ac:dyDescent="0.25">
      <c r="B24" s="12"/>
      <c r="C24" s="11"/>
      <c r="D24" s="13"/>
      <c r="F24" s="33"/>
    </row>
    <row r="25" spans="1:6" outlineLevel="2" x14ac:dyDescent="0.25">
      <c r="A25" t="s">
        <v>4</v>
      </c>
      <c r="B25" s="12">
        <v>42094</v>
      </c>
      <c r="C25" s="11" t="s">
        <v>121</v>
      </c>
      <c r="D25" s="13">
        <v>1500</v>
      </c>
      <c r="F25" s="4" t="s">
        <v>648</v>
      </c>
    </row>
    <row r="26" spans="1:6" outlineLevel="2" x14ac:dyDescent="0.25">
      <c r="A26" t="s">
        <v>4</v>
      </c>
      <c r="B26" s="12">
        <v>42089</v>
      </c>
      <c r="C26" s="11" t="s">
        <v>126</v>
      </c>
      <c r="D26" s="13">
        <v>400</v>
      </c>
      <c r="F26" s="4" t="s">
        <v>648</v>
      </c>
    </row>
    <row r="27" spans="1:6" outlineLevel="2" x14ac:dyDescent="0.25">
      <c r="A27" t="s">
        <v>4</v>
      </c>
      <c r="B27" s="12">
        <v>42088</v>
      </c>
      <c r="C27" s="11" t="s">
        <v>129</v>
      </c>
      <c r="D27" s="13">
        <v>1000</v>
      </c>
      <c r="F27" s="4" t="s">
        <v>648</v>
      </c>
    </row>
    <row r="28" spans="1:6" outlineLevel="2" x14ac:dyDescent="0.25">
      <c r="A28" t="s">
        <v>4</v>
      </c>
      <c r="B28" s="12">
        <v>42083</v>
      </c>
      <c r="C28" s="11" t="s">
        <v>152</v>
      </c>
      <c r="D28" s="13">
        <v>5800</v>
      </c>
      <c r="F28" s="4" t="s">
        <v>648</v>
      </c>
    </row>
    <row r="29" spans="1:6" outlineLevel="2" x14ac:dyDescent="0.25">
      <c r="A29" t="s">
        <v>4</v>
      </c>
      <c r="B29" s="12">
        <v>42083</v>
      </c>
      <c r="C29" s="11" t="s">
        <v>153</v>
      </c>
      <c r="D29" s="13">
        <v>100</v>
      </c>
      <c r="F29" s="4" t="s">
        <v>648</v>
      </c>
    </row>
    <row r="30" spans="1:6" outlineLevel="2" x14ac:dyDescent="0.25">
      <c r="A30" t="s">
        <v>4</v>
      </c>
      <c r="B30" s="12">
        <v>42079</v>
      </c>
      <c r="C30" s="11" t="s">
        <v>166</v>
      </c>
      <c r="D30" s="13">
        <v>1964</v>
      </c>
      <c r="F30" s="4" t="s">
        <v>648</v>
      </c>
    </row>
    <row r="31" spans="1:6" outlineLevel="2" x14ac:dyDescent="0.25">
      <c r="A31" t="s">
        <v>4</v>
      </c>
      <c r="B31" s="12">
        <v>42072</v>
      </c>
      <c r="C31" s="11" t="s">
        <v>187</v>
      </c>
      <c r="D31" s="13">
        <v>2000</v>
      </c>
      <c r="F31" s="4" t="s">
        <v>648</v>
      </c>
    </row>
    <row r="32" spans="1:6" outlineLevel="2" x14ac:dyDescent="0.25">
      <c r="A32" t="s">
        <v>4</v>
      </c>
      <c r="B32" s="12">
        <v>42068</v>
      </c>
      <c r="C32" s="11" t="s">
        <v>190</v>
      </c>
      <c r="D32" s="13">
        <v>-1964</v>
      </c>
      <c r="F32" s="4" t="s">
        <v>648</v>
      </c>
    </row>
    <row r="33" spans="1:6" outlineLevel="2" x14ac:dyDescent="0.25">
      <c r="A33" t="s">
        <v>10</v>
      </c>
      <c r="B33" s="51">
        <v>42065</v>
      </c>
      <c r="C33" s="50" t="s">
        <v>204</v>
      </c>
      <c r="D33" s="52">
        <v>1964</v>
      </c>
      <c r="E33" s="6"/>
      <c r="F33" s="6" t="s">
        <v>648</v>
      </c>
    </row>
    <row r="34" spans="1:6" outlineLevel="1" x14ac:dyDescent="0.25">
      <c r="B34" s="12"/>
      <c r="C34" s="11"/>
      <c r="D34" s="13">
        <f>SUBTOTAL(9,D25:D33)</f>
        <v>12764</v>
      </c>
      <c r="F34" s="33" t="s">
        <v>808</v>
      </c>
    </row>
    <row r="35" spans="1:6" outlineLevel="1" x14ac:dyDescent="0.25">
      <c r="B35" s="12"/>
      <c r="C35" s="11"/>
      <c r="D35" s="13"/>
      <c r="F35" s="33"/>
    </row>
    <row r="36" spans="1:6" outlineLevel="1" x14ac:dyDescent="0.25">
      <c r="B36" s="12"/>
      <c r="C36" s="11"/>
      <c r="D36" s="13"/>
      <c r="F36" s="33"/>
    </row>
    <row r="37" spans="1:6" outlineLevel="2" x14ac:dyDescent="0.25">
      <c r="A37" t="s">
        <v>10</v>
      </c>
      <c r="B37" s="12">
        <v>42088</v>
      </c>
      <c r="C37" s="11" t="s">
        <v>131</v>
      </c>
      <c r="D37" s="13">
        <v>-43.64</v>
      </c>
      <c r="F37" s="4" t="s">
        <v>636</v>
      </c>
    </row>
    <row r="38" spans="1:6" outlineLevel="2" x14ac:dyDescent="0.25">
      <c r="A38" t="s">
        <v>4</v>
      </c>
      <c r="B38" s="12">
        <v>42088</v>
      </c>
      <c r="C38" s="11" t="s">
        <v>131</v>
      </c>
      <c r="D38" s="13">
        <v>-26.73</v>
      </c>
      <c r="F38" s="4" t="s">
        <v>636</v>
      </c>
    </row>
    <row r="39" spans="1:6" outlineLevel="2" x14ac:dyDescent="0.25">
      <c r="A39" t="s">
        <v>4</v>
      </c>
      <c r="B39" s="12">
        <v>42087</v>
      </c>
      <c r="C39" s="11" t="s">
        <v>133</v>
      </c>
      <c r="D39" s="13">
        <v>-28.85</v>
      </c>
      <c r="F39" s="4" t="s">
        <v>636</v>
      </c>
    </row>
    <row r="40" spans="1:6" outlineLevel="2" x14ac:dyDescent="0.25">
      <c r="A40" t="s">
        <v>4</v>
      </c>
      <c r="B40" s="12">
        <v>42087</v>
      </c>
      <c r="C40" s="11" t="s">
        <v>135</v>
      </c>
      <c r="D40" s="13">
        <v>-40</v>
      </c>
      <c r="F40" s="4" t="s">
        <v>636</v>
      </c>
    </row>
    <row r="41" spans="1:6" outlineLevel="2" x14ac:dyDescent="0.25">
      <c r="A41" t="s">
        <v>4</v>
      </c>
      <c r="B41" s="12">
        <v>42086</v>
      </c>
      <c r="C41" s="11" t="s">
        <v>144</v>
      </c>
      <c r="D41" s="13">
        <v>-27.69</v>
      </c>
      <c r="F41" s="4" t="s">
        <v>636</v>
      </c>
    </row>
    <row r="42" spans="1:6" outlineLevel="2" x14ac:dyDescent="0.25">
      <c r="A42" t="s">
        <v>4</v>
      </c>
      <c r="B42" s="12">
        <v>42083</v>
      </c>
      <c r="C42" s="11" t="s">
        <v>155</v>
      </c>
      <c r="D42" s="13">
        <v>-25</v>
      </c>
      <c r="F42" s="4" t="s">
        <v>636</v>
      </c>
    </row>
    <row r="43" spans="1:6" outlineLevel="2" x14ac:dyDescent="0.25">
      <c r="A43" t="s">
        <v>4</v>
      </c>
      <c r="B43" s="12">
        <v>42083</v>
      </c>
      <c r="C43" s="11" t="s">
        <v>155</v>
      </c>
      <c r="D43" s="13">
        <v>-28.59</v>
      </c>
      <c r="F43" s="4" t="s">
        <v>636</v>
      </c>
    </row>
    <row r="44" spans="1:6" outlineLevel="2" x14ac:dyDescent="0.25">
      <c r="A44" t="s">
        <v>4</v>
      </c>
      <c r="B44" s="12">
        <v>42081</v>
      </c>
      <c r="C44" s="11" t="s">
        <v>160</v>
      </c>
      <c r="D44" s="13">
        <v>-21.01</v>
      </c>
      <c r="F44" s="4" t="s">
        <v>636</v>
      </c>
    </row>
    <row r="45" spans="1:6" outlineLevel="2" x14ac:dyDescent="0.25">
      <c r="A45" t="s">
        <v>4</v>
      </c>
      <c r="B45" s="12">
        <v>42081</v>
      </c>
      <c r="C45" s="11" t="s">
        <v>160</v>
      </c>
      <c r="D45" s="13">
        <v>-5.34</v>
      </c>
      <c r="F45" s="4" t="s">
        <v>636</v>
      </c>
    </row>
    <row r="46" spans="1:6" outlineLevel="2" x14ac:dyDescent="0.25">
      <c r="A46" t="s">
        <v>4</v>
      </c>
      <c r="B46" s="12">
        <v>42081</v>
      </c>
      <c r="C46" s="11" t="s">
        <v>162</v>
      </c>
      <c r="D46" s="13">
        <v>-40</v>
      </c>
      <c r="F46" s="4" t="s">
        <v>636</v>
      </c>
    </row>
    <row r="47" spans="1:6" outlineLevel="2" x14ac:dyDescent="0.25">
      <c r="A47" t="s">
        <v>4</v>
      </c>
      <c r="B47" s="12">
        <v>42076</v>
      </c>
      <c r="C47" s="11" t="s">
        <v>168</v>
      </c>
      <c r="D47" s="13">
        <v>-59</v>
      </c>
      <c r="F47" s="4" t="s">
        <v>636</v>
      </c>
    </row>
    <row r="48" spans="1:6" outlineLevel="2" x14ac:dyDescent="0.25">
      <c r="A48" t="s">
        <v>4</v>
      </c>
      <c r="B48" s="12">
        <v>42075</v>
      </c>
      <c r="C48" s="11" t="s">
        <v>177</v>
      </c>
      <c r="D48" s="13">
        <v>-36.32</v>
      </c>
      <c r="F48" s="4" t="s">
        <v>636</v>
      </c>
    </row>
    <row r="49" spans="1:6" outlineLevel="2" x14ac:dyDescent="0.25">
      <c r="A49" t="s">
        <v>4</v>
      </c>
      <c r="B49" s="12">
        <v>42074</v>
      </c>
      <c r="C49" s="11" t="s">
        <v>181</v>
      </c>
      <c r="D49" s="13">
        <v>-53.41</v>
      </c>
      <c r="F49" s="4" t="s">
        <v>636</v>
      </c>
    </row>
    <row r="50" spans="1:6" outlineLevel="2" x14ac:dyDescent="0.25">
      <c r="A50" t="s">
        <v>4</v>
      </c>
      <c r="B50" s="12">
        <v>42074</v>
      </c>
      <c r="C50" s="11" t="s">
        <v>181</v>
      </c>
      <c r="D50" s="13">
        <v>-21.02</v>
      </c>
      <c r="F50" s="4" t="s">
        <v>636</v>
      </c>
    </row>
    <row r="51" spans="1:6" outlineLevel="2" x14ac:dyDescent="0.25">
      <c r="A51" t="s">
        <v>47</v>
      </c>
      <c r="B51" s="51">
        <v>42068</v>
      </c>
      <c r="C51" s="50" t="s">
        <v>191</v>
      </c>
      <c r="D51" s="52">
        <v>-10.9</v>
      </c>
      <c r="E51" s="6"/>
      <c r="F51" s="6" t="s">
        <v>636</v>
      </c>
    </row>
    <row r="52" spans="1:6" outlineLevel="1" x14ac:dyDescent="0.25">
      <c r="B52" s="12"/>
      <c r="C52" s="11"/>
      <c r="D52" s="13">
        <f>SUBTOTAL(9,D37:D51)</f>
        <v>-467.5</v>
      </c>
      <c r="F52" s="33" t="s">
        <v>809</v>
      </c>
    </row>
    <row r="53" spans="1:6" outlineLevel="1" x14ac:dyDescent="0.25">
      <c r="B53" s="12"/>
      <c r="C53" s="11"/>
      <c r="D53" s="13"/>
      <c r="F53" s="33"/>
    </row>
    <row r="54" spans="1:6" outlineLevel="1" x14ac:dyDescent="0.25">
      <c r="B54" s="12"/>
      <c r="C54" s="11"/>
      <c r="D54" s="13"/>
      <c r="F54" s="33"/>
    </row>
    <row r="55" spans="1:6" outlineLevel="2" x14ac:dyDescent="0.25">
      <c r="A55" t="s">
        <v>47</v>
      </c>
      <c r="B55" s="12">
        <v>42093</v>
      </c>
      <c r="C55" s="11" t="s">
        <v>122</v>
      </c>
      <c r="D55" s="13">
        <v>-221.08</v>
      </c>
      <c r="F55" s="4" t="s">
        <v>645</v>
      </c>
    </row>
    <row r="56" spans="1:6" outlineLevel="2" x14ac:dyDescent="0.25">
      <c r="A56" t="s">
        <v>4</v>
      </c>
      <c r="B56" s="12">
        <v>42093</v>
      </c>
      <c r="C56" s="11" t="s">
        <v>122</v>
      </c>
      <c r="D56" s="13">
        <v>-329.85</v>
      </c>
      <c r="F56" s="4" t="s">
        <v>645</v>
      </c>
    </row>
    <row r="57" spans="1:6" outlineLevel="2" x14ac:dyDescent="0.25">
      <c r="A57" t="s">
        <v>4</v>
      </c>
      <c r="B57" s="12">
        <v>42088</v>
      </c>
      <c r="C57" s="11" t="s">
        <v>130</v>
      </c>
      <c r="D57" s="13">
        <v>-153.52000000000001</v>
      </c>
      <c r="F57" s="4" t="s">
        <v>645</v>
      </c>
    </row>
    <row r="58" spans="1:6" outlineLevel="2" x14ac:dyDescent="0.25">
      <c r="A58" t="s">
        <v>4</v>
      </c>
      <c r="B58" s="12">
        <v>42088</v>
      </c>
      <c r="C58" s="11" t="s">
        <v>130</v>
      </c>
      <c r="D58" s="13">
        <v>-71.42</v>
      </c>
      <c r="F58" s="4" t="s">
        <v>645</v>
      </c>
    </row>
    <row r="59" spans="1:6" outlineLevel="2" x14ac:dyDescent="0.25">
      <c r="A59" t="s">
        <v>4</v>
      </c>
      <c r="B59" s="12">
        <v>42087</v>
      </c>
      <c r="C59" s="11" t="s">
        <v>134</v>
      </c>
      <c r="D59" s="13">
        <v>-245.8</v>
      </c>
      <c r="F59" s="4" t="s">
        <v>645</v>
      </c>
    </row>
    <row r="60" spans="1:6" outlineLevel="2" x14ac:dyDescent="0.25">
      <c r="A60" t="s">
        <v>4</v>
      </c>
      <c r="B60" s="12">
        <v>42087</v>
      </c>
      <c r="C60" s="11" t="s">
        <v>140</v>
      </c>
      <c r="D60" s="13">
        <v>-3795.62</v>
      </c>
      <c r="F60" s="4" t="s">
        <v>633</v>
      </c>
    </row>
    <row r="61" spans="1:6" outlineLevel="2" x14ac:dyDescent="0.25">
      <c r="A61" t="s">
        <v>4</v>
      </c>
      <c r="B61" s="12">
        <v>42087</v>
      </c>
      <c r="C61" s="11" t="s">
        <v>141</v>
      </c>
      <c r="D61" s="13">
        <v>-1099</v>
      </c>
      <c r="F61" s="4" t="s">
        <v>633</v>
      </c>
    </row>
    <row r="62" spans="1:6" outlineLevel="2" x14ac:dyDescent="0.25">
      <c r="A62" t="s">
        <v>4</v>
      </c>
      <c r="B62" s="12">
        <v>42086</v>
      </c>
      <c r="C62" s="11" t="s">
        <v>146</v>
      </c>
      <c r="D62" s="13">
        <v>-149.16999999999999</v>
      </c>
      <c r="F62" s="4" t="s">
        <v>645</v>
      </c>
    </row>
    <row r="63" spans="1:6" outlineLevel="2" x14ac:dyDescent="0.25">
      <c r="A63" t="s">
        <v>4</v>
      </c>
      <c r="B63" s="12">
        <v>42082</v>
      </c>
      <c r="C63" s="11" t="s">
        <v>157</v>
      </c>
      <c r="D63" s="13">
        <v>-500</v>
      </c>
      <c r="F63" s="4" t="s">
        <v>645</v>
      </c>
    </row>
    <row r="64" spans="1:6" outlineLevel="2" x14ac:dyDescent="0.25">
      <c r="A64" t="s">
        <v>4</v>
      </c>
      <c r="B64" s="12">
        <v>42081</v>
      </c>
      <c r="C64" s="11" t="s">
        <v>159</v>
      </c>
      <c r="D64" s="13">
        <v>-244.59</v>
      </c>
      <c r="F64" s="4" t="s">
        <v>645</v>
      </c>
    </row>
    <row r="65" spans="1:6" outlineLevel="2" x14ac:dyDescent="0.25">
      <c r="A65" t="s">
        <v>4</v>
      </c>
      <c r="B65" s="12">
        <v>42081</v>
      </c>
      <c r="C65" s="11" t="s">
        <v>159</v>
      </c>
      <c r="D65" s="13">
        <v>-38.81</v>
      </c>
      <c r="F65" s="4" t="s">
        <v>645</v>
      </c>
    </row>
    <row r="66" spans="1:6" outlineLevel="2" x14ac:dyDescent="0.25">
      <c r="A66" t="s">
        <v>4</v>
      </c>
      <c r="B66" s="12">
        <v>42080</v>
      </c>
      <c r="C66" s="11" t="s">
        <v>163</v>
      </c>
      <c r="D66" s="13">
        <v>-51.56</v>
      </c>
      <c r="F66" s="4" t="s">
        <v>645</v>
      </c>
    </row>
    <row r="67" spans="1:6" outlineLevel="2" x14ac:dyDescent="0.25">
      <c r="A67" t="s">
        <v>4</v>
      </c>
      <c r="B67" s="12">
        <v>42076</v>
      </c>
      <c r="C67" s="11" t="s">
        <v>170</v>
      </c>
      <c r="D67" s="13">
        <v>-206.2</v>
      </c>
      <c r="F67" s="4" t="s">
        <v>645</v>
      </c>
    </row>
    <row r="68" spans="1:6" outlineLevel="2" x14ac:dyDescent="0.25">
      <c r="A68" t="s">
        <v>4</v>
      </c>
      <c r="B68" s="12">
        <v>42075</v>
      </c>
      <c r="C68" s="11" t="s">
        <v>176</v>
      </c>
      <c r="D68" s="13">
        <v>-93.65</v>
      </c>
      <c r="F68" s="4" t="s">
        <v>645</v>
      </c>
    </row>
    <row r="69" spans="1:6" outlineLevel="2" x14ac:dyDescent="0.25">
      <c r="A69" t="s">
        <v>4</v>
      </c>
      <c r="B69" s="12">
        <v>42074</v>
      </c>
      <c r="C69" s="11" t="s">
        <v>180</v>
      </c>
      <c r="D69" s="13">
        <v>-342.09</v>
      </c>
      <c r="F69" s="4" t="s">
        <v>645</v>
      </c>
    </row>
    <row r="70" spans="1:6" outlineLevel="2" x14ac:dyDescent="0.25">
      <c r="A70" t="s">
        <v>4</v>
      </c>
      <c r="B70" s="12">
        <v>42074</v>
      </c>
      <c r="C70" s="11" t="s">
        <v>183</v>
      </c>
      <c r="D70" s="13">
        <v>-41.21</v>
      </c>
      <c r="F70" s="4" t="s">
        <v>645</v>
      </c>
    </row>
    <row r="71" spans="1:6" outlineLevel="2" x14ac:dyDescent="0.25">
      <c r="A71" t="s">
        <v>4</v>
      </c>
      <c r="B71" s="51">
        <v>42066</v>
      </c>
      <c r="C71" s="50" t="s">
        <v>203</v>
      </c>
      <c r="D71" s="52">
        <v>-44.33</v>
      </c>
      <c r="E71" s="6"/>
      <c r="F71" s="6" t="s">
        <v>645</v>
      </c>
    </row>
    <row r="72" spans="1:6" outlineLevel="1" x14ac:dyDescent="0.25">
      <c r="B72" s="12"/>
      <c r="C72" s="11"/>
      <c r="D72" s="13">
        <f>SUBTOTAL(9,D55:D71)</f>
        <v>-7627.9000000000005</v>
      </c>
      <c r="F72" s="33" t="s">
        <v>817</v>
      </c>
    </row>
    <row r="73" spans="1:6" outlineLevel="1" x14ac:dyDescent="0.25">
      <c r="B73" s="12"/>
      <c r="C73" s="11"/>
      <c r="D73" s="13"/>
      <c r="F73" s="33"/>
    </row>
    <row r="74" spans="1:6" outlineLevel="1" x14ac:dyDescent="0.25">
      <c r="B74" s="12"/>
      <c r="C74" s="11"/>
      <c r="D74" s="13"/>
      <c r="F74" s="33"/>
    </row>
    <row r="75" spans="1:6" outlineLevel="2" x14ac:dyDescent="0.25">
      <c r="A75" t="s">
        <v>4</v>
      </c>
      <c r="B75" s="12">
        <v>42089</v>
      </c>
      <c r="C75" s="11" t="s">
        <v>127</v>
      </c>
      <c r="D75" s="13">
        <v>-10.47</v>
      </c>
      <c r="F75" s="4" t="s">
        <v>632</v>
      </c>
    </row>
    <row r="76" spans="1:6" outlineLevel="2" x14ac:dyDescent="0.25">
      <c r="A76" t="s">
        <v>14</v>
      </c>
      <c r="B76" s="12">
        <v>42089</v>
      </c>
      <c r="C76" s="11" t="s">
        <v>128</v>
      </c>
      <c r="D76" s="13">
        <v>-33.909999999999997</v>
      </c>
      <c r="F76" s="4" t="s">
        <v>632</v>
      </c>
    </row>
    <row r="77" spans="1:6" outlineLevel="2" x14ac:dyDescent="0.25">
      <c r="A77" t="s">
        <v>4</v>
      </c>
      <c r="B77" s="12">
        <v>42087</v>
      </c>
      <c r="C77" s="11" t="s">
        <v>137</v>
      </c>
      <c r="D77" s="13">
        <v>-33.19</v>
      </c>
      <c r="F77" s="4" t="s">
        <v>632</v>
      </c>
    </row>
    <row r="78" spans="1:6" outlineLevel="2" x14ac:dyDescent="0.25">
      <c r="A78" t="s">
        <v>4</v>
      </c>
      <c r="B78" s="12">
        <v>42086</v>
      </c>
      <c r="C78" s="11" t="s">
        <v>149</v>
      </c>
      <c r="D78" s="13">
        <v>-7.8</v>
      </c>
      <c r="F78" s="4" t="s">
        <v>632</v>
      </c>
    </row>
    <row r="79" spans="1:6" outlineLevel="2" x14ac:dyDescent="0.25">
      <c r="A79" t="s">
        <v>4</v>
      </c>
      <c r="B79" s="12">
        <v>42081</v>
      </c>
      <c r="C79" s="11" t="s">
        <v>161</v>
      </c>
      <c r="D79" s="13">
        <v>-8.5299999999999994</v>
      </c>
      <c r="F79" s="4" t="s">
        <v>632</v>
      </c>
    </row>
    <row r="80" spans="1:6" outlineLevel="2" x14ac:dyDescent="0.25">
      <c r="A80" t="s">
        <v>4</v>
      </c>
      <c r="B80" s="51">
        <v>42067</v>
      </c>
      <c r="C80" s="50" t="s">
        <v>202</v>
      </c>
      <c r="D80" s="52">
        <v>-4.8</v>
      </c>
      <c r="E80" s="6"/>
      <c r="F80" s="6" t="s">
        <v>632</v>
      </c>
    </row>
    <row r="81" spans="1:6" outlineLevel="1" x14ac:dyDescent="0.25">
      <c r="B81" s="12"/>
      <c r="C81" s="11"/>
      <c r="D81" s="13">
        <f>SUBTOTAL(9,D75:D80)</f>
        <v>-98.699999999999989</v>
      </c>
      <c r="F81" s="33" t="s">
        <v>811</v>
      </c>
    </row>
    <row r="82" spans="1:6" outlineLevel="1" x14ac:dyDescent="0.25">
      <c r="B82" s="12"/>
      <c r="C82" s="11"/>
      <c r="D82" s="13"/>
      <c r="F82" s="33"/>
    </row>
    <row r="83" spans="1:6" outlineLevel="1" x14ac:dyDescent="0.25">
      <c r="B83" s="12"/>
      <c r="C83" s="11"/>
      <c r="D83" s="13"/>
      <c r="F83" s="33"/>
    </row>
    <row r="84" spans="1:6" outlineLevel="2" x14ac:dyDescent="0.25">
      <c r="A84" t="s">
        <v>4</v>
      </c>
      <c r="B84" s="12">
        <v>42080</v>
      </c>
      <c r="C84" s="11" t="s">
        <v>165</v>
      </c>
      <c r="D84" s="13">
        <v>-200</v>
      </c>
      <c r="F84" s="4" t="s">
        <v>649</v>
      </c>
    </row>
    <row r="85" spans="1:6" outlineLevel="2" x14ac:dyDescent="0.25">
      <c r="A85" t="s">
        <v>4</v>
      </c>
      <c r="B85" s="12">
        <v>42074</v>
      </c>
      <c r="C85" s="11" t="s">
        <v>184</v>
      </c>
      <c r="D85" s="13">
        <v>-375</v>
      </c>
      <c r="F85" s="4" t="s">
        <v>649</v>
      </c>
    </row>
    <row r="86" spans="1:6" outlineLevel="2" x14ac:dyDescent="0.25">
      <c r="A86" t="s">
        <v>4</v>
      </c>
      <c r="B86" s="12">
        <v>42068</v>
      </c>
      <c r="C86" s="11" t="s">
        <v>192</v>
      </c>
      <c r="D86" s="13">
        <v>-19.989999999999998</v>
      </c>
      <c r="F86" s="4" t="s">
        <v>649</v>
      </c>
    </row>
    <row r="87" spans="1:6" outlineLevel="2" x14ac:dyDescent="0.25">
      <c r="A87" t="s">
        <v>4</v>
      </c>
      <c r="B87" s="51">
        <v>42068</v>
      </c>
      <c r="C87" s="50" t="s">
        <v>192</v>
      </c>
      <c r="D87" s="52">
        <v>-9.67</v>
      </c>
      <c r="E87" s="6"/>
      <c r="F87" s="6" t="s">
        <v>649</v>
      </c>
    </row>
    <row r="88" spans="1:6" outlineLevel="1" x14ac:dyDescent="0.25">
      <c r="B88" s="12"/>
      <c r="C88" s="11"/>
      <c r="D88" s="13">
        <f>SUBTOTAL(9,D84:D87)</f>
        <v>-604.66</v>
      </c>
      <c r="F88" s="33" t="s">
        <v>822</v>
      </c>
    </row>
    <row r="89" spans="1:6" outlineLevel="1" x14ac:dyDescent="0.25">
      <c r="B89" s="12"/>
      <c r="C89" s="11"/>
      <c r="D89" s="13"/>
      <c r="F89" s="33"/>
    </row>
    <row r="90" spans="1:6" outlineLevel="1" x14ac:dyDescent="0.25">
      <c r="B90" s="12"/>
      <c r="C90" s="11"/>
      <c r="D90" s="13"/>
      <c r="F90" s="33"/>
    </row>
    <row r="91" spans="1:6" outlineLevel="2" x14ac:dyDescent="0.25">
      <c r="A91" t="s">
        <v>4</v>
      </c>
      <c r="B91" s="12">
        <v>42087</v>
      </c>
      <c r="C91" s="11" t="s">
        <v>136</v>
      </c>
      <c r="D91" s="13">
        <v>-2</v>
      </c>
      <c r="F91" s="4" t="s">
        <v>629</v>
      </c>
    </row>
    <row r="92" spans="1:6" outlineLevel="2" x14ac:dyDescent="0.25">
      <c r="A92" t="s">
        <v>4</v>
      </c>
      <c r="B92" s="12">
        <v>42087</v>
      </c>
      <c r="C92" s="11" t="s">
        <v>136</v>
      </c>
      <c r="D92" s="13">
        <v>-2.5</v>
      </c>
      <c r="F92" s="4" t="s">
        <v>629</v>
      </c>
    </row>
    <row r="93" spans="1:6" outlineLevel="2" x14ac:dyDescent="0.25">
      <c r="A93" t="s">
        <v>4</v>
      </c>
      <c r="B93" s="12">
        <v>42086</v>
      </c>
      <c r="C93" s="11" t="s">
        <v>145</v>
      </c>
      <c r="D93" s="13">
        <v>-2</v>
      </c>
      <c r="F93" s="4" t="s">
        <v>629</v>
      </c>
    </row>
    <row r="94" spans="1:6" outlineLevel="2" x14ac:dyDescent="0.25">
      <c r="A94" t="s">
        <v>4</v>
      </c>
      <c r="B94" s="12">
        <v>42086</v>
      </c>
      <c r="C94" s="11" t="s">
        <v>145</v>
      </c>
      <c r="D94" s="13">
        <v>-4</v>
      </c>
      <c r="F94" s="4" t="s">
        <v>629</v>
      </c>
    </row>
    <row r="95" spans="1:6" outlineLevel="2" x14ac:dyDescent="0.25">
      <c r="A95" t="s">
        <v>4</v>
      </c>
      <c r="B95" s="12">
        <v>42086</v>
      </c>
      <c r="C95" s="11" t="s">
        <v>145</v>
      </c>
      <c r="D95" s="13">
        <v>-2</v>
      </c>
      <c r="F95" s="4" t="s">
        <v>629</v>
      </c>
    </row>
    <row r="96" spans="1:6" outlineLevel="2" x14ac:dyDescent="0.25">
      <c r="A96" t="s">
        <v>4</v>
      </c>
      <c r="B96" s="12">
        <v>42086</v>
      </c>
      <c r="C96" s="11" t="s">
        <v>145</v>
      </c>
      <c r="D96" s="13">
        <v>-9</v>
      </c>
      <c r="F96" s="4" t="s">
        <v>629</v>
      </c>
    </row>
    <row r="97" spans="1:6" outlineLevel="2" x14ac:dyDescent="0.25">
      <c r="A97" t="s">
        <v>4</v>
      </c>
      <c r="B97" s="51">
        <v>42067</v>
      </c>
      <c r="C97" s="50" t="s">
        <v>198</v>
      </c>
      <c r="D97" s="52">
        <v>-3.5</v>
      </c>
      <c r="E97" s="6"/>
      <c r="F97" s="6" t="s">
        <v>629</v>
      </c>
    </row>
    <row r="98" spans="1:6" outlineLevel="1" x14ac:dyDescent="0.25">
      <c r="B98" s="12"/>
      <c r="C98" s="11"/>
      <c r="D98" s="13">
        <f>SUBTOTAL(9,D91:D97)</f>
        <v>-25</v>
      </c>
      <c r="F98" s="33" t="s">
        <v>818</v>
      </c>
    </row>
    <row r="99" spans="1:6" outlineLevel="1" x14ac:dyDescent="0.25">
      <c r="B99" s="12"/>
      <c r="C99" s="11"/>
      <c r="D99" s="13"/>
      <c r="F99" s="33"/>
    </row>
    <row r="100" spans="1:6" outlineLevel="1" x14ac:dyDescent="0.25">
      <c r="B100" s="12"/>
      <c r="C100" s="11"/>
      <c r="D100" s="13"/>
      <c r="F100" s="33"/>
    </row>
    <row r="101" spans="1:6" outlineLevel="2" x14ac:dyDescent="0.25">
      <c r="A101" t="s">
        <v>4</v>
      </c>
      <c r="B101" s="12">
        <v>42093</v>
      </c>
      <c r="C101" s="11" t="s">
        <v>123</v>
      </c>
      <c r="D101" s="13">
        <v>-38.799999999999997</v>
      </c>
      <c r="F101" s="4" t="s">
        <v>639</v>
      </c>
    </row>
    <row r="102" spans="1:6" outlineLevel="2" x14ac:dyDescent="0.25">
      <c r="A102" t="s">
        <v>4</v>
      </c>
      <c r="B102" s="12">
        <v>42086</v>
      </c>
      <c r="C102" s="11" t="s">
        <v>148</v>
      </c>
      <c r="D102" s="13">
        <v>-57.9</v>
      </c>
      <c r="F102" s="4" t="s">
        <v>639</v>
      </c>
    </row>
    <row r="103" spans="1:6" outlineLevel="2" x14ac:dyDescent="0.25">
      <c r="A103" t="s">
        <v>4</v>
      </c>
      <c r="B103" s="12">
        <v>42083</v>
      </c>
      <c r="C103" s="11" t="s">
        <v>154</v>
      </c>
      <c r="D103" s="13">
        <v>-6.99</v>
      </c>
      <c r="F103" s="4" t="s">
        <v>639</v>
      </c>
    </row>
    <row r="104" spans="1:6" outlineLevel="2" x14ac:dyDescent="0.25">
      <c r="A104" t="s">
        <v>10</v>
      </c>
      <c r="B104" s="12">
        <v>42083</v>
      </c>
      <c r="C104" s="11" t="s">
        <v>156</v>
      </c>
      <c r="D104" s="13">
        <v>-53.45</v>
      </c>
      <c r="F104" s="4" t="s">
        <v>639</v>
      </c>
    </row>
    <row r="105" spans="1:6" outlineLevel="2" x14ac:dyDescent="0.25">
      <c r="A105" t="s">
        <v>4</v>
      </c>
      <c r="B105" s="12">
        <v>42082</v>
      </c>
      <c r="C105" s="11" t="s">
        <v>154</v>
      </c>
      <c r="D105" s="13">
        <v>-22.42</v>
      </c>
      <c r="F105" s="4" t="s">
        <v>639</v>
      </c>
    </row>
    <row r="106" spans="1:6" outlineLevel="2" x14ac:dyDescent="0.25">
      <c r="A106" t="s">
        <v>4</v>
      </c>
      <c r="B106" s="12">
        <v>42082</v>
      </c>
      <c r="C106" s="11" t="s">
        <v>154</v>
      </c>
      <c r="D106" s="13">
        <v>-15</v>
      </c>
      <c r="F106" s="4" t="s">
        <v>639</v>
      </c>
    </row>
    <row r="107" spans="1:6" outlineLevel="2" x14ac:dyDescent="0.25">
      <c r="A107" t="s">
        <v>14</v>
      </c>
      <c r="B107" s="12">
        <v>42080</v>
      </c>
      <c r="C107" s="11" t="s">
        <v>164</v>
      </c>
      <c r="D107" s="13">
        <v>-15.51</v>
      </c>
      <c r="F107" s="4" t="s">
        <v>639</v>
      </c>
    </row>
    <row r="108" spans="1:6" outlineLevel="2" x14ac:dyDescent="0.25">
      <c r="A108" t="s">
        <v>4</v>
      </c>
      <c r="B108" s="12">
        <v>42079</v>
      </c>
      <c r="C108" s="11" t="s">
        <v>167</v>
      </c>
      <c r="D108" s="13">
        <v>-25</v>
      </c>
      <c r="F108" s="4" t="s">
        <v>639</v>
      </c>
    </row>
    <row r="109" spans="1:6" outlineLevel="2" x14ac:dyDescent="0.25">
      <c r="A109" t="s">
        <v>4</v>
      </c>
      <c r="B109" s="12">
        <v>42076</v>
      </c>
      <c r="C109" s="11" t="s">
        <v>169</v>
      </c>
      <c r="D109" s="13">
        <v>-69.900000000000006</v>
      </c>
      <c r="F109" s="4" t="s">
        <v>639</v>
      </c>
    </row>
    <row r="110" spans="1:6" outlineLevel="2" x14ac:dyDescent="0.25">
      <c r="A110" t="s">
        <v>4</v>
      </c>
      <c r="B110" s="12">
        <v>42076</v>
      </c>
      <c r="C110" s="11" t="s">
        <v>171</v>
      </c>
      <c r="D110" s="13">
        <v>-7.99</v>
      </c>
      <c r="F110" s="4" t="s">
        <v>639</v>
      </c>
    </row>
    <row r="111" spans="1:6" outlineLevel="2" x14ac:dyDescent="0.25">
      <c r="A111" t="s">
        <v>4</v>
      </c>
      <c r="B111" s="12">
        <v>42074</v>
      </c>
      <c r="C111" s="11" t="s">
        <v>182</v>
      </c>
      <c r="D111" s="13">
        <v>-39.33</v>
      </c>
      <c r="F111" s="4" t="s">
        <v>639</v>
      </c>
    </row>
    <row r="112" spans="1:6" outlineLevel="2" x14ac:dyDescent="0.25">
      <c r="A112" t="s">
        <v>4</v>
      </c>
      <c r="B112" s="12">
        <v>42074</v>
      </c>
      <c r="C112" s="11" t="s">
        <v>185</v>
      </c>
      <c r="D112" s="13">
        <v>-25.19</v>
      </c>
      <c r="F112" s="4" t="s">
        <v>639</v>
      </c>
    </row>
    <row r="113" spans="1:6" outlineLevel="2" x14ac:dyDescent="0.25">
      <c r="A113" t="s">
        <v>4</v>
      </c>
      <c r="B113" s="12">
        <v>42067</v>
      </c>
      <c r="C113" s="11" t="s">
        <v>197</v>
      </c>
      <c r="D113" s="13">
        <v>-63.13</v>
      </c>
      <c r="F113" s="4" t="s">
        <v>639</v>
      </c>
    </row>
    <row r="114" spans="1:6" outlineLevel="2" x14ac:dyDescent="0.25">
      <c r="A114" t="s">
        <v>4</v>
      </c>
      <c r="B114" s="51">
        <v>42065</v>
      </c>
      <c r="C114" s="50" t="s">
        <v>205</v>
      </c>
      <c r="D114" s="52">
        <v>-38.799999999999997</v>
      </c>
      <c r="E114" s="6"/>
      <c r="F114" s="6" t="s">
        <v>639</v>
      </c>
    </row>
    <row r="115" spans="1:6" outlineLevel="1" x14ac:dyDescent="0.25">
      <c r="B115" s="12"/>
      <c r="C115" s="11"/>
      <c r="D115" s="13">
        <f>SUBTOTAL(9,D101:D114)</f>
        <v>-479.41</v>
      </c>
      <c r="F115" s="33" t="s">
        <v>813</v>
      </c>
    </row>
    <row r="116" spans="1:6" outlineLevel="1" x14ac:dyDescent="0.25">
      <c r="B116" s="12"/>
      <c r="C116" s="11"/>
      <c r="D116" s="13"/>
      <c r="F116" s="33"/>
    </row>
    <row r="117" spans="1:6" outlineLevel="1" x14ac:dyDescent="0.25">
      <c r="B117" s="12"/>
      <c r="C117" s="11"/>
      <c r="D117" s="13"/>
      <c r="F117" s="33"/>
    </row>
    <row r="118" spans="1:6" outlineLevel="2" x14ac:dyDescent="0.25">
      <c r="A118" t="s">
        <v>4</v>
      </c>
      <c r="B118" s="12">
        <v>42088</v>
      </c>
      <c r="C118" s="11" t="s">
        <v>132</v>
      </c>
      <c r="D118" s="13">
        <v>-15</v>
      </c>
      <c r="F118" s="4" t="s">
        <v>640</v>
      </c>
    </row>
    <row r="119" spans="1:6" outlineLevel="2" x14ac:dyDescent="0.25">
      <c r="A119" t="s">
        <v>4</v>
      </c>
      <c r="B119" s="12">
        <v>42087</v>
      </c>
      <c r="C119" s="11" t="s">
        <v>139</v>
      </c>
      <c r="D119" s="13">
        <v>-30</v>
      </c>
      <c r="F119" s="4" t="s">
        <v>640</v>
      </c>
    </row>
    <row r="120" spans="1:6" outlineLevel="2" x14ac:dyDescent="0.25">
      <c r="A120" t="s">
        <v>4</v>
      </c>
      <c r="B120" s="12">
        <v>42067</v>
      </c>
      <c r="C120" s="11" t="s">
        <v>199</v>
      </c>
      <c r="D120" s="13">
        <v>-8</v>
      </c>
      <c r="F120" s="4" t="s">
        <v>640</v>
      </c>
    </row>
    <row r="121" spans="1:6" outlineLevel="2" x14ac:dyDescent="0.25">
      <c r="A121" t="s">
        <v>4</v>
      </c>
      <c r="B121" s="12">
        <v>42067</v>
      </c>
      <c r="C121" s="11" t="s">
        <v>200</v>
      </c>
      <c r="D121" s="13">
        <v>-17</v>
      </c>
      <c r="F121" s="4" t="s">
        <v>640</v>
      </c>
    </row>
    <row r="122" spans="1:6" outlineLevel="2" x14ac:dyDescent="0.25">
      <c r="A122" t="s">
        <v>4</v>
      </c>
      <c r="B122" s="51">
        <v>42067</v>
      </c>
      <c r="C122" s="50" t="s">
        <v>201</v>
      </c>
      <c r="D122" s="52">
        <v>-15</v>
      </c>
      <c r="E122" s="6"/>
      <c r="F122" s="6" t="s">
        <v>640</v>
      </c>
    </row>
    <row r="123" spans="1:6" outlineLevel="1" x14ac:dyDescent="0.25">
      <c r="B123" s="12"/>
      <c r="C123" s="11"/>
      <c r="D123" s="13">
        <f>SUBTOTAL(9,D118:D122)</f>
        <v>-85</v>
      </c>
      <c r="F123" s="33" t="s">
        <v>822</v>
      </c>
    </row>
    <row r="124" spans="1:6" outlineLevel="1" x14ac:dyDescent="0.25">
      <c r="B124" s="12"/>
      <c r="C124" s="11"/>
      <c r="D124" s="13"/>
      <c r="F124" s="33"/>
    </row>
    <row r="125" spans="1:6" outlineLevel="1" x14ac:dyDescent="0.25">
      <c r="B125" s="12"/>
      <c r="C125" s="11"/>
      <c r="D125" s="13"/>
      <c r="F125" s="33"/>
    </row>
    <row r="126" spans="1:6" outlineLevel="2" x14ac:dyDescent="0.25">
      <c r="A126" t="s">
        <v>4</v>
      </c>
      <c r="B126" s="12">
        <v>42073</v>
      </c>
      <c r="C126" s="11" t="s">
        <v>186</v>
      </c>
      <c r="D126" s="13">
        <v>-181.13</v>
      </c>
      <c r="F126" s="4" t="s">
        <v>650</v>
      </c>
    </row>
    <row r="127" spans="1:6" outlineLevel="2" x14ac:dyDescent="0.25">
      <c r="A127" t="s">
        <v>4</v>
      </c>
      <c r="B127" s="51">
        <v>42069</v>
      </c>
      <c r="C127" s="50" t="s">
        <v>188</v>
      </c>
      <c r="D127" s="52">
        <v>-140.97</v>
      </c>
      <c r="E127" s="6"/>
      <c r="F127" s="6" t="s">
        <v>650</v>
      </c>
    </row>
    <row r="128" spans="1:6" outlineLevel="1" x14ac:dyDescent="0.25">
      <c r="B128" s="12"/>
      <c r="C128" s="11"/>
      <c r="D128" s="13">
        <f>SUBTOTAL(9,D126:D127)</f>
        <v>-322.10000000000002</v>
      </c>
      <c r="F128" s="33" t="s">
        <v>814</v>
      </c>
    </row>
    <row r="129" spans="1:6" outlineLevel="1" x14ac:dyDescent="0.25">
      <c r="B129" s="12"/>
      <c r="C129" s="11"/>
      <c r="D129" s="13"/>
      <c r="F129" s="33"/>
    </row>
    <row r="130" spans="1:6" outlineLevel="1" x14ac:dyDescent="0.25">
      <c r="B130" s="12"/>
      <c r="C130" s="11"/>
      <c r="D130" s="13"/>
      <c r="F130" s="33"/>
    </row>
    <row r="131" spans="1:6" outlineLevel="2" x14ac:dyDescent="0.25">
      <c r="A131" t="s">
        <v>4</v>
      </c>
      <c r="B131" s="12">
        <v>42087</v>
      </c>
      <c r="C131" s="11" t="s">
        <v>138</v>
      </c>
      <c r="D131" s="13">
        <v>-101.75</v>
      </c>
      <c r="F131" s="4" t="s">
        <v>653</v>
      </c>
    </row>
    <row r="132" spans="1:6" outlineLevel="2" x14ac:dyDescent="0.25">
      <c r="A132" t="s">
        <v>4</v>
      </c>
      <c r="B132" s="12">
        <v>42086</v>
      </c>
      <c r="C132" s="11" t="s">
        <v>147</v>
      </c>
      <c r="D132" s="13">
        <v>-500</v>
      </c>
      <c r="F132" s="4" t="s">
        <v>653</v>
      </c>
    </row>
    <row r="133" spans="1:6" outlineLevel="2" x14ac:dyDescent="0.25">
      <c r="A133" t="s">
        <v>4</v>
      </c>
      <c r="B133" s="12">
        <v>42086</v>
      </c>
      <c r="C133" s="11" t="s">
        <v>150</v>
      </c>
      <c r="D133" s="13">
        <v>-40</v>
      </c>
      <c r="F133" s="4" t="s">
        <v>653</v>
      </c>
    </row>
    <row r="134" spans="1:6" outlineLevel="2" x14ac:dyDescent="0.25">
      <c r="A134" t="s">
        <v>47</v>
      </c>
      <c r="B134" s="12">
        <v>42086</v>
      </c>
      <c r="C134" s="11" t="s">
        <v>151</v>
      </c>
      <c r="D134" s="13">
        <v>-200</v>
      </c>
      <c r="F134" s="4" t="s">
        <v>653</v>
      </c>
    </row>
    <row r="135" spans="1:6" outlineLevel="2" x14ac:dyDescent="0.25">
      <c r="A135" t="s">
        <v>4</v>
      </c>
      <c r="B135" s="51">
        <v>42082</v>
      </c>
      <c r="C135" s="50" t="s">
        <v>158</v>
      </c>
      <c r="D135" s="52">
        <v>-100</v>
      </c>
      <c r="E135" s="6"/>
      <c r="F135" s="6" t="s">
        <v>653</v>
      </c>
    </row>
    <row r="136" spans="1:6" outlineLevel="1" x14ac:dyDescent="0.25">
      <c r="B136" s="12"/>
      <c r="C136" s="11"/>
      <c r="D136" s="13">
        <f>SUBTOTAL(9,D131:D135)</f>
        <v>-941.75</v>
      </c>
      <c r="F136" s="33" t="s">
        <v>820</v>
      </c>
    </row>
    <row r="137" spans="1:6" outlineLevel="1" x14ac:dyDescent="0.25">
      <c r="B137" s="12"/>
      <c r="C137" s="11"/>
      <c r="D137" s="13"/>
      <c r="F137" s="33"/>
    </row>
    <row r="138" spans="1:6" x14ac:dyDescent="0.25">
      <c r="B138" s="12"/>
      <c r="C138" s="11"/>
      <c r="D138" s="13">
        <f>SUBTOTAL(9,D4:D135)</f>
        <v>1520.9199999999996</v>
      </c>
      <c r="F138" s="33" t="s">
        <v>805</v>
      </c>
    </row>
    <row r="139" spans="1:6" x14ac:dyDescent="0.25">
      <c r="B139" s="11"/>
      <c r="C139" s="11"/>
      <c r="D139" s="13"/>
    </row>
    <row r="142" spans="1:6" x14ac:dyDescent="0.25">
      <c r="D142" s="4">
        <f>SUM(D4:D141)</f>
        <v>4562.7600000000075</v>
      </c>
    </row>
  </sheetData>
  <autoFilter ref="A1:F135"/>
  <sortState ref="B2:F100">
    <sortCondition ref="F2:F100"/>
  </sortState>
  <pageMargins left="0.17" right="0.28000000000000003" top="0.31" bottom="0.24" header="0.3" footer="0.3"/>
  <pageSetup scale="98" orientation="portrait" horizontalDpi="0" verticalDpi="0" r:id="rId1"/>
  <rowBreaks count="1" manualBreakCount="1">
    <brk id="93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opLeftCell="B1" zoomScaleNormal="100" workbookViewId="0">
      <selection activeCell="F9" sqref="F9"/>
    </sheetView>
  </sheetViews>
  <sheetFormatPr defaultRowHeight="15" outlineLevelRow="2" x14ac:dyDescent="0.25"/>
  <cols>
    <col min="1" max="1" width="7.140625" hidden="1" customWidth="1"/>
    <col min="2" max="2" width="9.7109375" bestFit="1" customWidth="1"/>
    <col min="3" max="3" width="42.42578125" customWidth="1"/>
    <col min="4" max="4" width="11.5703125" style="4" bestFit="1" customWidth="1"/>
    <col min="5" max="5" width="3.7109375" style="4" customWidth="1"/>
    <col min="6" max="6" width="22" style="4" customWidth="1"/>
  </cols>
  <sheetData>
    <row r="1" spans="1:6" s="64" customFormat="1" ht="15.75" x14ac:dyDescent="0.25">
      <c r="A1" s="61" t="s">
        <v>0</v>
      </c>
      <c r="B1" s="61" t="s">
        <v>1</v>
      </c>
      <c r="C1" s="61" t="s">
        <v>2</v>
      </c>
      <c r="D1" s="62" t="s">
        <v>3</v>
      </c>
      <c r="E1" s="62"/>
      <c r="F1" s="63" t="s">
        <v>624</v>
      </c>
    </row>
    <row r="2" spans="1:6" s="64" customFormat="1" ht="15.75" x14ac:dyDescent="0.25">
      <c r="A2" s="19"/>
      <c r="B2" s="19"/>
      <c r="C2" s="19"/>
      <c r="D2" s="65"/>
      <c r="E2" s="65"/>
      <c r="F2" s="66"/>
    </row>
    <row r="3" spans="1:6" s="64" customFormat="1" ht="15.75" x14ac:dyDescent="0.25">
      <c r="A3" s="19"/>
      <c r="B3" s="19"/>
      <c r="C3" s="19"/>
      <c r="D3" s="65"/>
      <c r="E3" s="65"/>
      <c r="F3" s="66"/>
    </row>
    <row r="4" spans="1:6" outlineLevel="2" x14ac:dyDescent="0.25">
      <c r="A4" t="s">
        <v>4</v>
      </c>
      <c r="B4" s="46">
        <v>42114</v>
      </c>
      <c r="C4" s="31" t="s">
        <v>281</v>
      </c>
      <c r="D4" s="20">
        <v>-1500</v>
      </c>
      <c r="E4" s="28"/>
      <c r="F4" s="28" t="s">
        <v>651</v>
      </c>
    </row>
    <row r="5" spans="1:6" outlineLevel="2" x14ac:dyDescent="0.25">
      <c r="A5" t="s">
        <v>4</v>
      </c>
      <c r="B5" s="12">
        <v>42114</v>
      </c>
      <c r="C5" s="11" t="s">
        <v>283</v>
      </c>
      <c r="D5" s="13">
        <v>-307</v>
      </c>
      <c r="F5" s="4" t="s">
        <v>651</v>
      </c>
    </row>
    <row r="6" spans="1:6" outlineLevel="2" x14ac:dyDescent="0.25">
      <c r="A6" t="s">
        <v>4</v>
      </c>
      <c r="B6" s="51">
        <v>42114</v>
      </c>
      <c r="C6" s="50" t="s">
        <v>288</v>
      </c>
      <c r="D6" s="52">
        <v>-800</v>
      </c>
      <c r="E6" s="6"/>
      <c r="F6" s="6" t="s">
        <v>651</v>
      </c>
    </row>
    <row r="7" spans="1:6" outlineLevel="1" x14ac:dyDescent="0.25">
      <c r="B7" s="12"/>
      <c r="C7" s="11"/>
      <c r="D7" s="13">
        <f>SUBTOTAL(9,D4:D6)</f>
        <v>-2607</v>
      </c>
      <c r="F7" s="42" t="s">
        <v>816</v>
      </c>
    </row>
    <row r="8" spans="1:6" outlineLevel="1" x14ac:dyDescent="0.25">
      <c r="B8" s="12"/>
      <c r="C8" s="11"/>
      <c r="D8" s="13"/>
      <c r="F8" s="42"/>
    </row>
    <row r="9" spans="1:6" outlineLevel="1" x14ac:dyDescent="0.25">
      <c r="B9" s="12"/>
      <c r="C9" s="11"/>
      <c r="D9" s="13"/>
      <c r="F9" s="42"/>
    </row>
    <row r="10" spans="1:6" outlineLevel="2" x14ac:dyDescent="0.25">
      <c r="A10" t="s">
        <v>4</v>
      </c>
      <c r="B10" s="12">
        <v>42123</v>
      </c>
      <c r="C10" s="11" t="s">
        <v>210</v>
      </c>
      <c r="D10" s="13">
        <v>-12</v>
      </c>
      <c r="F10" s="4" t="s">
        <v>647</v>
      </c>
    </row>
    <row r="11" spans="1:6" outlineLevel="2" x14ac:dyDescent="0.25">
      <c r="A11" t="s">
        <v>4</v>
      </c>
      <c r="B11" s="12">
        <v>42123</v>
      </c>
      <c r="C11" s="11" t="s">
        <v>211</v>
      </c>
      <c r="D11" s="13">
        <v>-34</v>
      </c>
      <c r="F11" s="4" t="s">
        <v>647</v>
      </c>
    </row>
    <row r="12" spans="1:6" outlineLevel="2" x14ac:dyDescent="0.25">
      <c r="A12" t="s">
        <v>4</v>
      </c>
      <c r="B12" s="12">
        <v>42123</v>
      </c>
      <c r="C12" s="11" t="s">
        <v>212</v>
      </c>
      <c r="D12" s="13">
        <v>-34</v>
      </c>
      <c r="F12" s="4" t="s">
        <v>647</v>
      </c>
    </row>
    <row r="13" spans="1:6" outlineLevel="2" x14ac:dyDescent="0.25">
      <c r="A13" t="s">
        <v>4</v>
      </c>
      <c r="B13" s="12">
        <v>42114</v>
      </c>
      <c r="C13" s="11" t="s">
        <v>142</v>
      </c>
      <c r="D13" s="13">
        <v>-2</v>
      </c>
      <c r="F13" s="4" t="s">
        <v>647</v>
      </c>
    </row>
    <row r="14" spans="1:6" outlineLevel="2" x14ac:dyDescent="0.25">
      <c r="A14" t="s">
        <v>4</v>
      </c>
      <c r="B14" s="12">
        <v>42104</v>
      </c>
      <c r="C14" s="11" t="s">
        <v>317</v>
      </c>
      <c r="D14" s="13">
        <v>-34</v>
      </c>
      <c r="F14" s="4" t="s">
        <v>647</v>
      </c>
    </row>
    <row r="15" spans="1:6" outlineLevel="2" x14ac:dyDescent="0.25">
      <c r="A15" t="s">
        <v>4</v>
      </c>
      <c r="B15" s="51">
        <v>42104</v>
      </c>
      <c r="C15" s="50" t="s">
        <v>318</v>
      </c>
      <c r="D15" s="52">
        <v>-34</v>
      </c>
      <c r="E15" s="6"/>
      <c r="F15" s="6" t="s">
        <v>647</v>
      </c>
    </row>
    <row r="16" spans="1:6" outlineLevel="1" x14ac:dyDescent="0.25">
      <c r="B16" s="12"/>
      <c r="C16" s="11"/>
      <c r="D16" s="13">
        <f>SUBTOTAL(9,D10:D15)</f>
        <v>-150</v>
      </c>
      <c r="F16" s="33" t="s">
        <v>807</v>
      </c>
    </row>
    <row r="17" spans="1:6" outlineLevel="1" x14ac:dyDescent="0.25">
      <c r="B17" s="12"/>
      <c r="C17" s="11"/>
      <c r="D17" s="13"/>
      <c r="F17" s="33"/>
    </row>
    <row r="18" spans="1:6" outlineLevel="1" x14ac:dyDescent="0.25">
      <c r="B18" s="12"/>
      <c r="C18" s="11"/>
      <c r="D18" s="13"/>
      <c r="F18" s="33"/>
    </row>
    <row r="19" spans="1:6" outlineLevel="2" x14ac:dyDescent="0.25">
      <c r="A19" t="s">
        <v>4</v>
      </c>
      <c r="B19" s="12">
        <v>42123</v>
      </c>
      <c r="C19" s="11" t="s">
        <v>207</v>
      </c>
      <c r="D19" s="13">
        <v>-4350</v>
      </c>
      <c r="F19" s="4" t="s">
        <v>648</v>
      </c>
    </row>
    <row r="20" spans="1:6" outlineLevel="2" x14ac:dyDescent="0.25">
      <c r="A20" t="s">
        <v>4</v>
      </c>
      <c r="B20" s="12">
        <v>42118</v>
      </c>
      <c r="C20" s="11" t="s">
        <v>242</v>
      </c>
      <c r="D20" s="13">
        <v>4350</v>
      </c>
      <c r="F20" s="4" t="s">
        <v>648</v>
      </c>
    </row>
    <row r="21" spans="1:6" outlineLevel="2" x14ac:dyDescent="0.25">
      <c r="A21" t="s">
        <v>4</v>
      </c>
      <c r="B21" s="12">
        <v>42116</v>
      </c>
      <c r="C21" s="11" t="s">
        <v>257</v>
      </c>
      <c r="D21" s="13">
        <v>1500</v>
      </c>
      <c r="F21" s="4" t="s">
        <v>648</v>
      </c>
    </row>
    <row r="22" spans="1:6" outlineLevel="2" x14ac:dyDescent="0.25">
      <c r="A22" t="s">
        <v>4</v>
      </c>
      <c r="B22" s="12">
        <v>42111</v>
      </c>
      <c r="C22" s="11" t="s">
        <v>303</v>
      </c>
      <c r="D22" s="13">
        <v>10492.14</v>
      </c>
      <c r="F22" s="4" t="s">
        <v>648</v>
      </c>
    </row>
    <row r="23" spans="1:6" outlineLevel="2" x14ac:dyDescent="0.25">
      <c r="A23" t="s">
        <v>4</v>
      </c>
      <c r="B23" s="12">
        <v>42107</v>
      </c>
      <c r="C23" s="11" t="s">
        <v>313</v>
      </c>
      <c r="D23" s="13">
        <v>450</v>
      </c>
      <c r="F23" s="4" t="s">
        <v>648</v>
      </c>
    </row>
    <row r="24" spans="1:6" outlineLevel="2" x14ac:dyDescent="0.25">
      <c r="A24" t="s">
        <v>4</v>
      </c>
      <c r="B24" s="12">
        <v>42097</v>
      </c>
      <c r="C24" s="11" t="s">
        <v>363</v>
      </c>
      <c r="D24" s="13">
        <v>11250.36</v>
      </c>
      <c r="F24" s="4" t="s">
        <v>648</v>
      </c>
    </row>
    <row r="25" spans="1:6" outlineLevel="2" x14ac:dyDescent="0.25">
      <c r="A25" t="s">
        <v>4</v>
      </c>
      <c r="B25" s="51">
        <v>42096</v>
      </c>
      <c r="C25" s="50" t="s">
        <v>371</v>
      </c>
      <c r="D25" s="52">
        <v>500</v>
      </c>
      <c r="E25" s="6"/>
      <c r="F25" s="6" t="s">
        <v>648</v>
      </c>
    </row>
    <row r="26" spans="1:6" outlineLevel="1" x14ac:dyDescent="0.25">
      <c r="B26" s="12"/>
      <c r="C26" s="11"/>
      <c r="D26" s="13">
        <f>SUBTOTAL(9,D19:D25)</f>
        <v>24192.5</v>
      </c>
      <c r="F26" s="33" t="s">
        <v>808</v>
      </c>
    </row>
    <row r="27" spans="1:6" outlineLevel="1" x14ac:dyDescent="0.25">
      <c r="B27" s="12"/>
      <c r="C27" s="11"/>
      <c r="D27" s="13"/>
      <c r="F27" s="33"/>
    </row>
    <row r="28" spans="1:6" outlineLevel="1" x14ac:dyDescent="0.25">
      <c r="B28" s="12"/>
      <c r="C28" s="11"/>
      <c r="D28" s="13"/>
      <c r="F28" s="33"/>
    </row>
    <row r="29" spans="1:6" outlineLevel="2" x14ac:dyDescent="0.25">
      <c r="A29" t="s">
        <v>4</v>
      </c>
      <c r="B29" s="12">
        <v>42122</v>
      </c>
      <c r="C29" s="11" t="s">
        <v>213</v>
      </c>
      <c r="D29" s="13">
        <v>-34.520000000000003</v>
      </c>
      <c r="F29" s="4" t="s">
        <v>636</v>
      </c>
    </row>
    <row r="30" spans="1:6" outlineLevel="2" x14ac:dyDescent="0.25">
      <c r="A30" t="s">
        <v>4</v>
      </c>
      <c r="B30" s="12">
        <v>42122</v>
      </c>
      <c r="C30" s="11" t="s">
        <v>214</v>
      </c>
      <c r="D30" s="13">
        <v>-38.17</v>
      </c>
      <c r="F30" s="4" t="s">
        <v>636</v>
      </c>
    </row>
    <row r="31" spans="1:6" outlineLevel="2" x14ac:dyDescent="0.25">
      <c r="A31" t="s">
        <v>4</v>
      </c>
      <c r="B31" s="12">
        <v>42121</v>
      </c>
      <c r="C31" s="11" t="s">
        <v>218</v>
      </c>
      <c r="D31" s="13">
        <v>-42.89</v>
      </c>
      <c r="F31" s="4" t="s">
        <v>636</v>
      </c>
    </row>
    <row r="32" spans="1:6" outlineLevel="2" x14ac:dyDescent="0.25">
      <c r="A32" t="s">
        <v>4</v>
      </c>
      <c r="B32" s="12">
        <v>42121</v>
      </c>
      <c r="C32" s="11" t="s">
        <v>220</v>
      </c>
      <c r="D32" s="13">
        <v>-49.58</v>
      </c>
      <c r="F32" s="4" t="s">
        <v>636</v>
      </c>
    </row>
    <row r="33" spans="1:6" outlineLevel="2" x14ac:dyDescent="0.25">
      <c r="A33" t="s">
        <v>4</v>
      </c>
      <c r="B33" s="12">
        <v>42121</v>
      </c>
      <c r="C33" s="11" t="s">
        <v>223</v>
      </c>
      <c r="D33" s="13">
        <v>-57.64</v>
      </c>
      <c r="F33" s="4" t="s">
        <v>636</v>
      </c>
    </row>
    <row r="34" spans="1:6" outlineLevel="2" x14ac:dyDescent="0.25">
      <c r="A34" t="s">
        <v>4</v>
      </c>
      <c r="B34" s="12">
        <v>42121</v>
      </c>
      <c r="C34" s="11" t="s">
        <v>224</v>
      </c>
      <c r="D34" s="13">
        <v>-25</v>
      </c>
      <c r="F34" s="4" t="s">
        <v>636</v>
      </c>
    </row>
    <row r="35" spans="1:6" outlineLevel="2" x14ac:dyDescent="0.25">
      <c r="A35" t="s">
        <v>4</v>
      </c>
      <c r="B35" s="12">
        <v>42121</v>
      </c>
      <c r="C35" s="11" t="s">
        <v>226</v>
      </c>
      <c r="D35" s="13">
        <v>-40</v>
      </c>
      <c r="F35" s="4" t="s">
        <v>636</v>
      </c>
    </row>
    <row r="36" spans="1:6" outlineLevel="2" x14ac:dyDescent="0.25">
      <c r="A36" t="s">
        <v>4</v>
      </c>
      <c r="B36" s="12">
        <v>42121</v>
      </c>
      <c r="C36" s="11" t="s">
        <v>236</v>
      </c>
      <c r="D36" s="13">
        <v>-35.630000000000003</v>
      </c>
      <c r="F36" s="4" t="s">
        <v>636</v>
      </c>
    </row>
    <row r="37" spans="1:6" outlineLevel="2" x14ac:dyDescent="0.25">
      <c r="A37" t="s">
        <v>4</v>
      </c>
      <c r="B37" s="12">
        <v>42121</v>
      </c>
      <c r="C37" s="11" t="s">
        <v>238</v>
      </c>
      <c r="D37" s="13">
        <v>-30.05</v>
      </c>
      <c r="F37" s="4" t="s">
        <v>636</v>
      </c>
    </row>
    <row r="38" spans="1:6" outlineLevel="2" x14ac:dyDescent="0.25">
      <c r="A38" t="s">
        <v>4</v>
      </c>
      <c r="B38" s="12">
        <v>42121</v>
      </c>
      <c r="C38" s="11" t="s">
        <v>239</v>
      </c>
      <c r="D38" s="13">
        <v>-37.159999999999997</v>
      </c>
      <c r="F38" s="4" t="s">
        <v>636</v>
      </c>
    </row>
    <row r="39" spans="1:6" outlineLevel="2" x14ac:dyDescent="0.25">
      <c r="A39" t="s">
        <v>4</v>
      </c>
      <c r="B39" s="12">
        <v>42118</v>
      </c>
      <c r="C39" s="11" t="s">
        <v>247</v>
      </c>
      <c r="D39" s="13">
        <v>-45.6</v>
      </c>
      <c r="F39" s="4" t="s">
        <v>636</v>
      </c>
    </row>
    <row r="40" spans="1:6" outlineLevel="2" x14ac:dyDescent="0.25">
      <c r="A40" t="s">
        <v>4</v>
      </c>
      <c r="B40" s="12">
        <v>42115</v>
      </c>
      <c r="C40" s="11" t="s">
        <v>262</v>
      </c>
      <c r="D40" s="13">
        <v>-10</v>
      </c>
      <c r="F40" s="4" t="s">
        <v>636</v>
      </c>
    </row>
    <row r="41" spans="1:6" outlineLevel="2" x14ac:dyDescent="0.25">
      <c r="A41" t="s">
        <v>4</v>
      </c>
      <c r="B41" s="12">
        <v>42115</v>
      </c>
      <c r="C41" s="11" t="s">
        <v>263</v>
      </c>
      <c r="D41" s="13">
        <v>-38</v>
      </c>
      <c r="F41" s="4" t="s">
        <v>636</v>
      </c>
    </row>
    <row r="42" spans="1:6" outlineLevel="2" x14ac:dyDescent="0.25">
      <c r="A42" t="s">
        <v>4</v>
      </c>
      <c r="B42" s="12">
        <v>42114</v>
      </c>
      <c r="C42" s="11" t="s">
        <v>278</v>
      </c>
      <c r="D42" s="13">
        <v>-21.3</v>
      </c>
      <c r="F42" s="4" t="s">
        <v>636</v>
      </c>
    </row>
    <row r="43" spans="1:6" outlineLevel="2" x14ac:dyDescent="0.25">
      <c r="A43" t="s">
        <v>4</v>
      </c>
      <c r="B43" s="12">
        <v>42114</v>
      </c>
      <c r="C43" s="11" t="s">
        <v>290</v>
      </c>
      <c r="D43" s="13">
        <v>-28.02</v>
      </c>
      <c r="F43" s="4" t="s">
        <v>636</v>
      </c>
    </row>
    <row r="44" spans="1:6" outlineLevel="2" x14ac:dyDescent="0.25">
      <c r="A44" t="s">
        <v>4</v>
      </c>
      <c r="B44" s="12">
        <v>42114</v>
      </c>
      <c r="C44" s="11" t="s">
        <v>295</v>
      </c>
      <c r="D44" s="13">
        <v>-33.46</v>
      </c>
      <c r="F44" s="4" t="s">
        <v>636</v>
      </c>
    </row>
    <row r="45" spans="1:6" outlineLevel="2" x14ac:dyDescent="0.25">
      <c r="A45" t="s">
        <v>4</v>
      </c>
      <c r="B45" s="12">
        <v>42114</v>
      </c>
      <c r="C45" s="11" t="s">
        <v>296</v>
      </c>
      <c r="D45" s="13">
        <v>-45.35</v>
      </c>
      <c r="F45" s="4" t="s">
        <v>636</v>
      </c>
    </row>
    <row r="46" spans="1:6" outlineLevel="2" x14ac:dyDescent="0.25">
      <c r="A46" t="s">
        <v>4</v>
      </c>
      <c r="B46" s="12">
        <v>42114</v>
      </c>
      <c r="C46" s="11" t="s">
        <v>301</v>
      </c>
      <c r="D46" s="13">
        <v>-40</v>
      </c>
      <c r="F46" s="4" t="s">
        <v>636</v>
      </c>
    </row>
    <row r="47" spans="1:6" outlineLevel="2" x14ac:dyDescent="0.25">
      <c r="A47" t="s">
        <v>4</v>
      </c>
      <c r="B47" s="12">
        <v>42101</v>
      </c>
      <c r="C47" s="11" t="s">
        <v>335</v>
      </c>
      <c r="D47" s="13">
        <v>-38.21</v>
      </c>
      <c r="F47" s="4" t="s">
        <v>636</v>
      </c>
    </row>
    <row r="48" spans="1:6" outlineLevel="2" x14ac:dyDescent="0.25">
      <c r="A48" t="s">
        <v>4</v>
      </c>
      <c r="B48" s="12">
        <v>42096</v>
      </c>
      <c r="C48" s="11" t="s">
        <v>372</v>
      </c>
      <c r="D48" s="13">
        <v>-21.42</v>
      </c>
      <c r="F48" s="4" t="s">
        <v>636</v>
      </c>
    </row>
    <row r="49" spans="1:6" outlineLevel="2" x14ac:dyDescent="0.25">
      <c r="A49" t="s">
        <v>4</v>
      </c>
      <c r="B49" s="51">
        <v>42114</v>
      </c>
      <c r="C49" s="50" t="s">
        <v>286</v>
      </c>
      <c r="D49" s="52">
        <v>-30</v>
      </c>
      <c r="E49" s="6"/>
      <c r="F49" s="6" t="s">
        <v>636</v>
      </c>
    </row>
    <row r="50" spans="1:6" outlineLevel="1" x14ac:dyDescent="0.25">
      <c r="B50" s="12"/>
      <c r="C50" s="11"/>
      <c r="D50" s="13">
        <f>SUBTOTAL(9,D29:D49)</f>
        <v>-742.00000000000011</v>
      </c>
      <c r="F50" s="33" t="s">
        <v>809</v>
      </c>
    </row>
    <row r="51" spans="1:6" outlineLevel="1" x14ac:dyDescent="0.25">
      <c r="B51" s="12"/>
      <c r="C51" s="11"/>
      <c r="D51" s="13"/>
      <c r="F51" s="33"/>
    </row>
    <row r="52" spans="1:6" outlineLevel="1" x14ac:dyDescent="0.25">
      <c r="B52" s="12"/>
      <c r="C52" s="11"/>
      <c r="D52" s="13"/>
      <c r="F52" s="33"/>
    </row>
    <row r="53" spans="1:6" outlineLevel="2" x14ac:dyDescent="0.25">
      <c r="A53" t="s">
        <v>4</v>
      </c>
      <c r="B53" s="12">
        <v>42114</v>
      </c>
      <c r="C53" s="11" t="s">
        <v>280</v>
      </c>
      <c r="D53" s="13">
        <v>-190.3</v>
      </c>
      <c r="F53" s="4" t="s">
        <v>642</v>
      </c>
    </row>
    <row r="54" spans="1:6" outlineLevel="2" x14ac:dyDescent="0.25">
      <c r="A54" t="s">
        <v>10</v>
      </c>
      <c r="B54" s="51">
        <v>42100</v>
      </c>
      <c r="C54" s="50" t="s">
        <v>348</v>
      </c>
      <c r="D54" s="52">
        <v>-200</v>
      </c>
      <c r="E54" s="6"/>
      <c r="F54" s="6" t="s">
        <v>642</v>
      </c>
    </row>
    <row r="55" spans="1:6" outlineLevel="1" x14ac:dyDescent="0.25">
      <c r="B55" s="12"/>
      <c r="C55" s="11"/>
      <c r="D55" s="13">
        <f>SUBTOTAL(9,D53:D54)</f>
        <v>-390.3</v>
      </c>
      <c r="F55" s="33" t="s">
        <v>810</v>
      </c>
    </row>
    <row r="56" spans="1:6" outlineLevel="1" x14ac:dyDescent="0.25">
      <c r="B56" s="12"/>
      <c r="C56" s="11"/>
      <c r="D56" s="13"/>
      <c r="F56" s="33"/>
    </row>
    <row r="57" spans="1:6" outlineLevel="1" x14ac:dyDescent="0.25">
      <c r="B57" s="12"/>
      <c r="C57" s="11"/>
      <c r="D57" s="13"/>
      <c r="F57" s="33"/>
    </row>
    <row r="58" spans="1:6" outlineLevel="2" x14ac:dyDescent="0.25">
      <c r="A58" t="s">
        <v>47</v>
      </c>
      <c r="B58" s="12">
        <v>42121</v>
      </c>
      <c r="C58" s="11" t="s">
        <v>221</v>
      </c>
      <c r="D58" s="13">
        <v>-87.2</v>
      </c>
      <c r="F58" s="4" t="s">
        <v>645</v>
      </c>
    </row>
    <row r="59" spans="1:6" outlineLevel="2" x14ac:dyDescent="0.25">
      <c r="A59" t="s">
        <v>4</v>
      </c>
      <c r="B59" s="12">
        <v>42121</v>
      </c>
      <c r="C59" s="11" t="s">
        <v>225</v>
      </c>
      <c r="D59" s="13">
        <v>-684.64</v>
      </c>
      <c r="F59" s="4" t="s">
        <v>645</v>
      </c>
    </row>
    <row r="60" spans="1:6" outlineLevel="2" x14ac:dyDescent="0.25">
      <c r="A60" t="s">
        <v>4</v>
      </c>
      <c r="B60" s="12">
        <v>42121</v>
      </c>
      <c r="C60" s="11" t="s">
        <v>227</v>
      </c>
      <c r="D60" s="13">
        <v>-48.99</v>
      </c>
      <c r="F60" s="4" t="s">
        <v>645</v>
      </c>
    </row>
    <row r="61" spans="1:6" outlineLevel="2" x14ac:dyDescent="0.25">
      <c r="A61" t="s">
        <v>4</v>
      </c>
      <c r="B61" s="12">
        <v>42118</v>
      </c>
      <c r="C61" s="11" t="s">
        <v>244</v>
      </c>
      <c r="D61" s="13">
        <v>-69.86</v>
      </c>
      <c r="F61" s="4" t="s">
        <v>645</v>
      </c>
    </row>
    <row r="62" spans="1:6" outlineLevel="2" x14ac:dyDescent="0.25">
      <c r="A62" t="s">
        <v>4</v>
      </c>
      <c r="B62" s="12">
        <v>42116</v>
      </c>
      <c r="C62" s="11" t="s">
        <v>259</v>
      </c>
      <c r="D62" s="13">
        <v>-48.9</v>
      </c>
      <c r="F62" s="4" t="s">
        <v>645</v>
      </c>
    </row>
    <row r="63" spans="1:6" outlineLevel="2" x14ac:dyDescent="0.25">
      <c r="A63" t="s">
        <v>4</v>
      </c>
      <c r="B63" s="12">
        <v>42115</v>
      </c>
      <c r="C63" s="11" t="s">
        <v>264</v>
      </c>
      <c r="D63" s="13">
        <v>-37.72</v>
      </c>
      <c r="F63" s="4" t="s">
        <v>645</v>
      </c>
    </row>
    <row r="64" spans="1:6" outlineLevel="2" x14ac:dyDescent="0.25">
      <c r="A64" t="s">
        <v>4</v>
      </c>
      <c r="B64" s="12">
        <v>42115</v>
      </c>
      <c r="C64" s="11" t="s">
        <v>270</v>
      </c>
      <c r="D64" s="13">
        <v>-449.37</v>
      </c>
      <c r="F64" s="4" t="s">
        <v>645</v>
      </c>
    </row>
    <row r="65" spans="1:6" outlineLevel="2" x14ac:dyDescent="0.25">
      <c r="A65" t="s">
        <v>4</v>
      </c>
      <c r="B65" s="12">
        <v>42114</v>
      </c>
      <c r="C65" s="11" t="s">
        <v>277</v>
      </c>
      <c r="D65" s="13">
        <v>-72.44</v>
      </c>
      <c r="F65" s="4" t="s">
        <v>645</v>
      </c>
    </row>
    <row r="66" spans="1:6" outlineLevel="2" x14ac:dyDescent="0.25">
      <c r="A66" t="s">
        <v>4</v>
      </c>
      <c r="B66" s="12">
        <v>42114</v>
      </c>
      <c r="C66" s="11" t="s">
        <v>289</v>
      </c>
      <c r="D66" s="13">
        <v>-71.16</v>
      </c>
      <c r="F66" s="4" t="s">
        <v>645</v>
      </c>
    </row>
    <row r="67" spans="1:6" outlineLevel="2" x14ac:dyDescent="0.25">
      <c r="A67" t="s">
        <v>4</v>
      </c>
      <c r="B67" s="12">
        <v>42114</v>
      </c>
      <c r="C67" s="11" t="s">
        <v>299</v>
      </c>
      <c r="D67" s="13">
        <v>-152.6</v>
      </c>
      <c r="F67" s="4" t="s">
        <v>645</v>
      </c>
    </row>
    <row r="68" spans="1:6" outlineLevel="2" x14ac:dyDescent="0.25">
      <c r="A68" t="s">
        <v>4</v>
      </c>
      <c r="B68" s="12">
        <v>42102</v>
      </c>
      <c r="C68" s="11" t="s">
        <v>324</v>
      </c>
      <c r="D68" s="13">
        <v>-27.58</v>
      </c>
      <c r="F68" s="4" t="s">
        <v>645</v>
      </c>
    </row>
    <row r="69" spans="1:6" outlineLevel="2" x14ac:dyDescent="0.25">
      <c r="A69" t="s">
        <v>4</v>
      </c>
      <c r="B69" s="12">
        <v>42102</v>
      </c>
      <c r="C69" s="11" t="s">
        <v>326</v>
      </c>
      <c r="D69" s="13">
        <v>-48.97</v>
      </c>
      <c r="F69" s="4" t="s">
        <v>645</v>
      </c>
    </row>
    <row r="70" spans="1:6" outlineLevel="2" x14ac:dyDescent="0.25">
      <c r="A70" t="s">
        <v>4</v>
      </c>
      <c r="B70" s="12">
        <v>42101</v>
      </c>
      <c r="C70" s="11" t="s">
        <v>331</v>
      </c>
      <c r="D70" s="13">
        <v>-366.94</v>
      </c>
      <c r="F70" s="4" t="s">
        <v>645</v>
      </c>
    </row>
    <row r="71" spans="1:6" outlineLevel="2" x14ac:dyDescent="0.25">
      <c r="A71" t="s">
        <v>4</v>
      </c>
      <c r="B71" s="12">
        <v>42100</v>
      </c>
      <c r="C71" s="11" t="s">
        <v>340</v>
      </c>
      <c r="D71" s="13">
        <v>373.43</v>
      </c>
      <c r="F71" s="4" t="s">
        <v>645</v>
      </c>
    </row>
    <row r="72" spans="1:6" outlineLevel="2" x14ac:dyDescent="0.25">
      <c r="A72" t="s">
        <v>4</v>
      </c>
      <c r="B72" s="12">
        <v>42100</v>
      </c>
      <c r="C72" s="11" t="s">
        <v>343</v>
      </c>
      <c r="D72" s="13">
        <v>-87.72</v>
      </c>
      <c r="F72" s="4" t="s">
        <v>645</v>
      </c>
    </row>
    <row r="73" spans="1:6" outlineLevel="2" x14ac:dyDescent="0.25">
      <c r="A73" t="s">
        <v>4</v>
      </c>
      <c r="B73" s="12">
        <v>42100</v>
      </c>
      <c r="C73" s="11" t="s">
        <v>346</v>
      </c>
      <c r="D73" s="13">
        <v>-169.74</v>
      </c>
      <c r="F73" s="4" t="s">
        <v>645</v>
      </c>
    </row>
    <row r="74" spans="1:6" outlineLevel="2" x14ac:dyDescent="0.25">
      <c r="A74" t="s">
        <v>4</v>
      </c>
      <c r="B74" s="12">
        <v>42100</v>
      </c>
      <c r="C74" s="11" t="s">
        <v>358</v>
      </c>
      <c r="D74" s="13">
        <v>-54.65</v>
      </c>
      <c r="F74" s="4" t="s">
        <v>645</v>
      </c>
    </row>
    <row r="75" spans="1:6" outlineLevel="2" x14ac:dyDescent="0.25">
      <c r="A75" t="s">
        <v>14</v>
      </c>
      <c r="B75" s="12">
        <v>42097</v>
      </c>
      <c r="C75" s="11" t="s">
        <v>366</v>
      </c>
      <c r="D75" s="13">
        <v>-156.41999999999999</v>
      </c>
      <c r="F75" s="4" t="s">
        <v>645</v>
      </c>
    </row>
    <row r="76" spans="1:6" outlineLevel="2" x14ac:dyDescent="0.25">
      <c r="A76" t="s">
        <v>4</v>
      </c>
      <c r="B76" s="12">
        <v>42097</v>
      </c>
      <c r="C76" s="11" t="s">
        <v>368</v>
      </c>
      <c r="D76" s="13">
        <v>-440.13</v>
      </c>
      <c r="F76" s="4" t="s">
        <v>645</v>
      </c>
    </row>
    <row r="77" spans="1:6" outlineLevel="2" x14ac:dyDescent="0.25">
      <c r="A77" t="s">
        <v>4</v>
      </c>
      <c r="B77" s="12">
        <v>42097</v>
      </c>
      <c r="C77" s="11" t="s">
        <v>369</v>
      </c>
      <c r="D77" s="13">
        <v>-51.74</v>
      </c>
      <c r="F77" s="4" t="s">
        <v>645</v>
      </c>
    </row>
    <row r="78" spans="1:6" outlineLevel="2" x14ac:dyDescent="0.25">
      <c r="A78" t="s">
        <v>4</v>
      </c>
      <c r="B78" s="12">
        <v>42096</v>
      </c>
      <c r="C78" s="11" t="s">
        <v>374</v>
      </c>
      <c r="D78" s="13">
        <v>-143.86000000000001</v>
      </c>
      <c r="F78" s="4" t="s">
        <v>645</v>
      </c>
    </row>
    <row r="79" spans="1:6" outlineLevel="2" x14ac:dyDescent="0.25">
      <c r="A79" t="s">
        <v>4</v>
      </c>
      <c r="B79" s="12">
        <v>42104</v>
      </c>
      <c r="C79" s="11" t="s">
        <v>316</v>
      </c>
      <c r="D79" s="13">
        <v>-60.01</v>
      </c>
      <c r="F79" s="4" t="s">
        <v>654</v>
      </c>
    </row>
    <row r="80" spans="1:6" outlineLevel="2" x14ac:dyDescent="0.25">
      <c r="A80" t="s">
        <v>4</v>
      </c>
      <c r="B80" s="51">
        <v>42104</v>
      </c>
      <c r="C80" s="50" t="s">
        <v>316</v>
      </c>
      <c r="D80" s="52">
        <v>-17.079999999999998</v>
      </c>
      <c r="E80" s="6"/>
      <c r="F80" s="6" t="s">
        <v>654</v>
      </c>
    </row>
    <row r="81" spans="1:6" outlineLevel="1" x14ac:dyDescent="0.25">
      <c r="B81" s="12"/>
      <c r="C81" s="11"/>
      <c r="D81" s="13">
        <f>SUBTOTAL(9,D58:D80)</f>
        <v>-2974.29</v>
      </c>
      <c r="F81" s="33" t="s">
        <v>817</v>
      </c>
    </row>
    <row r="82" spans="1:6" outlineLevel="1" x14ac:dyDescent="0.25">
      <c r="B82" s="12"/>
      <c r="C82" s="11"/>
      <c r="D82" s="13"/>
      <c r="F82" s="33"/>
    </row>
    <row r="83" spans="1:6" outlineLevel="1" x14ac:dyDescent="0.25">
      <c r="B83" s="12"/>
      <c r="C83" s="11"/>
      <c r="D83" s="13"/>
      <c r="F83" s="33"/>
    </row>
    <row r="84" spans="1:6" outlineLevel="1" x14ac:dyDescent="0.25">
      <c r="B84" s="12"/>
      <c r="C84" s="11"/>
      <c r="D84" s="13"/>
      <c r="F84" s="33"/>
    </row>
    <row r="85" spans="1:6" outlineLevel="2" x14ac:dyDescent="0.25">
      <c r="A85" t="s">
        <v>4</v>
      </c>
      <c r="B85" s="12">
        <v>42121</v>
      </c>
      <c r="C85" s="11" t="s">
        <v>217</v>
      </c>
      <c r="D85" s="13">
        <v>-6.38</v>
      </c>
      <c r="F85" s="4" t="s">
        <v>632</v>
      </c>
    </row>
    <row r="86" spans="1:6" outlineLevel="2" x14ac:dyDescent="0.25">
      <c r="A86" t="s">
        <v>4</v>
      </c>
      <c r="B86" s="12">
        <v>42121</v>
      </c>
      <c r="C86" s="11" t="s">
        <v>219</v>
      </c>
      <c r="D86" s="13">
        <v>-59.92</v>
      </c>
      <c r="F86" s="4" t="s">
        <v>632</v>
      </c>
    </row>
    <row r="87" spans="1:6" outlineLevel="2" x14ac:dyDescent="0.25">
      <c r="A87" t="s">
        <v>4</v>
      </c>
      <c r="B87" s="12">
        <v>42121</v>
      </c>
      <c r="C87" s="11" t="s">
        <v>222</v>
      </c>
      <c r="D87" s="13">
        <v>-16.89</v>
      </c>
      <c r="F87" s="4" t="s">
        <v>632</v>
      </c>
    </row>
    <row r="88" spans="1:6" outlineLevel="2" x14ac:dyDescent="0.25">
      <c r="A88" t="s">
        <v>4</v>
      </c>
      <c r="B88" s="12">
        <v>42121</v>
      </c>
      <c r="C88" s="11" t="s">
        <v>222</v>
      </c>
      <c r="D88" s="13">
        <v>-11.1</v>
      </c>
      <c r="F88" s="4" t="s">
        <v>632</v>
      </c>
    </row>
    <row r="89" spans="1:6" outlineLevel="2" x14ac:dyDescent="0.25">
      <c r="A89" t="s">
        <v>4</v>
      </c>
      <c r="B89" s="12">
        <v>42121</v>
      </c>
      <c r="C89" s="11" t="s">
        <v>230</v>
      </c>
      <c r="D89" s="13">
        <v>-9.7799999999999994</v>
      </c>
      <c r="F89" s="4" t="s">
        <v>632</v>
      </c>
    </row>
    <row r="90" spans="1:6" outlineLevel="2" x14ac:dyDescent="0.25">
      <c r="A90" t="s">
        <v>4</v>
      </c>
      <c r="B90" s="12">
        <v>42121</v>
      </c>
      <c r="C90" s="11" t="s">
        <v>231</v>
      </c>
      <c r="D90" s="13">
        <v>-34.99</v>
      </c>
      <c r="F90" s="4" t="s">
        <v>632</v>
      </c>
    </row>
    <row r="91" spans="1:6" outlineLevel="2" x14ac:dyDescent="0.25">
      <c r="A91" t="s">
        <v>4</v>
      </c>
      <c r="B91" s="12">
        <v>42121</v>
      </c>
      <c r="C91" s="11" t="s">
        <v>237</v>
      </c>
      <c r="D91" s="13">
        <v>-34.04</v>
      </c>
      <c r="F91" s="4" t="s">
        <v>632</v>
      </c>
    </row>
    <row r="92" spans="1:6" outlineLevel="2" x14ac:dyDescent="0.25">
      <c r="A92" t="s">
        <v>4</v>
      </c>
      <c r="B92" s="12">
        <v>42118</v>
      </c>
      <c r="C92" s="11" t="s">
        <v>243</v>
      </c>
      <c r="D92" s="13">
        <v>-114.03</v>
      </c>
      <c r="F92" s="4" t="s">
        <v>632</v>
      </c>
    </row>
    <row r="93" spans="1:6" outlineLevel="2" x14ac:dyDescent="0.25">
      <c r="A93" t="s">
        <v>4</v>
      </c>
      <c r="B93" s="12">
        <v>42118</v>
      </c>
      <c r="C93" s="11" t="s">
        <v>246</v>
      </c>
      <c r="D93" s="13">
        <v>-6.55</v>
      </c>
      <c r="F93" s="4" t="s">
        <v>632</v>
      </c>
    </row>
    <row r="94" spans="1:6" outlineLevel="2" x14ac:dyDescent="0.25">
      <c r="A94" t="s">
        <v>4</v>
      </c>
      <c r="B94" s="12">
        <v>42118</v>
      </c>
      <c r="C94" s="11" t="s">
        <v>248</v>
      </c>
      <c r="D94" s="13">
        <v>-13</v>
      </c>
      <c r="F94" s="4" t="s">
        <v>632</v>
      </c>
    </row>
    <row r="95" spans="1:6" outlineLevel="2" x14ac:dyDescent="0.25">
      <c r="A95" t="s">
        <v>4</v>
      </c>
      <c r="B95" s="12">
        <v>42117</v>
      </c>
      <c r="C95" s="11" t="s">
        <v>255</v>
      </c>
      <c r="D95" s="13">
        <v>-27.53</v>
      </c>
      <c r="F95" s="4" t="s">
        <v>632</v>
      </c>
    </row>
    <row r="96" spans="1:6" outlineLevel="2" x14ac:dyDescent="0.25">
      <c r="A96" t="s">
        <v>4</v>
      </c>
      <c r="B96" s="12">
        <v>42116</v>
      </c>
      <c r="C96" s="11" t="s">
        <v>258</v>
      </c>
      <c r="D96" s="13">
        <v>-88.92</v>
      </c>
      <c r="F96" s="4" t="s">
        <v>632</v>
      </c>
    </row>
    <row r="97" spans="1:6" outlineLevel="2" x14ac:dyDescent="0.25">
      <c r="A97" t="s">
        <v>4</v>
      </c>
      <c r="B97" s="12">
        <v>42115</v>
      </c>
      <c r="C97" s="11" t="s">
        <v>265</v>
      </c>
      <c r="D97" s="13">
        <v>-24.59</v>
      </c>
      <c r="F97" s="4" t="s">
        <v>632</v>
      </c>
    </row>
    <row r="98" spans="1:6" outlineLevel="2" x14ac:dyDescent="0.25">
      <c r="A98" t="s">
        <v>4</v>
      </c>
      <c r="B98" s="12">
        <v>42115</v>
      </c>
      <c r="C98" s="11" t="s">
        <v>268</v>
      </c>
      <c r="D98" s="13">
        <v>-14.69</v>
      </c>
      <c r="F98" s="4" t="s">
        <v>632</v>
      </c>
    </row>
    <row r="99" spans="1:6" outlineLevel="2" x14ac:dyDescent="0.25">
      <c r="A99" t="s">
        <v>4</v>
      </c>
      <c r="B99" s="12">
        <v>42115</v>
      </c>
      <c r="C99" s="11" t="s">
        <v>269</v>
      </c>
      <c r="D99" s="13">
        <v>-19.68</v>
      </c>
      <c r="F99" s="4" t="s">
        <v>632</v>
      </c>
    </row>
    <row r="100" spans="1:6" outlineLevel="2" x14ac:dyDescent="0.25">
      <c r="A100" t="s">
        <v>4</v>
      </c>
      <c r="B100" s="12">
        <v>42114</v>
      </c>
      <c r="C100" s="11" t="s">
        <v>282</v>
      </c>
      <c r="D100" s="13">
        <v>-9.6</v>
      </c>
      <c r="F100" s="4" t="s">
        <v>632</v>
      </c>
    </row>
    <row r="101" spans="1:6" outlineLevel="2" x14ac:dyDescent="0.25">
      <c r="A101" t="s">
        <v>4</v>
      </c>
      <c r="B101" s="12">
        <v>42114</v>
      </c>
      <c r="C101" s="11" t="s">
        <v>291</v>
      </c>
      <c r="D101" s="13">
        <v>-14.39</v>
      </c>
      <c r="F101" s="4" t="s">
        <v>632</v>
      </c>
    </row>
    <row r="102" spans="1:6" outlineLevel="2" x14ac:dyDescent="0.25">
      <c r="A102" t="s">
        <v>4</v>
      </c>
      <c r="B102" s="12">
        <v>42114</v>
      </c>
      <c r="C102" s="11" t="s">
        <v>292</v>
      </c>
      <c r="D102" s="13">
        <v>-48.7</v>
      </c>
      <c r="F102" s="4" t="s">
        <v>632</v>
      </c>
    </row>
    <row r="103" spans="1:6" outlineLevel="2" x14ac:dyDescent="0.25">
      <c r="A103" t="s">
        <v>4</v>
      </c>
      <c r="B103" s="12">
        <v>42114</v>
      </c>
      <c r="C103" s="11" t="s">
        <v>297</v>
      </c>
      <c r="D103" s="13">
        <v>-41.11</v>
      </c>
      <c r="F103" s="4" t="s">
        <v>632</v>
      </c>
    </row>
    <row r="104" spans="1:6" outlineLevel="2" x14ac:dyDescent="0.25">
      <c r="A104" t="s">
        <v>4</v>
      </c>
      <c r="B104" s="12">
        <v>42114</v>
      </c>
      <c r="C104" s="11" t="s">
        <v>298</v>
      </c>
      <c r="D104" s="13">
        <v>-50.64</v>
      </c>
      <c r="F104" s="4" t="s">
        <v>632</v>
      </c>
    </row>
    <row r="105" spans="1:6" outlineLevel="2" x14ac:dyDescent="0.25">
      <c r="A105" t="s">
        <v>4</v>
      </c>
      <c r="B105" s="12">
        <v>42109</v>
      </c>
      <c r="C105" s="11" t="s">
        <v>308</v>
      </c>
      <c r="D105" s="13">
        <v>-9.3699999999999992</v>
      </c>
      <c r="F105" s="4" t="s">
        <v>632</v>
      </c>
    </row>
    <row r="106" spans="1:6" outlineLevel="2" x14ac:dyDescent="0.25">
      <c r="A106" t="s">
        <v>4</v>
      </c>
      <c r="B106" s="12">
        <v>42107</v>
      </c>
      <c r="C106" s="11" t="s">
        <v>314</v>
      </c>
      <c r="D106" s="13">
        <v>-19.11</v>
      </c>
      <c r="F106" s="4" t="s">
        <v>632</v>
      </c>
    </row>
    <row r="107" spans="1:6" outlineLevel="2" x14ac:dyDescent="0.25">
      <c r="A107" t="s">
        <v>4</v>
      </c>
      <c r="B107" s="12">
        <v>42102</v>
      </c>
      <c r="C107" s="11" t="s">
        <v>327</v>
      </c>
      <c r="D107" s="13">
        <v>-79.92</v>
      </c>
      <c r="F107" s="4" t="s">
        <v>632</v>
      </c>
    </row>
    <row r="108" spans="1:6" outlineLevel="2" x14ac:dyDescent="0.25">
      <c r="A108" t="s">
        <v>4</v>
      </c>
      <c r="B108" s="12">
        <v>42101</v>
      </c>
      <c r="C108" s="11" t="s">
        <v>328</v>
      </c>
      <c r="D108" s="13">
        <v>-138.82</v>
      </c>
      <c r="F108" s="4" t="s">
        <v>632</v>
      </c>
    </row>
    <row r="109" spans="1:6" outlineLevel="2" x14ac:dyDescent="0.25">
      <c r="A109" t="s">
        <v>4</v>
      </c>
      <c r="B109" s="12">
        <v>42101</v>
      </c>
      <c r="C109" s="11" t="s">
        <v>329</v>
      </c>
      <c r="D109" s="13">
        <v>-15.76</v>
      </c>
      <c r="F109" s="4" t="s">
        <v>632</v>
      </c>
    </row>
    <row r="110" spans="1:6" outlineLevel="2" x14ac:dyDescent="0.25">
      <c r="A110" t="s">
        <v>4</v>
      </c>
      <c r="B110" s="12">
        <v>42101</v>
      </c>
      <c r="C110" s="11" t="s">
        <v>332</v>
      </c>
      <c r="D110" s="13">
        <v>-66.73</v>
      </c>
      <c r="F110" s="4" t="s">
        <v>632</v>
      </c>
    </row>
    <row r="111" spans="1:6" outlineLevel="2" x14ac:dyDescent="0.25">
      <c r="A111" t="s">
        <v>4</v>
      </c>
      <c r="B111" s="12">
        <v>42100</v>
      </c>
      <c r="C111" s="11" t="s">
        <v>344</v>
      </c>
      <c r="D111" s="13">
        <v>-79.33</v>
      </c>
      <c r="F111" s="4" t="s">
        <v>632</v>
      </c>
    </row>
    <row r="112" spans="1:6" outlineLevel="2" x14ac:dyDescent="0.25">
      <c r="A112" t="s">
        <v>4</v>
      </c>
      <c r="B112" s="12">
        <v>42100</v>
      </c>
      <c r="C112" s="11" t="s">
        <v>354</v>
      </c>
      <c r="D112" s="13">
        <v>-26.09</v>
      </c>
      <c r="F112" s="4" t="s">
        <v>632</v>
      </c>
    </row>
    <row r="113" spans="1:6" outlineLevel="2" x14ac:dyDescent="0.25">
      <c r="A113" t="s">
        <v>4</v>
      </c>
      <c r="B113" s="12">
        <v>42100</v>
      </c>
      <c r="C113" s="11" t="s">
        <v>355</v>
      </c>
      <c r="D113" s="13">
        <v>-12</v>
      </c>
      <c r="F113" s="4" t="s">
        <v>632</v>
      </c>
    </row>
    <row r="114" spans="1:6" outlineLevel="2" x14ac:dyDescent="0.25">
      <c r="A114" t="s">
        <v>4</v>
      </c>
      <c r="B114" s="12">
        <v>42097</v>
      </c>
      <c r="C114" s="11" t="s">
        <v>364</v>
      </c>
      <c r="D114" s="13">
        <v>-17.55</v>
      </c>
      <c r="F114" s="4" t="s">
        <v>632</v>
      </c>
    </row>
    <row r="115" spans="1:6" outlineLevel="2" x14ac:dyDescent="0.25">
      <c r="A115" t="s">
        <v>4</v>
      </c>
      <c r="B115" s="12">
        <v>42097</v>
      </c>
      <c r="C115" s="11" t="s">
        <v>370</v>
      </c>
      <c r="D115" s="13">
        <v>-20.71</v>
      </c>
      <c r="F115" s="4" t="s">
        <v>632</v>
      </c>
    </row>
    <row r="116" spans="1:6" outlineLevel="2" x14ac:dyDescent="0.25">
      <c r="A116" t="s">
        <v>4</v>
      </c>
      <c r="B116" s="12">
        <v>42096</v>
      </c>
      <c r="C116" s="11" t="s">
        <v>377</v>
      </c>
      <c r="D116" s="13">
        <v>-29.39</v>
      </c>
      <c r="F116" s="4" t="s">
        <v>632</v>
      </c>
    </row>
    <row r="117" spans="1:6" outlineLevel="2" x14ac:dyDescent="0.25">
      <c r="A117" t="s">
        <v>4</v>
      </c>
      <c r="B117" s="12">
        <v>42095</v>
      </c>
      <c r="C117" s="11" t="s">
        <v>379</v>
      </c>
      <c r="D117" s="13">
        <v>-81.81</v>
      </c>
      <c r="F117" s="4" t="s">
        <v>632</v>
      </c>
    </row>
    <row r="118" spans="1:6" outlineLevel="2" x14ac:dyDescent="0.25">
      <c r="A118" t="s">
        <v>4</v>
      </c>
      <c r="B118" s="51">
        <v>42095</v>
      </c>
      <c r="C118" s="50" t="s">
        <v>380</v>
      </c>
      <c r="D118" s="52">
        <v>-27.2</v>
      </c>
      <c r="E118" s="6"/>
      <c r="F118" s="6" t="s">
        <v>632</v>
      </c>
    </row>
    <row r="119" spans="1:6" outlineLevel="1" x14ac:dyDescent="0.25">
      <c r="B119" s="12"/>
      <c r="C119" s="11"/>
      <c r="D119" s="13">
        <f>SUBTOTAL(9,D85:D118)</f>
        <v>-1270.32</v>
      </c>
      <c r="F119" s="33" t="s">
        <v>811</v>
      </c>
    </row>
    <row r="120" spans="1:6" outlineLevel="1" x14ac:dyDescent="0.25">
      <c r="B120" s="12"/>
      <c r="C120" s="11"/>
      <c r="D120" s="13"/>
      <c r="F120" s="33"/>
    </row>
    <row r="121" spans="1:6" outlineLevel="1" x14ac:dyDescent="0.25">
      <c r="B121" s="12"/>
      <c r="C121" s="11"/>
      <c r="D121" s="13"/>
      <c r="F121" s="33"/>
    </row>
    <row r="122" spans="1:6" outlineLevel="2" x14ac:dyDescent="0.25">
      <c r="A122" t="s">
        <v>4</v>
      </c>
      <c r="B122" s="12">
        <v>42115</v>
      </c>
      <c r="C122" s="11" t="s">
        <v>274</v>
      </c>
      <c r="D122" s="13">
        <v>-200</v>
      </c>
      <c r="F122" s="4" t="s">
        <v>649</v>
      </c>
    </row>
    <row r="123" spans="1:6" outlineLevel="2" x14ac:dyDescent="0.25">
      <c r="A123" t="s">
        <v>4</v>
      </c>
      <c r="B123" s="12">
        <v>42115</v>
      </c>
      <c r="C123" s="11" t="s">
        <v>275</v>
      </c>
      <c r="D123" s="13">
        <v>-200</v>
      </c>
      <c r="F123" s="4" t="s">
        <v>649</v>
      </c>
    </row>
    <row r="124" spans="1:6" outlineLevel="2" x14ac:dyDescent="0.25">
      <c r="A124" t="s">
        <v>4</v>
      </c>
      <c r="B124" s="12">
        <v>42108</v>
      </c>
      <c r="C124" s="11" t="s">
        <v>311</v>
      </c>
      <c r="D124" s="13">
        <v>-100</v>
      </c>
      <c r="F124" s="4" t="s">
        <v>649</v>
      </c>
    </row>
    <row r="125" spans="1:6" outlineLevel="2" x14ac:dyDescent="0.25">
      <c r="A125" t="s">
        <v>4</v>
      </c>
      <c r="B125" s="51">
        <v>42100</v>
      </c>
      <c r="C125" s="50" t="s">
        <v>362</v>
      </c>
      <c r="D125" s="52">
        <v>-29.99</v>
      </c>
      <c r="E125" s="6"/>
      <c r="F125" s="6" t="s">
        <v>649</v>
      </c>
    </row>
    <row r="126" spans="1:6" outlineLevel="1" x14ac:dyDescent="0.25">
      <c r="B126" s="12"/>
      <c r="C126" s="11"/>
      <c r="D126" s="13">
        <f>SUBTOTAL(9,D122:D125)</f>
        <v>-529.99</v>
      </c>
      <c r="F126" s="33" t="s">
        <v>812</v>
      </c>
    </row>
    <row r="127" spans="1:6" outlineLevel="1" x14ac:dyDescent="0.25">
      <c r="B127" s="12"/>
      <c r="C127" s="11"/>
      <c r="D127" s="13"/>
      <c r="F127" s="33"/>
    </row>
    <row r="128" spans="1:6" outlineLevel="1" x14ac:dyDescent="0.25">
      <c r="B128" s="12"/>
      <c r="C128" s="11"/>
      <c r="D128" s="13"/>
      <c r="F128" s="33"/>
    </row>
    <row r="129" spans="1:6" outlineLevel="2" x14ac:dyDescent="0.25">
      <c r="A129" t="s">
        <v>4</v>
      </c>
      <c r="B129" s="51">
        <v>42121</v>
      </c>
      <c r="C129" s="50" t="s">
        <v>241</v>
      </c>
      <c r="D129" s="52">
        <v>-6500</v>
      </c>
      <c r="E129" s="6"/>
      <c r="F129" s="6" t="s">
        <v>769</v>
      </c>
    </row>
    <row r="130" spans="1:6" outlineLevel="1" x14ac:dyDescent="0.25">
      <c r="B130" s="12"/>
      <c r="C130" s="11"/>
      <c r="D130" s="13">
        <f>SUBTOTAL(9,D129:D129)</f>
        <v>-6500</v>
      </c>
      <c r="F130" s="33" t="s">
        <v>825</v>
      </c>
    </row>
    <row r="131" spans="1:6" outlineLevel="1" x14ac:dyDescent="0.25">
      <c r="B131" s="12"/>
      <c r="C131" s="11"/>
      <c r="D131" s="13"/>
      <c r="F131" s="33"/>
    </row>
    <row r="132" spans="1:6" outlineLevel="1" x14ac:dyDescent="0.25">
      <c r="B132" s="12"/>
      <c r="C132" s="11"/>
      <c r="D132" s="13"/>
      <c r="F132" s="33"/>
    </row>
    <row r="133" spans="1:6" outlineLevel="2" x14ac:dyDescent="0.25">
      <c r="A133" t="s">
        <v>4</v>
      </c>
      <c r="B133" s="12" t="s">
        <v>668</v>
      </c>
      <c r="C133" s="11" t="s">
        <v>206</v>
      </c>
      <c r="D133" s="13">
        <v>10</v>
      </c>
      <c r="F133" s="4" t="s">
        <v>629</v>
      </c>
    </row>
    <row r="134" spans="1:6" outlineLevel="2" x14ac:dyDescent="0.25">
      <c r="A134" t="s">
        <v>4</v>
      </c>
      <c r="B134" s="12">
        <v>42123</v>
      </c>
      <c r="C134" s="11" t="s">
        <v>209</v>
      </c>
      <c r="D134" s="13">
        <v>-1</v>
      </c>
      <c r="F134" s="4" t="s">
        <v>629</v>
      </c>
    </row>
    <row r="135" spans="1:6" outlineLevel="2" x14ac:dyDescent="0.25">
      <c r="A135" t="s">
        <v>4</v>
      </c>
      <c r="B135" s="12">
        <v>42123</v>
      </c>
      <c r="C135" s="11" t="s">
        <v>209</v>
      </c>
      <c r="D135" s="13">
        <v>-14</v>
      </c>
      <c r="F135" s="4" t="s">
        <v>629</v>
      </c>
    </row>
    <row r="136" spans="1:6" outlineLevel="2" x14ac:dyDescent="0.25">
      <c r="A136" t="s">
        <v>4</v>
      </c>
      <c r="B136" s="12">
        <v>42121</v>
      </c>
      <c r="C136" s="11" t="s">
        <v>228</v>
      </c>
      <c r="D136" s="13">
        <v>-2.5</v>
      </c>
      <c r="F136" s="4" t="s">
        <v>629</v>
      </c>
    </row>
    <row r="137" spans="1:6" outlineLevel="2" x14ac:dyDescent="0.25">
      <c r="A137" t="s">
        <v>14</v>
      </c>
      <c r="B137" s="12">
        <v>42116</v>
      </c>
      <c r="C137" s="11" t="s">
        <v>260</v>
      </c>
      <c r="D137" s="13">
        <v>-3</v>
      </c>
      <c r="F137" s="4" t="s">
        <v>629</v>
      </c>
    </row>
    <row r="138" spans="1:6" outlineLevel="2" x14ac:dyDescent="0.25">
      <c r="A138" t="s">
        <v>4</v>
      </c>
      <c r="B138" s="12">
        <v>42115</v>
      </c>
      <c r="C138" s="11" t="s">
        <v>266</v>
      </c>
      <c r="D138" s="13">
        <v>-2.65</v>
      </c>
      <c r="F138" s="4" t="s">
        <v>629</v>
      </c>
    </row>
    <row r="139" spans="1:6" outlineLevel="2" x14ac:dyDescent="0.25">
      <c r="A139" t="s">
        <v>4</v>
      </c>
      <c r="B139" s="12">
        <v>42114</v>
      </c>
      <c r="C139" s="11" t="s">
        <v>279</v>
      </c>
      <c r="D139" s="13">
        <v>-2</v>
      </c>
      <c r="F139" s="4" t="s">
        <v>629</v>
      </c>
    </row>
    <row r="140" spans="1:6" outlineLevel="2" x14ac:dyDescent="0.25">
      <c r="A140" t="s">
        <v>4</v>
      </c>
      <c r="B140" s="12">
        <v>42114</v>
      </c>
      <c r="C140" s="11" t="s">
        <v>279</v>
      </c>
      <c r="D140" s="13">
        <v>-2.5</v>
      </c>
      <c r="F140" s="4" t="s">
        <v>629</v>
      </c>
    </row>
    <row r="141" spans="1:6" outlineLevel="2" x14ac:dyDescent="0.25">
      <c r="A141" t="s">
        <v>4</v>
      </c>
      <c r="B141" s="12">
        <v>42114</v>
      </c>
      <c r="C141" s="11" t="s">
        <v>279</v>
      </c>
      <c r="D141" s="13">
        <v>-1.5</v>
      </c>
      <c r="F141" s="4" t="s">
        <v>629</v>
      </c>
    </row>
    <row r="142" spans="1:6" outlineLevel="2" x14ac:dyDescent="0.25">
      <c r="A142" t="s">
        <v>4</v>
      </c>
      <c r="B142" s="12">
        <v>42111</v>
      </c>
      <c r="C142" s="11" t="s">
        <v>305</v>
      </c>
      <c r="D142" s="13">
        <v>-4</v>
      </c>
      <c r="F142" s="4" t="s">
        <v>629</v>
      </c>
    </row>
    <row r="143" spans="1:6" outlineLevel="2" x14ac:dyDescent="0.25">
      <c r="A143" t="s">
        <v>4</v>
      </c>
      <c r="B143" s="12">
        <v>42111</v>
      </c>
      <c r="C143" s="11" t="s">
        <v>305</v>
      </c>
      <c r="D143" s="13">
        <v>-4</v>
      </c>
      <c r="F143" s="4" t="s">
        <v>629</v>
      </c>
    </row>
    <row r="144" spans="1:6" outlineLevel="2" x14ac:dyDescent="0.25">
      <c r="A144" t="s">
        <v>4</v>
      </c>
      <c r="B144" s="12">
        <v>42111</v>
      </c>
      <c r="C144" s="11" t="s">
        <v>305</v>
      </c>
      <c r="D144" s="13">
        <v>-2</v>
      </c>
      <c r="F144" s="4" t="s">
        <v>629</v>
      </c>
    </row>
    <row r="145" spans="1:6" outlineLevel="2" x14ac:dyDescent="0.25">
      <c r="A145" t="s">
        <v>4</v>
      </c>
      <c r="B145" s="12">
        <v>42110</v>
      </c>
      <c r="C145" s="11" t="s">
        <v>306</v>
      </c>
      <c r="D145" s="13">
        <v>-4</v>
      </c>
      <c r="F145" s="4" t="s">
        <v>629</v>
      </c>
    </row>
    <row r="146" spans="1:6" outlineLevel="2" x14ac:dyDescent="0.25">
      <c r="A146" t="s">
        <v>4</v>
      </c>
      <c r="B146" s="12">
        <v>42110</v>
      </c>
      <c r="C146" s="11" t="s">
        <v>306</v>
      </c>
      <c r="D146" s="13">
        <v>-4</v>
      </c>
      <c r="F146" s="4" t="s">
        <v>629</v>
      </c>
    </row>
    <row r="147" spans="1:6" outlineLevel="2" x14ac:dyDescent="0.25">
      <c r="A147" t="s">
        <v>4</v>
      </c>
      <c r="B147" s="12">
        <v>42110</v>
      </c>
      <c r="C147" s="11" t="s">
        <v>306</v>
      </c>
      <c r="D147" s="13">
        <v>-2</v>
      </c>
      <c r="F147" s="4" t="s">
        <v>629</v>
      </c>
    </row>
    <row r="148" spans="1:6" outlineLevel="2" x14ac:dyDescent="0.25">
      <c r="A148" t="s">
        <v>4</v>
      </c>
      <c r="B148" s="12">
        <v>42110</v>
      </c>
      <c r="C148" s="11" t="s">
        <v>306</v>
      </c>
      <c r="D148" s="13">
        <v>-3.5</v>
      </c>
      <c r="F148" s="4" t="s">
        <v>629</v>
      </c>
    </row>
    <row r="149" spans="1:6" outlineLevel="2" x14ac:dyDescent="0.25">
      <c r="A149" t="s">
        <v>4</v>
      </c>
      <c r="B149" s="12">
        <v>42103</v>
      </c>
      <c r="C149" s="11" t="s">
        <v>320</v>
      </c>
      <c r="D149" s="13">
        <v>-30</v>
      </c>
      <c r="F149" s="4" t="s">
        <v>629</v>
      </c>
    </row>
    <row r="150" spans="1:6" outlineLevel="2" x14ac:dyDescent="0.25">
      <c r="A150" t="s">
        <v>4</v>
      </c>
      <c r="B150" s="12">
        <v>42101</v>
      </c>
      <c r="C150" s="11" t="s">
        <v>330</v>
      </c>
      <c r="D150" s="13">
        <v>-10</v>
      </c>
      <c r="F150" s="4" t="s">
        <v>629</v>
      </c>
    </row>
    <row r="151" spans="1:6" outlineLevel="2" x14ac:dyDescent="0.25">
      <c r="A151" t="s">
        <v>4</v>
      </c>
      <c r="B151" s="12">
        <v>42101</v>
      </c>
      <c r="C151" s="11" t="s">
        <v>333</v>
      </c>
      <c r="D151" s="13">
        <v>-3</v>
      </c>
      <c r="F151" s="4" t="s">
        <v>629</v>
      </c>
    </row>
    <row r="152" spans="1:6" outlineLevel="2" x14ac:dyDescent="0.25">
      <c r="A152" t="s">
        <v>47</v>
      </c>
      <c r="B152" s="12">
        <v>42100</v>
      </c>
      <c r="C152" s="11" t="s">
        <v>347</v>
      </c>
      <c r="D152" s="13">
        <v>-10</v>
      </c>
      <c r="F152" s="4" t="s">
        <v>629</v>
      </c>
    </row>
    <row r="153" spans="1:6" outlineLevel="2" x14ac:dyDescent="0.25">
      <c r="A153" t="s">
        <v>4</v>
      </c>
      <c r="B153" s="12">
        <v>42100</v>
      </c>
      <c r="C153" s="11" t="s">
        <v>356</v>
      </c>
      <c r="D153" s="13">
        <v>-10</v>
      </c>
      <c r="F153" s="4" t="s">
        <v>629</v>
      </c>
    </row>
    <row r="154" spans="1:6" outlineLevel="2" x14ac:dyDescent="0.25">
      <c r="A154" t="s">
        <v>4</v>
      </c>
      <c r="B154" s="12">
        <v>42100</v>
      </c>
      <c r="C154" s="11" t="s">
        <v>357</v>
      </c>
      <c r="D154" s="13">
        <v>-10</v>
      </c>
      <c r="F154" s="4" t="s">
        <v>629</v>
      </c>
    </row>
    <row r="155" spans="1:6" outlineLevel="2" x14ac:dyDescent="0.25">
      <c r="A155" t="s">
        <v>4</v>
      </c>
      <c r="B155" s="12">
        <v>42100</v>
      </c>
      <c r="C155" s="11" t="s">
        <v>359</v>
      </c>
      <c r="D155" s="13">
        <v>-3</v>
      </c>
      <c r="F155" s="4" t="s">
        <v>629</v>
      </c>
    </row>
    <row r="156" spans="1:6" outlineLevel="2" x14ac:dyDescent="0.25">
      <c r="A156" t="s">
        <v>4</v>
      </c>
      <c r="B156" s="12">
        <v>42097</v>
      </c>
      <c r="C156" s="11" t="s">
        <v>367</v>
      </c>
      <c r="D156" s="13">
        <v>-3</v>
      </c>
      <c r="F156" s="4" t="s">
        <v>629</v>
      </c>
    </row>
    <row r="157" spans="1:6" outlineLevel="2" x14ac:dyDescent="0.25">
      <c r="A157" t="s">
        <v>4</v>
      </c>
      <c r="B157" s="12">
        <v>42096</v>
      </c>
      <c r="C157" s="11" t="s">
        <v>375</v>
      </c>
      <c r="D157" s="13">
        <v>-3</v>
      </c>
      <c r="F157" s="4" t="s">
        <v>629</v>
      </c>
    </row>
    <row r="158" spans="1:6" outlineLevel="2" x14ac:dyDescent="0.25">
      <c r="A158" t="s">
        <v>4</v>
      </c>
      <c r="B158" s="51">
        <v>42095</v>
      </c>
      <c r="C158" s="50" t="s">
        <v>381</v>
      </c>
      <c r="D158" s="52">
        <v>-4.25</v>
      </c>
      <c r="E158" s="6"/>
      <c r="F158" s="6" t="s">
        <v>629</v>
      </c>
    </row>
    <row r="159" spans="1:6" outlineLevel="1" x14ac:dyDescent="0.25">
      <c r="B159" s="12"/>
      <c r="C159" s="11"/>
      <c r="D159" s="13">
        <f>SUBTOTAL(9,D133:D158)</f>
        <v>-128.9</v>
      </c>
      <c r="F159" s="33" t="s">
        <v>818</v>
      </c>
    </row>
    <row r="160" spans="1:6" outlineLevel="1" x14ac:dyDescent="0.25">
      <c r="B160" s="12"/>
      <c r="C160" s="11"/>
      <c r="D160" s="13"/>
      <c r="F160" s="33"/>
    </row>
    <row r="161" spans="1:6" outlineLevel="1" x14ac:dyDescent="0.25">
      <c r="B161" s="12"/>
      <c r="C161" s="11"/>
      <c r="D161" s="13"/>
      <c r="F161" s="33"/>
    </row>
    <row r="162" spans="1:6" outlineLevel="1" x14ac:dyDescent="0.25">
      <c r="B162" s="12"/>
      <c r="C162" s="11"/>
      <c r="D162" s="13"/>
      <c r="F162" s="33"/>
    </row>
    <row r="163" spans="1:6" outlineLevel="2" x14ac:dyDescent="0.25">
      <c r="A163" t="s">
        <v>4</v>
      </c>
      <c r="B163" s="12">
        <v>42122</v>
      </c>
      <c r="C163" s="11" t="s">
        <v>216</v>
      </c>
      <c r="D163" s="13">
        <v>-38.799999999999997</v>
      </c>
      <c r="F163" s="4" t="s">
        <v>639</v>
      </c>
    </row>
    <row r="164" spans="1:6" outlineLevel="2" x14ac:dyDescent="0.25">
      <c r="A164" t="s">
        <v>4</v>
      </c>
      <c r="B164" s="12">
        <v>42121</v>
      </c>
      <c r="C164" s="11" t="s">
        <v>229</v>
      </c>
      <c r="D164" s="13">
        <v>-32.5</v>
      </c>
      <c r="F164" s="4" t="s">
        <v>639</v>
      </c>
    </row>
    <row r="165" spans="1:6" outlineLevel="2" x14ac:dyDescent="0.25">
      <c r="A165" t="s">
        <v>4</v>
      </c>
      <c r="B165" s="12">
        <v>42121</v>
      </c>
      <c r="C165" s="11" t="s">
        <v>232</v>
      </c>
      <c r="D165" s="13">
        <v>-126.83</v>
      </c>
      <c r="F165" s="4" t="s">
        <v>639</v>
      </c>
    </row>
    <row r="166" spans="1:6" outlineLevel="2" x14ac:dyDescent="0.25">
      <c r="A166" t="s">
        <v>4</v>
      </c>
      <c r="B166" s="12">
        <v>42121</v>
      </c>
      <c r="C166" s="11" t="s">
        <v>233</v>
      </c>
      <c r="D166" s="13">
        <v>-60</v>
      </c>
      <c r="F166" s="4" t="s">
        <v>639</v>
      </c>
    </row>
    <row r="167" spans="1:6" outlineLevel="2" x14ac:dyDescent="0.25">
      <c r="A167" t="s">
        <v>4</v>
      </c>
      <c r="B167" s="12">
        <v>42121</v>
      </c>
      <c r="C167" s="11" t="s">
        <v>234</v>
      </c>
      <c r="D167" s="13">
        <v>-87.53</v>
      </c>
      <c r="F167" s="4" t="s">
        <v>639</v>
      </c>
    </row>
    <row r="168" spans="1:6" outlineLevel="2" x14ac:dyDescent="0.25">
      <c r="A168" t="s">
        <v>4</v>
      </c>
      <c r="B168" s="12">
        <v>42121</v>
      </c>
      <c r="C168" s="11" t="s">
        <v>235</v>
      </c>
      <c r="D168" s="13">
        <v>-28.85</v>
      </c>
      <c r="F168" s="4" t="s">
        <v>639</v>
      </c>
    </row>
    <row r="169" spans="1:6" outlineLevel="2" x14ac:dyDescent="0.25">
      <c r="A169" t="s">
        <v>4</v>
      </c>
      <c r="B169" s="12">
        <v>42121</v>
      </c>
      <c r="C169" s="11" t="s">
        <v>240</v>
      </c>
      <c r="D169" s="13">
        <v>-21.37</v>
      </c>
      <c r="F169" s="4" t="s">
        <v>639</v>
      </c>
    </row>
    <row r="170" spans="1:6" outlineLevel="2" x14ac:dyDescent="0.25">
      <c r="A170" t="s">
        <v>4</v>
      </c>
      <c r="B170" s="12">
        <v>42118</v>
      </c>
      <c r="C170" s="11" t="s">
        <v>245</v>
      </c>
      <c r="D170" s="13">
        <v>-20</v>
      </c>
      <c r="F170" s="4" t="s">
        <v>639</v>
      </c>
    </row>
    <row r="171" spans="1:6" outlineLevel="2" x14ac:dyDescent="0.25">
      <c r="A171" t="s">
        <v>4</v>
      </c>
      <c r="B171" s="12">
        <v>42118</v>
      </c>
      <c r="C171" s="11" t="s">
        <v>249</v>
      </c>
      <c r="D171" s="13">
        <v>-25.12</v>
      </c>
      <c r="F171" s="4" t="s">
        <v>639</v>
      </c>
    </row>
    <row r="172" spans="1:6" outlineLevel="2" x14ac:dyDescent="0.25">
      <c r="A172" t="s">
        <v>4</v>
      </c>
      <c r="B172" s="12">
        <v>42118</v>
      </c>
      <c r="C172" s="11" t="s">
        <v>251</v>
      </c>
      <c r="D172" s="13">
        <v>-10.74</v>
      </c>
      <c r="F172" s="4" t="s">
        <v>639</v>
      </c>
    </row>
    <row r="173" spans="1:6" outlineLevel="2" x14ac:dyDescent="0.25">
      <c r="A173" t="s">
        <v>4</v>
      </c>
      <c r="B173" s="12">
        <v>42117</v>
      </c>
      <c r="C173" s="11" t="s">
        <v>256</v>
      </c>
      <c r="D173" s="13">
        <v>-90</v>
      </c>
      <c r="F173" s="4" t="s">
        <v>639</v>
      </c>
    </row>
    <row r="174" spans="1:6" outlineLevel="2" x14ac:dyDescent="0.25">
      <c r="A174" t="s">
        <v>4</v>
      </c>
      <c r="B174" s="12">
        <v>42116</v>
      </c>
      <c r="C174" s="11" t="s">
        <v>261</v>
      </c>
      <c r="D174" s="13">
        <v>-153.49</v>
      </c>
      <c r="F174" s="4" t="s">
        <v>639</v>
      </c>
    </row>
    <row r="175" spans="1:6" outlineLevel="2" x14ac:dyDescent="0.25">
      <c r="A175" t="s">
        <v>4</v>
      </c>
      <c r="B175" s="12">
        <v>42115</v>
      </c>
      <c r="C175" s="11" t="s">
        <v>272</v>
      </c>
      <c r="D175" s="13">
        <v>-76.86</v>
      </c>
      <c r="F175" s="4" t="s">
        <v>639</v>
      </c>
    </row>
    <row r="176" spans="1:6" outlineLevel="2" x14ac:dyDescent="0.25">
      <c r="A176" t="s">
        <v>4</v>
      </c>
      <c r="B176" s="12">
        <v>42114</v>
      </c>
      <c r="C176" s="11" t="s">
        <v>284</v>
      </c>
      <c r="D176" s="13">
        <v>-34.76</v>
      </c>
      <c r="F176" s="4" t="s">
        <v>639</v>
      </c>
    </row>
    <row r="177" spans="1:6" outlineLevel="2" x14ac:dyDescent="0.25">
      <c r="A177" t="s">
        <v>4</v>
      </c>
      <c r="B177" s="12">
        <v>42114</v>
      </c>
      <c r="C177" s="11" t="s">
        <v>285</v>
      </c>
      <c r="D177" s="13">
        <v>-19.23</v>
      </c>
      <c r="F177" s="4" t="s">
        <v>639</v>
      </c>
    </row>
    <row r="178" spans="1:6" outlineLevel="2" x14ac:dyDescent="0.25">
      <c r="A178" t="s">
        <v>4</v>
      </c>
      <c r="B178" s="12">
        <v>42114</v>
      </c>
      <c r="C178" s="11" t="s">
        <v>287</v>
      </c>
      <c r="D178" s="13">
        <v>-40.64</v>
      </c>
      <c r="F178" s="4" t="s">
        <v>639</v>
      </c>
    </row>
    <row r="179" spans="1:6" outlineLevel="2" x14ac:dyDescent="0.25">
      <c r="A179" t="s">
        <v>4</v>
      </c>
      <c r="B179" s="12">
        <v>42114</v>
      </c>
      <c r="C179" s="11" t="s">
        <v>293</v>
      </c>
      <c r="D179" s="13">
        <v>-10.42</v>
      </c>
      <c r="F179" s="4" t="s">
        <v>639</v>
      </c>
    </row>
    <row r="180" spans="1:6" outlineLevel="2" x14ac:dyDescent="0.25">
      <c r="A180" t="s">
        <v>4</v>
      </c>
      <c r="B180" s="12">
        <v>42114</v>
      </c>
      <c r="C180" s="11" t="s">
        <v>300</v>
      </c>
      <c r="D180" s="13">
        <v>-20.87</v>
      </c>
      <c r="F180" s="4" t="s">
        <v>639</v>
      </c>
    </row>
    <row r="181" spans="1:6" outlineLevel="2" x14ac:dyDescent="0.25">
      <c r="A181" t="s">
        <v>4</v>
      </c>
      <c r="B181" s="12">
        <v>42114</v>
      </c>
      <c r="C181" s="11" t="s">
        <v>302</v>
      </c>
      <c r="D181" s="13">
        <v>-53.45</v>
      </c>
      <c r="F181" s="4" t="s">
        <v>639</v>
      </c>
    </row>
    <row r="182" spans="1:6" outlineLevel="2" x14ac:dyDescent="0.25">
      <c r="A182" t="s">
        <v>4</v>
      </c>
      <c r="B182" s="12">
        <v>42111</v>
      </c>
      <c r="C182" s="11" t="s">
        <v>304</v>
      </c>
      <c r="D182" s="13">
        <v>-49</v>
      </c>
      <c r="F182" s="4" t="s">
        <v>639</v>
      </c>
    </row>
    <row r="183" spans="1:6" outlineLevel="2" x14ac:dyDescent="0.25">
      <c r="A183" t="s">
        <v>10</v>
      </c>
      <c r="B183" s="12">
        <v>42109</v>
      </c>
      <c r="C183" s="11" t="s">
        <v>309</v>
      </c>
      <c r="D183" s="13">
        <v>-9.33</v>
      </c>
      <c r="F183" s="4" t="s">
        <v>639</v>
      </c>
    </row>
    <row r="184" spans="1:6" outlineLevel="2" x14ac:dyDescent="0.25">
      <c r="A184" t="s">
        <v>4</v>
      </c>
      <c r="B184" s="12">
        <v>42108</v>
      </c>
      <c r="C184" s="11" t="s">
        <v>312</v>
      </c>
      <c r="D184" s="13">
        <v>-75</v>
      </c>
      <c r="F184" s="4" t="s">
        <v>639</v>
      </c>
    </row>
    <row r="185" spans="1:6" outlineLevel="2" x14ac:dyDescent="0.25">
      <c r="A185" t="s">
        <v>4</v>
      </c>
      <c r="B185" s="12">
        <v>42107</v>
      </c>
      <c r="C185" s="11" t="s">
        <v>315</v>
      </c>
      <c r="D185" s="13">
        <v>-7.99</v>
      </c>
      <c r="F185" s="4" t="s">
        <v>639</v>
      </c>
    </row>
    <row r="186" spans="1:6" outlineLevel="2" x14ac:dyDescent="0.25">
      <c r="A186" t="s">
        <v>4</v>
      </c>
      <c r="B186" s="12">
        <v>42103</v>
      </c>
      <c r="C186" s="11" t="s">
        <v>321</v>
      </c>
      <c r="D186" s="13">
        <v>-30</v>
      </c>
      <c r="F186" s="4" t="s">
        <v>639</v>
      </c>
    </row>
    <row r="187" spans="1:6" outlineLevel="2" x14ac:dyDescent="0.25">
      <c r="A187" t="s">
        <v>4</v>
      </c>
      <c r="B187" s="12">
        <v>42101</v>
      </c>
      <c r="C187" s="11" t="s">
        <v>336</v>
      </c>
      <c r="D187" s="13">
        <v>-7.99</v>
      </c>
      <c r="F187" s="4" t="s">
        <v>639</v>
      </c>
    </row>
    <row r="188" spans="1:6" outlineLevel="2" x14ac:dyDescent="0.25">
      <c r="A188" t="s">
        <v>4</v>
      </c>
      <c r="B188" s="12">
        <v>42101</v>
      </c>
      <c r="C188" s="11" t="s">
        <v>339</v>
      </c>
      <c r="D188" s="13">
        <v>-181.13</v>
      </c>
      <c r="F188" s="4" t="s">
        <v>639</v>
      </c>
    </row>
    <row r="189" spans="1:6" outlineLevel="2" x14ac:dyDescent="0.25">
      <c r="A189" t="s">
        <v>4</v>
      </c>
      <c r="B189" s="12">
        <v>42100</v>
      </c>
      <c r="C189" s="11" t="s">
        <v>342</v>
      </c>
      <c r="D189" s="13">
        <v>-39</v>
      </c>
      <c r="F189" s="4" t="s">
        <v>639</v>
      </c>
    </row>
    <row r="190" spans="1:6" outlineLevel="2" x14ac:dyDescent="0.25">
      <c r="A190" t="s">
        <v>4</v>
      </c>
      <c r="B190" s="12">
        <v>42100</v>
      </c>
      <c r="C190" s="11" t="s">
        <v>351</v>
      </c>
      <c r="D190" s="13">
        <v>-50</v>
      </c>
      <c r="F190" s="4" t="s">
        <v>639</v>
      </c>
    </row>
    <row r="191" spans="1:6" outlineLevel="2" x14ac:dyDescent="0.25">
      <c r="A191" t="s">
        <v>4</v>
      </c>
      <c r="B191" s="12">
        <v>42100</v>
      </c>
      <c r="C191" s="11" t="s">
        <v>352</v>
      </c>
      <c r="D191" s="13">
        <v>-29.97</v>
      </c>
      <c r="F191" s="4" t="s">
        <v>639</v>
      </c>
    </row>
    <row r="192" spans="1:6" outlineLevel="2" x14ac:dyDescent="0.25">
      <c r="A192" t="s">
        <v>4</v>
      </c>
      <c r="B192" s="12">
        <v>42100</v>
      </c>
      <c r="C192" s="11" t="s">
        <v>360</v>
      </c>
      <c r="D192" s="13">
        <v>-51.95</v>
      </c>
      <c r="F192" s="4" t="s">
        <v>639</v>
      </c>
    </row>
    <row r="193" spans="1:6" outlineLevel="2" x14ac:dyDescent="0.25">
      <c r="A193" t="s">
        <v>4</v>
      </c>
      <c r="B193" s="51">
        <v>42096</v>
      </c>
      <c r="C193" s="50" t="s">
        <v>376</v>
      </c>
      <c r="D193" s="52">
        <v>-29</v>
      </c>
      <c r="E193" s="6"/>
      <c r="F193" s="6" t="s">
        <v>639</v>
      </c>
    </row>
    <row r="194" spans="1:6" outlineLevel="1" x14ac:dyDescent="0.25">
      <c r="B194" s="12"/>
      <c r="C194" s="11"/>
      <c r="D194" s="13">
        <f>SUBTOTAL(9,D163:D193)</f>
        <v>-1511.8200000000002</v>
      </c>
      <c r="F194" s="33" t="s">
        <v>813</v>
      </c>
    </row>
    <row r="195" spans="1:6" outlineLevel="1" x14ac:dyDescent="0.25">
      <c r="B195" s="12"/>
      <c r="C195" s="11"/>
      <c r="D195" s="13"/>
      <c r="F195" s="33"/>
    </row>
    <row r="196" spans="1:6" outlineLevel="1" x14ac:dyDescent="0.25">
      <c r="B196" s="12"/>
      <c r="C196" s="11"/>
      <c r="D196" s="13"/>
      <c r="F196" s="33"/>
    </row>
    <row r="197" spans="1:6" outlineLevel="2" x14ac:dyDescent="0.25">
      <c r="A197" t="s">
        <v>4</v>
      </c>
      <c r="B197" s="51">
        <v>42101</v>
      </c>
      <c r="C197" s="50" t="s">
        <v>338</v>
      </c>
      <c r="D197" s="52">
        <v>-2400</v>
      </c>
      <c r="E197" s="6"/>
      <c r="F197" s="6" t="s">
        <v>823</v>
      </c>
    </row>
    <row r="198" spans="1:6" outlineLevel="1" x14ac:dyDescent="0.25">
      <c r="B198" s="12"/>
      <c r="C198" s="11"/>
      <c r="D198" s="13">
        <f>SUBTOTAL(9,D197:D197)</f>
        <v>-2400</v>
      </c>
      <c r="F198" s="33" t="s">
        <v>826</v>
      </c>
    </row>
    <row r="199" spans="1:6" outlineLevel="1" x14ac:dyDescent="0.25">
      <c r="B199" s="12"/>
      <c r="C199" s="11"/>
      <c r="D199" s="13"/>
      <c r="F199" s="33"/>
    </row>
    <row r="200" spans="1:6" outlineLevel="1" x14ac:dyDescent="0.25">
      <c r="B200" s="12"/>
      <c r="C200" s="11"/>
      <c r="D200" s="13"/>
      <c r="F200" s="33"/>
    </row>
    <row r="201" spans="1:6" outlineLevel="2" x14ac:dyDescent="0.25">
      <c r="A201" t="s">
        <v>4</v>
      </c>
      <c r="B201" s="51">
        <v>42114</v>
      </c>
      <c r="C201" s="50" t="s">
        <v>276</v>
      </c>
      <c r="D201" s="52">
        <v>-230.29</v>
      </c>
      <c r="E201" s="6"/>
      <c r="F201" s="6" t="s">
        <v>824</v>
      </c>
    </row>
    <row r="202" spans="1:6" outlineLevel="1" x14ac:dyDescent="0.25">
      <c r="B202" s="12"/>
      <c r="C202" s="11"/>
      <c r="D202" s="13">
        <f>SUBTOTAL(9,D201:D201)</f>
        <v>-230.29</v>
      </c>
      <c r="F202" s="33" t="s">
        <v>827</v>
      </c>
    </row>
    <row r="203" spans="1:6" outlineLevel="1" x14ac:dyDescent="0.25">
      <c r="B203" s="12"/>
      <c r="C203" s="11"/>
      <c r="D203" s="13"/>
      <c r="F203" s="33"/>
    </row>
    <row r="204" spans="1:6" outlineLevel="1" x14ac:dyDescent="0.25">
      <c r="B204" s="12"/>
      <c r="C204" s="11"/>
      <c r="D204" s="13"/>
      <c r="F204" s="33"/>
    </row>
    <row r="205" spans="1:6" outlineLevel="2" x14ac:dyDescent="0.25">
      <c r="A205" t="s">
        <v>4</v>
      </c>
      <c r="B205" s="12">
        <v>42109</v>
      </c>
      <c r="C205" s="11" t="s">
        <v>307</v>
      </c>
      <c r="D205" s="13">
        <v>-15</v>
      </c>
      <c r="F205" s="4" t="s">
        <v>640</v>
      </c>
    </row>
    <row r="206" spans="1:6" outlineLevel="2" x14ac:dyDescent="0.25">
      <c r="A206" t="s">
        <v>4</v>
      </c>
      <c r="B206" s="12">
        <v>42108</v>
      </c>
      <c r="C206" s="11" t="s">
        <v>310</v>
      </c>
      <c r="D206" s="13">
        <v>-15</v>
      </c>
      <c r="F206" s="4" t="s">
        <v>640</v>
      </c>
    </row>
    <row r="207" spans="1:6" outlineLevel="2" x14ac:dyDescent="0.25">
      <c r="A207" t="s">
        <v>4</v>
      </c>
      <c r="B207" s="51">
        <v>42100</v>
      </c>
      <c r="C207" s="50" t="s">
        <v>341</v>
      </c>
      <c r="D207" s="52">
        <v>-31.6</v>
      </c>
      <c r="E207" s="6"/>
      <c r="F207" s="6" t="s">
        <v>640</v>
      </c>
    </row>
    <row r="208" spans="1:6" outlineLevel="1" x14ac:dyDescent="0.25">
      <c r="B208" s="12"/>
      <c r="C208" s="11"/>
      <c r="D208" s="13">
        <f>SUBTOTAL(9,D205:D207)</f>
        <v>-61.6</v>
      </c>
      <c r="F208" s="33" t="s">
        <v>819</v>
      </c>
    </row>
    <row r="209" spans="1:6" outlineLevel="1" x14ac:dyDescent="0.25">
      <c r="B209" s="12"/>
      <c r="C209" s="11"/>
      <c r="D209" s="13"/>
      <c r="F209" s="33"/>
    </row>
    <row r="210" spans="1:6" outlineLevel="1" x14ac:dyDescent="0.25">
      <c r="B210" s="12"/>
      <c r="C210" s="11"/>
      <c r="D210" s="13"/>
      <c r="F210" s="33"/>
    </row>
    <row r="211" spans="1:6" outlineLevel="1" x14ac:dyDescent="0.25">
      <c r="B211" s="12"/>
      <c r="C211" s="11"/>
      <c r="D211" s="13"/>
      <c r="F211" s="33"/>
    </row>
    <row r="212" spans="1:6" outlineLevel="2" x14ac:dyDescent="0.25">
      <c r="A212" t="s">
        <v>4</v>
      </c>
      <c r="B212" s="12">
        <v>42123</v>
      </c>
      <c r="C212" s="11" t="s">
        <v>208</v>
      </c>
      <c r="D212" s="13">
        <v>-93.83</v>
      </c>
      <c r="F212" s="4" t="s">
        <v>652</v>
      </c>
    </row>
    <row r="213" spans="1:6" outlineLevel="2" x14ac:dyDescent="0.25">
      <c r="A213" t="s">
        <v>4</v>
      </c>
      <c r="B213" s="12">
        <v>42122</v>
      </c>
      <c r="C213" s="11" t="s">
        <v>215</v>
      </c>
      <c r="D213" s="13">
        <v>-156.94</v>
      </c>
      <c r="F213" s="4" t="s">
        <v>652</v>
      </c>
    </row>
    <row r="214" spans="1:6" outlineLevel="2" x14ac:dyDescent="0.25">
      <c r="A214" t="s">
        <v>4</v>
      </c>
      <c r="B214" s="12">
        <v>42117</v>
      </c>
      <c r="C214" s="11" t="s">
        <v>254</v>
      </c>
      <c r="D214" s="13">
        <v>-146.9</v>
      </c>
      <c r="F214" s="4" t="s">
        <v>652</v>
      </c>
    </row>
    <row r="215" spans="1:6" outlineLevel="2" x14ac:dyDescent="0.25">
      <c r="A215" t="s">
        <v>4</v>
      </c>
      <c r="B215" s="12">
        <v>42117</v>
      </c>
      <c r="C215" s="11" t="s">
        <v>254</v>
      </c>
      <c r="D215" s="13">
        <v>-146.9</v>
      </c>
      <c r="F215" s="4" t="s">
        <v>652</v>
      </c>
    </row>
    <row r="216" spans="1:6" outlineLevel="2" x14ac:dyDescent="0.25">
      <c r="A216" t="s">
        <v>4</v>
      </c>
      <c r="B216" s="12">
        <v>42117</v>
      </c>
      <c r="C216" s="11" t="s">
        <v>254</v>
      </c>
      <c r="D216" s="13">
        <v>-146.9</v>
      </c>
      <c r="F216" s="4" t="s">
        <v>652</v>
      </c>
    </row>
    <row r="217" spans="1:6" outlineLevel="2" x14ac:dyDescent="0.25">
      <c r="A217" t="s">
        <v>4</v>
      </c>
      <c r="B217" s="12">
        <v>42115</v>
      </c>
      <c r="C217" s="11" t="s">
        <v>267</v>
      </c>
      <c r="D217" s="13">
        <v>-262.70999999999998</v>
      </c>
      <c r="F217" s="4" t="s">
        <v>652</v>
      </c>
    </row>
    <row r="218" spans="1:6" outlineLevel="2" x14ac:dyDescent="0.25">
      <c r="A218" t="s">
        <v>4</v>
      </c>
      <c r="B218" s="12">
        <v>42115</v>
      </c>
      <c r="C218" s="11" t="s">
        <v>273</v>
      </c>
      <c r="D218" s="13">
        <v>-64.11</v>
      </c>
      <c r="F218" s="4" t="s">
        <v>652</v>
      </c>
    </row>
    <row r="219" spans="1:6" outlineLevel="2" x14ac:dyDescent="0.25">
      <c r="A219" t="s">
        <v>4</v>
      </c>
      <c r="B219" s="12">
        <v>42103</v>
      </c>
      <c r="C219" s="11" t="s">
        <v>319</v>
      </c>
      <c r="D219" s="13">
        <v>-100.57</v>
      </c>
      <c r="F219" s="4" t="s">
        <v>652</v>
      </c>
    </row>
    <row r="220" spans="1:6" outlineLevel="2" x14ac:dyDescent="0.25">
      <c r="A220" t="s">
        <v>4</v>
      </c>
      <c r="B220" s="12">
        <v>42103</v>
      </c>
      <c r="C220" s="11" t="s">
        <v>319</v>
      </c>
      <c r="D220" s="13">
        <v>-100.57</v>
      </c>
      <c r="F220" s="4" t="s">
        <v>652</v>
      </c>
    </row>
    <row r="221" spans="1:6" outlineLevel="2" x14ac:dyDescent="0.25">
      <c r="A221" t="s">
        <v>47</v>
      </c>
      <c r="B221" s="12">
        <v>42102</v>
      </c>
      <c r="C221" s="11" t="s">
        <v>322</v>
      </c>
      <c r="D221" s="13">
        <v>-160.1</v>
      </c>
      <c r="F221" s="4" t="s">
        <v>652</v>
      </c>
    </row>
    <row r="222" spans="1:6" outlineLevel="2" x14ac:dyDescent="0.25">
      <c r="A222" t="s">
        <v>4</v>
      </c>
      <c r="B222" s="12">
        <v>42102</v>
      </c>
      <c r="C222" s="11" t="s">
        <v>323</v>
      </c>
      <c r="D222" s="13">
        <v>-21.99</v>
      </c>
      <c r="F222" s="4" t="s">
        <v>652</v>
      </c>
    </row>
    <row r="223" spans="1:6" outlineLevel="2" x14ac:dyDescent="0.25">
      <c r="A223" t="s">
        <v>4</v>
      </c>
      <c r="B223" s="12">
        <v>42102</v>
      </c>
      <c r="C223" s="11" t="s">
        <v>325</v>
      </c>
      <c r="D223" s="13">
        <v>-444.42</v>
      </c>
      <c r="F223" s="4" t="s">
        <v>652</v>
      </c>
    </row>
    <row r="224" spans="1:6" outlineLevel="2" x14ac:dyDescent="0.25">
      <c r="A224" t="s">
        <v>4</v>
      </c>
      <c r="B224" s="12">
        <v>42100</v>
      </c>
      <c r="C224" s="11" t="s">
        <v>345</v>
      </c>
      <c r="D224" s="13">
        <v>-403.64</v>
      </c>
      <c r="F224" s="4" t="s">
        <v>652</v>
      </c>
    </row>
    <row r="225" spans="1:6" outlineLevel="2" x14ac:dyDescent="0.25">
      <c r="A225" t="s">
        <v>4</v>
      </c>
      <c r="B225" s="12">
        <v>42100</v>
      </c>
      <c r="C225" s="11" t="s">
        <v>353</v>
      </c>
      <c r="D225" s="13">
        <v>-54.53</v>
      </c>
      <c r="F225" s="4" t="s">
        <v>652</v>
      </c>
    </row>
    <row r="226" spans="1:6" outlineLevel="2" x14ac:dyDescent="0.25">
      <c r="A226" t="s">
        <v>4</v>
      </c>
      <c r="B226" s="12">
        <v>42097</v>
      </c>
      <c r="C226" s="11" t="s">
        <v>365</v>
      </c>
      <c r="D226" s="13">
        <v>-243.71</v>
      </c>
      <c r="F226" s="4" t="s">
        <v>652</v>
      </c>
    </row>
    <row r="227" spans="1:6" outlineLevel="2" x14ac:dyDescent="0.25">
      <c r="A227" t="s">
        <v>4</v>
      </c>
      <c r="B227" s="12">
        <v>42097</v>
      </c>
      <c r="C227" s="11" t="s">
        <v>365</v>
      </c>
      <c r="D227" s="13">
        <v>-243.71</v>
      </c>
      <c r="F227" s="4" t="s">
        <v>652</v>
      </c>
    </row>
    <row r="228" spans="1:6" outlineLevel="2" x14ac:dyDescent="0.25">
      <c r="A228" t="s">
        <v>4</v>
      </c>
      <c r="B228" s="12">
        <v>42096</v>
      </c>
      <c r="C228" s="11" t="s">
        <v>373</v>
      </c>
      <c r="D228" s="13">
        <v>-122.01</v>
      </c>
      <c r="F228" s="4" t="s">
        <v>652</v>
      </c>
    </row>
    <row r="229" spans="1:6" outlineLevel="2" x14ac:dyDescent="0.25">
      <c r="A229" t="s">
        <v>4</v>
      </c>
      <c r="B229" s="51">
        <v>42096</v>
      </c>
      <c r="C229" s="50" t="s">
        <v>373</v>
      </c>
      <c r="D229" s="52">
        <v>-114.01</v>
      </c>
      <c r="E229" s="6"/>
      <c r="F229" s="6" t="s">
        <v>652</v>
      </c>
    </row>
    <row r="230" spans="1:6" outlineLevel="1" x14ac:dyDescent="0.25">
      <c r="B230" s="12"/>
      <c r="C230" s="11"/>
      <c r="D230" s="13">
        <f>SUBTOTAL(9,D212:D229)</f>
        <v>-3027.5500000000006</v>
      </c>
      <c r="F230" s="33" t="s">
        <v>828</v>
      </c>
    </row>
    <row r="231" spans="1:6" outlineLevel="1" x14ac:dyDescent="0.25">
      <c r="B231" s="12"/>
      <c r="C231" s="11"/>
      <c r="D231" s="13"/>
      <c r="F231" s="33"/>
    </row>
    <row r="232" spans="1:6" outlineLevel="1" x14ac:dyDescent="0.25">
      <c r="B232" s="12"/>
      <c r="C232" s="11"/>
      <c r="D232" s="13"/>
      <c r="F232" s="33"/>
    </row>
    <row r="233" spans="1:6" outlineLevel="2" x14ac:dyDescent="0.25">
      <c r="A233" t="s">
        <v>47</v>
      </c>
      <c r="B233" s="12">
        <v>42118</v>
      </c>
      <c r="C233" s="11" t="s">
        <v>250</v>
      </c>
      <c r="D233" s="13">
        <v>-100</v>
      </c>
      <c r="F233" s="4" t="s">
        <v>653</v>
      </c>
    </row>
    <row r="234" spans="1:6" outlineLevel="2" x14ac:dyDescent="0.25">
      <c r="A234" t="s">
        <v>4</v>
      </c>
      <c r="B234" s="12">
        <v>42118</v>
      </c>
      <c r="C234" s="11" t="s">
        <v>252</v>
      </c>
      <c r="D234" s="13">
        <v>-140</v>
      </c>
      <c r="F234" s="4" t="s">
        <v>653</v>
      </c>
    </row>
    <row r="235" spans="1:6" outlineLevel="2" x14ac:dyDescent="0.25">
      <c r="A235" t="s">
        <v>4</v>
      </c>
      <c r="B235" s="12">
        <v>42118</v>
      </c>
      <c r="C235" s="11" t="s">
        <v>253</v>
      </c>
      <c r="D235" s="13">
        <v>-100</v>
      </c>
      <c r="F235" s="4" t="s">
        <v>653</v>
      </c>
    </row>
    <row r="236" spans="1:6" outlineLevel="2" x14ac:dyDescent="0.25">
      <c r="A236" t="s">
        <v>4</v>
      </c>
      <c r="B236" s="12">
        <v>42115</v>
      </c>
      <c r="C236" s="11" t="s">
        <v>271</v>
      </c>
      <c r="D236" s="13">
        <v>-300</v>
      </c>
      <c r="F236" s="4" t="s">
        <v>653</v>
      </c>
    </row>
    <row r="237" spans="1:6" outlineLevel="2" x14ac:dyDescent="0.25">
      <c r="A237" t="s">
        <v>4</v>
      </c>
      <c r="B237" s="12">
        <v>42114</v>
      </c>
      <c r="C237" s="11" t="s">
        <v>294</v>
      </c>
      <c r="D237" s="13">
        <v>-403</v>
      </c>
      <c r="F237" s="4" t="s">
        <v>653</v>
      </c>
    </row>
    <row r="238" spans="1:6" outlineLevel="2" x14ac:dyDescent="0.25">
      <c r="A238" t="s">
        <v>4</v>
      </c>
      <c r="B238" s="12">
        <v>42101</v>
      </c>
      <c r="C238" s="11" t="s">
        <v>334</v>
      </c>
      <c r="D238" s="13">
        <v>-500</v>
      </c>
      <c r="F238" s="4" t="s">
        <v>653</v>
      </c>
    </row>
    <row r="239" spans="1:6" outlineLevel="2" x14ac:dyDescent="0.25">
      <c r="A239" t="s">
        <v>4</v>
      </c>
      <c r="B239" s="12">
        <v>42101</v>
      </c>
      <c r="C239" s="11" t="s">
        <v>337</v>
      </c>
      <c r="D239" s="13">
        <v>-300</v>
      </c>
      <c r="F239" s="4" t="s">
        <v>653</v>
      </c>
    </row>
    <row r="240" spans="1:6" outlineLevel="2" x14ac:dyDescent="0.25">
      <c r="A240" t="s">
        <v>4</v>
      </c>
      <c r="B240" s="12">
        <v>42100</v>
      </c>
      <c r="C240" s="11" t="s">
        <v>349</v>
      </c>
      <c r="D240" s="13">
        <v>-4500</v>
      </c>
      <c r="F240" s="4" t="s">
        <v>653</v>
      </c>
    </row>
    <row r="241" spans="1:6" outlineLevel="2" x14ac:dyDescent="0.25">
      <c r="A241" t="s">
        <v>4</v>
      </c>
      <c r="B241" s="12">
        <v>42100</v>
      </c>
      <c r="C241" s="11" t="s">
        <v>350</v>
      </c>
      <c r="D241" s="13">
        <v>-200</v>
      </c>
      <c r="F241" s="4" t="s">
        <v>653</v>
      </c>
    </row>
    <row r="242" spans="1:6" outlineLevel="2" x14ac:dyDescent="0.25">
      <c r="A242" t="s">
        <v>4</v>
      </c>
      <c r="B242" s="12">
        <v>42100</v>
      </c>
      <c r="C242" s="11" t="s">
        <v>361</v>
      </c>
      <c r="D242" s="13">
        <v>-500</v>
      </c>
      <c r="F242" s="4" t="s">
        <v>653</v>
      </c>
    </row>
    <row r="243" spans="1:6" outlineLevel="2" x14ac:dyDescent="0.25">
      <c r="A243" t="s">
        <v>4</v>
      </c>
      <c r="B243" s="51">
        <v>42096</v>
      </c>
      <c r="C243" s="50" t="s">
        <v>378</v>
      </c>
      <c r="D243" s="52">
        <v>-100</v>
      </c>
      <c r="E243" s="6"/>
      <c r="F243" s="6" t="s">
        <v>653</v>
      </c>
    </row>
    <row r="244" spans="1:6" outlineLevel="1" x14ac:dyDescent="0.25">
      <c r="B244" s="12"/>
      <c r="C244" s="11"/>
      <c r="D244" s="13">
        <f>SUBTOTAL(9,D233:D243)</f>
        <v>-7143</v>
      </c>
      <c r="F244" s="33" t="s">
        <v>820</v>
      </c>
    </row>
    <row r="245" spans="1:6" x14ac:dyDescent="0.25">
      <c r="B245" s="12"/>
      <c r="C245" s="11"/>
      <c r="D245" s="13">
        <f>SUBTOTAL(9,D4:D243)</f>
        <v>-5474.5599999999849</v>
      </c>
      <c r="F245" s="33" t="s">
        <v>805</v>
      </c>
    </row>
    <row r="249" spans="1:6" x14ac:dyDescent="0.25">
      <c r="D249" s="17">
        <f>SUM(D4:D248)</f>
        <v>-16423.679999999986</v>
      </c>
    </row>
  </sheetData>
  <autoFilter ref="B1:F1"/>
  <sortState ref="A2:F193">
    <sortCondition ref="F2:F193"/>
  </sortState>
  <pageMargins left="0.28999999999999998" right="0.21" top="0.26" bottom="0.28999999999999998" header="0.2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opLeftCell="B147" zoomScaleNormal="100" workbookViewId="0">
      <selection activeCell="C184" sqref="C184"/>
    </sheetView>
  </sheetViews>
  <sheetFormatPr defaultRowHeight="15" outlineLevelRow="2" x14ac:dyDescent="0.25"/>
  <cols>
    <col min="1" max="1" width="0" hidden="1" customWidth="1"/>
    <col min="2" max="2" width="11.28515625" customWidth="1"/>
    <col min="3" max="3" width="41.42578125" customWidth="1"/>
    <col min="4" max="4" width="12.28515625" style="4" customWidth="1"/>
    <col min="5" max="5" width="3.42578125" style="4" customWidth="1"/>
    <col min="6" max="6" width="35.7109375" customWidth="1"/>
    <col min="7" max="7" width="15.7109375" customWidth="1"/>
  </cols>
  <sheetData>
    <row r="1" spans="1:6" s="18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3"/>
      <c r="F1" s="2" t="s">
        <v>67</v>
      </c>
    </row>
    <row r="2" spans="1:6" outlineLevel="2" x14ac:dyDescent="0.25">
      <c r="A2" t="s">
        <v>14</v>
      </c>
      <c r="B2" s="67">
        <v>42317</v>
      </c>
      <c r="C2" s="68" t="s">
        <v>481</v>
      </c>
      <c r="D2" s="69">
        <v>-150</v>
      </c>
      <c r="E2" s="70"/>
      <c r="F2" s="71" t="s">
        <v>829</v>
      </c>
    </row>
    <row r="3" spans="1:6" outlineLevel="1" x14ac:dyDescent="0.25">
      <c r="B3" s="46"/>
      <c r="C3" s="31"/>
      <c r="D3" s="20">
        <f>SUBTOTAL(9,D2:D2)</f>
        <v>-150</v>
      </c>
      <c r="E3" s="28"/>
      <c r="F3" s="10" t="s">
        <v>830</v>
      </c>
    </row>
    <row r="4" spans="1:6" outlineLevel="1" x14ac:dyDescent="0.25">
      <c r="B4" s="46"/>
      <c r="C4" s="31"/>
      <c r="D4" s="20"/>
      <c r="E4" s="28"/>
      <c r="F4" s="10"/>
    </row>
    <row r="5" spans="1:6" outlineLevel="1" x14ac:dyDescent="0.25">
      <c r="B5" s="46"/>
      <c r="C5" s="31"/>
      <c r="D5" s="20"/>
      <c r="E5" s="28"/>
      <c r="F5" s="10"/>
    </row>
    <row r="6" spans="1:6" outlineLevel="2" x14ac:dyDescent="0.25">
      <c r="A6" t="s">
        <v>4</v>
      </c>
      <c r="B6" s="12">
        <v>42333</v>
      </c>
      <c r="C6" s="11" t="s">
        <v>386</v>
      </c>
      <c r="D6" s="13">
        <v>-34</v>
      </c>
      <c r="F6" t="s">
        <v>646</v>
      </c>
    </row>
    <row r="7" spans="1:6" outlineLevel="2" x14ac:dyDescent="0.25">
      <c r="A7" t="s">
        <v>4</v>
      </c>
      <c r="B7" s="12">
        <v>42333</v>
      </c>
      <c r="C7" s="11" t="s">
        <v>387</v>
      </c>
      <c r="D7" s="13">
        <v>-34</v>
      </c>
      <c r="F7" t="s">
        <v>646</v>
      </c>
    </row>
    <row r="8" spans="1:6" outlineLevel="2" x14ac:dyDescent="0.25">
      <c r="A8" t="s">
        <v>4</v>
      </c>
      <c r="B8" s="12">
        <v>42333</v>
      </c>
      <c r="C8" s="11" t="s">
        <v>388</v>
      </c>
      <c r="D8" s="13">
        <v>-34</v>
      </c>
      <c r="F8" t="s">
        <v>646</v>
      </c>
    </row>
    <row r="9" spans="1:6" outlineLevel="2" x14ac:dyDescent="0.25">
      <c r="A9" t="s">
        <v>4</v>
      </c>
      <c r="B9" s="12">
        <v>42333</v>
      </c>
      <c r="C9" s="11" t="s">
        <v>389</v>
      </c>
      <c r="D9" s="13">
        <v>-34</v>
      </c>
      <c r="F9" t="s">
        <v>646</v>
      </c>
    </row>
    <row r="10" spans="1:6" outlineLevel="2" x14ac:dyDescent="0.25">
      <c r="A10" t="s">
        <v>4</v>
      </c>
      <c r="B10" s="12">
        <v>42332</v>
      </c>
      <c r="C10" s="11" t="s">
        <v>394</v>
      </c>
      <c r="D10" s="13">
        <v>-34</v>
      </c>
      <c r="F10" t="s">
        <v>646</v>
      </c>
    </row>
    <row r="11" spans="1:6" outlineLevel="2" x14ac:dyDescent="0.25">
      <c r="A11" t="s">
        <v>4</v>
      </c>
      <c r="B11" s="12">
        <v>42332</v>
      </c>
      <c r="C11" s="11" t="s">
        <v>395</v>
      </c>
      <c r="D11" s="13">
        <v>-34</v>
      </c>
      <c r="F11" t="s">
        <v>646</v>
      </c>
    </row>
    <row r="12" spans="1:6" outlineLevel="2" x14ac:dyDescent="0.25">
      <c r="A12" t="s">
        <v>4</v>
      </c>
      <c r="B12" s="12">
        <v>42332</v>
      </c>
      <c r="C12" s="11" t="s">
        <v>396</v>
      </c>
      <c r="D12" s="13">
        <v>-34</v>
      </c>
      <c r="F12" t="s">
        <v>646</v>
      </c>
    </row>
    <row r="13" spans="1:6" outlineLevel="2" x14ac:dyDescent="0.25">
      <c r="A13" t="s">
        <v>4</v>
      </c>
      <c r="B13" s="12">
        <v>42332</v>
      </c>
      <c r="C13" s="11" t="s">
        <v>397</v>
      </c>
      <c r="D13" s="13">
        <v>-34</v>
      </c>
      <c r="F13" t="s">
        <v>646</v>
      </c>
    </row>
    <row r="14" spans="1:6" outlineLevel="2" x14ac:dyDescent="0.25">
      <c r="A14" t="s">
        <v>4</v>
      </c>
      <c r="B14" s="12">
        <v>42332</v>
      </c>
      <c r="C14" s="11" t="s">
        <v>397</v>
      </c>
      <c r="D14" s="13">
        <v>-34</v>
      </c>
      <c r="F14" t="s">
        <v>646</v>
      </c>
    </row>
    <row r="15" spans="1:6" outlineLevel="2" x14ac:dyDescent="0.25">
      <c r="A15" t="s">
        <v>4</v>
      </c>
      <c r="B15" s="12">
        <v>42331</v>
      </c>
      <c r="C15" s="11" t="s">
        <v>415</v>
      </c>
      <c r="D15" s="13">
        <v>-34</v>
      </c>
      <c r="F15" t="s">
        <v>646</v>
      </c>
    </row>
    <row r="16" spans="1:6" outlineLevel="2" x14ac:dyDescent="0.25">
      <c r="A16" t="s">
        <v>4</v>
      </c>
      <c r="B16" s="12">
        <v>42331</v>
      </c>
      <c r="C16" s="11" t="s">
        <v>416</v>
      </c>
      <c r="D16" s="13">
        <v>-34</v>
      </c>
      <c r="F16" t="s">
        <v>646</v>
      </c>
    </row>
    <row r="17" spans="1:6" outlineLevel="2" x14ac:dyDescent="0.25">
      <c r="A17" t="s">
        <v>4</v>
      </c>
      <c r="B17" s="51">
        <v>42331</v>
      </c>
      <c r="C17" s="50" t="s">
        <v>417</v>
      </c>
      <c r="D17" s="52">
        <v>-34</v>
      </c>
      <c r="E17" s="6"/>
      <c r="F17" s="5" t="s">
        <v>646</v>
      </c>
    </row>
    <row r="18" spans="1:6" outlineLevel="1" x14ac:dyDescent="0.25">
      <c r="B18" s="12"/>
      <c r="C18" s="11"/>
      <c r="D18" s="13">
        <f>SUBTOTAL(9,D6:D17)</f>
        <v>-408</v>
      </c>
      <c r="F18" s="18" t="s">
        <v>831</v>
      </c>
    </row>
    <row r="19" spans="1:6" outlineLevel="1" x14ac:dyDescent="0.25">
      <c r="B19" s="12"/>
      <c r="C19" s="11"/>
      <c r="D19" s="13"/>
      <c r="F19" s="18"/>
    </row>
    <row r="20" spans="1:6" outlineLevel="1" x14ac:dyDescent="0.25">
      <c r="B20" s="12"/>
      <c r="C20" s="11"/>
      <c r="D20" s="13"/>
      <c r="F20" s="18"/>
    </row>
    <row r="21" spans="1:6" outlineLevel="2" x14ac:dyDescent="0.25">
      <c r="A21" t="s">
        <v>4</v>
      </c>
      <c r="B21" s="12">
        <v>42338</v>
      </c>
      <c r="C21" s="11" t="s">
        <v>382</v>
      </c>
      <c r="D21" s="13">
        <v>10521</v>
      </c>
      <c r="F21" t="s">
        <v>648</v>
      </c>
    </row>
    <row r="22" spans="1:6" outlineLevel="2" x14ac:dyDescent="0.25">
      <c r="A22" t="s">
        <v>4</v>
      </c>
      <c r="B22" s="12">
        <v>42328</v>
      </c>
      <c r="C22" s="11" t="s">
        <v>418</v>
      </c>
      <c r="D22" s="13">
        <v>6000</v>
      </c>
      <c r="F22" t="s">
        <v>648</v>
      </c>
    </row>
    <row r="23" spans="1:6" outlineLevel="2" x14ac:dyDescent="0.25">
      <c r="A23" t="s">
        <v>4</v>
      </c>
      <c r="B23" s="12">
        <v>42325</v>
      </c>
      <c r="C23" s="11" t="s">
        <v>442</v>
      </c>
      <c r="D23" s="13">
        <v>11000</v>
      </c>
      <c r="F23" t="s">
        <v>648</v>
      </c>
    </row>
    <row r="24" spans="1:6" outlineLevel="2" x14ac:dyDescent="0.25">
      <c r="A24" t="s">
        <v>4</v>
      </c>
      <c r="B24" s="12">
        <v>42324</v>
      </c>
      <c r="C24" s="11" t="s">
        <v>450</v>
      </c>
      <c r="D24" s="13">
        <v>10000</v>
      </c>
      <c r="F24" t="s">
        <v>648</v>
      </c>
    </row>
    <row r="25" spans="1:6" outlineLevel="2" x14ac:dyDescent="0.25">
      <c r="A25" t="s">
        <v>4</v>
      </c>
      <c r="B25" s="12">
        <v>42324</v>
      </c>
      <c r="C25" s="11" t="s">
        <v>450</v>
      </c>
      <c r="D25" s="13">
        <v>9448</v>
      </c>
      <c r="F25" t="s">
        <v>648</v>
      </c>
    </row>
    <row r="26" spans="1:6" outlineLevel="2" x14ac:dyDescent="0.25">
      <c r="A26" t="s">
        <v>4</v>
      </c>
      <c r="B26" s="12">
        <v>42320</v>
      </c>
      <c r="C26" s="11" t="s">
        <v>469</v>
      </c>
      <c r="D26" s="13">
        <v>7000</v>
      </c>
      <c r="F26" t="s">
        <v>648</v>
      </c>
    </row>
    <row r="27" spans="1:6" outlineLevel="2" x14ac:dyDescent="0.25">
      <c r="A27" t="s">
        <v>4</v>
      </c>
      <c r="B27" s="46">
        <v>42312</v>
      </c>
      <c r="C27" s="31" t="s">
        <v>502</v>
      </c>
      <c r="D27" s="20">
        <v>10000</v>
      </c>
      <c r="E27" s="28"/>
      <c r="F27" s="7" t="s">
        <v>648</v>
      </c>
    </row>
    <row r="28" spans="1:6" outlineLevel="2" x14ac:dyDescent="0.25">
      <c r="A28" t="s">
        <v>4</v>
      </c>
      <c r="B28" s="51">
        <v>42310</v>
      </c>
      <c r="C28" s="50" t="s">
        <v>509</v>
      </c>
      <c r="D28" s="52">
        <v>10000</v>
      </c>
      <c r="E28" s="6"/>
      <c r="F28" s="5" t="s">
        <v>648</v>
      </c>
    </row>
    <row r="29" spans="1:6" outlineLevel="1" x14ac:dyDescent="0.25">
      <c r="B29" s="12"/>
      <c r="C29" s="11"/>
      <c r="D29" s="13">
        <f>SUBTOTAL(9,D21:D28)</f>
        <v>73969</v>
      </c>
      <c r="F29" s="18" t="s">
        <v>792</v>
      </c>
    </row>
    <row r="30" spans="1:6" outlineLevel="1" x14ac:dyDescent="0.25">
      <c r="B30" s="12"/>
      <c r="C30" s="11"/>
      <c r="D30" s="13"/>
      <c r="F30" s="18"/>
    </row>
    <row r="31" spans="1:6" outlineLevel="1" x14ac:dyDescent="0.25">
      <c r="B31" s="12"/>
      <c r="C31" s="11"/>
      <c r="D31" s="13"/>
      <c r="F31" s="18"/>
    </row>
    <row r="32" spans="1:6" outlineLevel="2" x14ac:dyDescent="0.25">
      <c r="A32" t="s">
        <v>4</v>
      </c>
      <c r="B32" s="12">
        <v>42333</v>
      </c>
      <c r="C32" s="11" t="s">
        <v>385</v>
      </c>
      <c r="D32" s="13">
        <v>-20</v>
      </c>
      <c r="F32" t="s">
        <v>636</v>
      </c>
    </row>
    <row r="33" spans="1:7" outlineLevel="2" x14ac:dyDescent="0.25">
      <c r="A33" t="s">
        <v>4</v>
      </c>
      <c r="B33" s="12">
        <v>42333</v>
      </c>
      <c r="C33" s="11" t="s">
        <v>385</v>
      </c>
      <c r="D33" s="13">
        <v>-25</v>
      </c>
      <c r="F33" t="s">
        <v>636</v>
      </c>
    </row>
    <row r="34" spans="1:7" outlineLevel="2" x14ac:dyDescent="0.25">
      <c r="A34" t="s">
        <v>4</v>
      </c>
      <c r="B34" s="12">
        <v>42332</v>
      </c>
      <c r="C34" s="11" t="s">
        <v>392</v>
      </c>
      <c r="D34" s="13">
        <v>-30</v>
      </c>
      <c r="F34" t="s">
        <v>636</v>
      </c>
      <c r="G34" s="14"/>
    </row>
    <row r="35" spans="1:7" outlineLevel="2" x14ac:dyDescent="0.25">
      <c r="A35" t="s">
        <v>4</v>
      </c>
      <c r="B35" s="12">
        <v>42331</v>
      </c>
      <c r="C35" s="11" t="s">
        <v>398</v>
      </c>
      <c r="D35" s="13">
        <v>-20.53</v>
      </c>
      <c r="F35" t="s">
        <v>636</v>
      </c>
    </row>
    <row r="36" spans="1:7" outlineLevel="2" x14ac:dyDescent="0.25">
      <c r="A36" t="s">
        <v>4</v>
      </c>
      <c r="B36" s="12">
        <v>42331</v>
      </c>
      <c r="C36" s="11" t="s">
        <v>398</v>
      </c>
      <c r="D36" s="13">
        <v>-50</v>
      </c>
      <c r="F36" t="s">
        <v>636</v>
      </c>
    </row>
    <row r="37" spans="1:7" outlineLevel="2" x14ac:dyDescent="0.25">
      <c r="A37" t="s">
        <v>4</v>
      </c>
      <c r="B37" s="12">
        <v>42331</v>
      </c>
      <c r="C37" s="11" t="s">
        <v>405</v>
      </c>
      <c r="D37" s="13">
        <v>-30</v>
      </c>
      <c r="F37" t="s">
        <v>636</v>
      </c>
    </row>
    <row r="38" spans="1:7" outlineLevel="2" x14ac:dyDescent="0.25">
      <c r="A38" t="s">
        <v>4</v>
      </c>
      <c r="B38" s="12">
        <v>42328</v>
      </c>
      <c r="C38" s="11" t="s">
        <v>421</v>
      </c>
      <c r="D38" s="13">
        <v>-20</v>
      </c>
      <c r="F38" t="s">
        <v>636</v>
      </c>
    </row>
    <row r="39" spans="1:7" outlineLevel="2" x14ac:dyDescent="0.25">
      <c r="A39" t="s">
        <v>4</v>
      </c>
      <c r="B39" s="12">
        <v>42327</v>
      </c>
      <c r="C39" s="11" t="s">
        <v>426</v>
      </c>
      <c r="D39" s="13">
        <v>-30</v>
      </c>
      <c r="F39" t="s">
        <v>636</v>
      </c>
    </row>
    <row r="40" spans="1:7" outlineLevel="2" x14ac:dyDescent="0.25">
      <c r="A40" t="s">
        <v>4</v>
      </c>
      <c r="B40" s="12">
        <v>42327</v>
      </c>
      <c r="C40" s="11" t="s">
        <v>433</v>
      </c>
      <c r="D40" s="13">
        <v>-50</v>
      </c>
      <c r="F40" t="s">
        <v>636</v>
      </c>
    </row>
    <row r="41" spans="1:7" outlineLevel="2" x14ac:dyDescent="0.25">
      <c r="A41" t="s">
        <v>4</v>
      </c>
      <c r="B41" s="12">
        <v>42326</v>
      </c>
      <c r="C41" s="11" t="s">
        <v>434</v>
      </c>
      <c r="D41" s="13">
        <v>-20</v>
      </c>
      <c r="F41" t="s">
        <v>636</v>
      </c>
    </row>
    <row r="42" spans="1:7" outlineLevel="2" x14ac:dyDescent="0.25">
      <c r="A42" t="s">
        <v>4</v>
      </c>
      <c r="B42" s="12">
        <v>42326</v>
      </c>
      <c r="C42" s="11" t="s">
        <v>434</v>
      </c>
      <c r="D42" s="13">
        <v>-48</v>
      </c>
      <c r="F42" t="s">
        <v>636</v>
      </c>
    </row>
    <row r="43" spans="1:7" outlineLevel="2" x14ac:dyDescent="0.25">
      <c r="A43" t="s">
        <v>4</v>
      </c>
      <c r="B43" s="12">
        <v>42325</v>
      </c>
      <c r="C43" s="11" t="s">
        <v>448</v>
      </c>
      <c r="D43" s="13">
        <v>-20</v>
      </c>
      <c r="F43" t="s">
        <v>636</v>
      </c>
    </row>
    <row r="44" spans="1:7" outlineLevel="2" x14ac:dyDescent="0.25">
      <c r="A44" t="s">
        <v>4</v>
      </c>
      <c r="B44" s="12">
        <v>42324</v>
      </c>
      <c r="C44" s="11" t="s">
        <v>453</v>
      </c>
      <c r="D44" s="13">
        <v>-33.58</v>
      </c>
      <c r="F44" t="s">
        <v>636</v>
      </c>
    </row>
    <row r="45" spans="1:7" outlineLevel="2" x14ac:dyDescent="0.25">
      <c r="A45" t="s">
        <v>10</v>
      </c>
      <c r="B45" s="12">
        <v>42324</v>
      </c>
      <c r="C45" s="11" t="s">
        <v>462</v>
      </c>
      <c r="D45" s="13">
        <v>-45.98</v>
      </c>
      <c r="F45" t="s">
        <v>636</v>
      </c>
    </row>
    <row r="46" spans="1:7" outlineLevel="2" x14ac:dyDescent="0.25">
      <c r="A46" t="s">
        <v>10</v>
      </c>
      <c r="B46" s="12">
        <v>42321</v>
      </c>
      <c r="C46" s="11" t="s">
        <v>465</v>
      </c>
      <c r="D46" s="13">
        <v>-18.7</v>
      </c>
      <c r="F46" t="s">
        <v>636</v>
      </c>
    </row>
    <row r="47" spans="1:7" outlineLevel="2" x14ac:dyDescent="0.25">
      <c r="A47" t="s">
        <v>4</v>
      </c>
      <c r="B47" s="12">
        <v>42320</v>
      </c>
      <c r="C47" s="11" t="s">
        <v>472</v>
      </c>
      <c r="D47" s="13">
        <v>-22</v>
      </c>
      <c r="F47" t="s">
        <v>636</v>
      </c>
    </row>
    <row r="48" spans="1:7" outlineLevel="2" x14ac:dyDescent="0.25">
      <c r="A48" t="s">
        <v>4</v>
      </c>
      <c r="B48" s="12">
        <v>42320</v>
      </c>
      <c r="C48" s="11" t="s">
        <v>472</v>
      </c>
      <c r="D48" s="13">
        <v>-17.489999999999998</v>
      </c>
      <c r="F48" t="s">
        <v>636</v>
      </c>
    </row>
    <row r="49" spans="1:6" outlineLevel="2" x14ac:dyDescent="0.25">
      <c r="A49" t="s">
        <v>4</v>
      </c>
      <c r="B49" s="12">
        <v>42320</v>
      </c>
      <c r="C49" s="11" t="s">
        <v>475</v>
      </c>
      <c r="D49" s="13">
        <v>-17.75</v>
      </c>
      <c r="F49" t="s">
        <v>636</v>
      </c>
    </row>
    <row r="50" spans="1:6" outlineLevel="2" x14ac:dyDescent="0.25">
      <c r="A50" t="s">
        <v>4</v>
      </c>
      <c r="B50" s="12">
        <v>42317</v>
      </c>
      <c r="C50" s="11" t="s">
        <v>483</v>
      </c>
      <c r="D50" s="13">
        <v>-40</v>
      </c>
      <c r="F50" t="s">
        <v>636</v>
      </c>
    </row>
    <row r="51" spans="1:6" outlineLevel="2" x14ac:dyDescent="0.25">
      <c r="A51" t="s">
        <v>14</v>
      </c>
      <c r="B51" s="12">
        <v>42314</v>
      </c>
      <c r="C51" s="11" t="s">
        <v>496</v>
      </c>
      <c r="D51" s="13">
        <v>-7.3</v>
      </c>
      <c r="F51" t="s">
        <v>636</v>
      </c>
    </row>
    <row r="52" spans="1:6" outlineLevel="2" x14ac:dyDescent="0.25">
      <c r="A52" t="s">
        <v>4</v>
      </c>
      <c r="B52" s="51">
        <v>42310</v>
      </c>
      <c r="C52" s="50" t="s">
        <v>511</v>
      </c>
      <c r="D52" s="52">
        <v>-46.65</v>
      </c>
      <c r="E52" s="6"/>
      <c r="F52" s="5" t="s">
        <v>636</v>
      </c>
    </row>
    <row r="53" spans="1:6" outlineLevel="1" x14ac:dyDescent="0.25">
      <c r="B53" s="12"/>
      <c r="C53" s="11"/>
      <c r="D53" s="13">
        <f>SUBTOTAL(9,D32:D52)</f>
        <v>-612.9799999999999</v>
      </c>
      <c r="F53" s="18" t="s">
        <v>832</v>
      </c>
    </row>
    <row r="54" spans="1:6" outlineLevel="1" x14ac:dyDescent="0.25">
      <c r="B54" s="12"/>
      <c r="C54" s="11"/>
      <c r="D54" s="13"/>
      <c r="F54" s="18"/>
    </row>
    <row r="55" spans="1:6" outlineLevel="1" x14ac:dyDescent="0.25">
      <c r="B55" s="12"/>
      <c r="C55" s="11"/>
      <c r="D55" s="13"/>
      <c r="F55" s="18"/>
    </row>
    <row r="56" spans="1:6" outlineLevel="2" x14ac:dyDescent="0.25">
      <c r="A56" t="s">
        <v>4</v>
      </c>
      <c r="B56" s="12">
        <v>42333</v>
      </c>
      <c r="C56" s="11" t="s">
        <v>384</v>
      </c>
      <c r="D56" s="13">
        <v>-55.89</v>
      </c>
      <c r="F56" t="s">
        <v>645</v>
      </c>
    </row>
    <row r="57" spans="1:6" outlineLevel="2" x14ac:dyDescent="0.25">
      <c r="A57" t="s">
        <v>4</v>
      </c>
      <c r="B57" s="12">
        <v>42332</v>
      </c>
      <c r="C57" s="11" t="s">
        <v>391</v>
      </c>
      <c r="D57" s="13">
        <v>-141</v>
      </c>
      <c r="F57" t="s">
        <v>645</v>
      </c>
    </row>
    <row r="58" spans="1:6" outlineLevel="2" x14ac:dyDescent="0.25">
      <c r="A58" t="s">
        <v>10</v>
      </c>
      <c r="B58" s="12">
        <v>42331</v>
      </c>
      <c r="C58" s="11" t="s">
        <v>402</v>
      </c>
      <c r="D58" s="13">
        <v>-18.11</v>
      </c>
      <c r="F58" t="s">
        <v>645</v>
      </c>
    </row>
    <row r="59" spans="1:6" outlineLevel="2" x14ac:dyDescent="0.25">
      <c r="A59" t="s">
        <v>4</v>
      </c>
      <c r="B59" s="12">
        <v>42331</v>
      </c>
      <c r="C59" s="11" t="s">
        <v>413</v>
      </c>
      <c r="D59" s="13">
        <v>-2000</v>
      </c>
      <c r="F59" t="s">
        <v>633</v>
      </c>
    </row>
    <row r="60" spans="1:6" outlineLevel="2" x14ac:dyDescent="0.25">
      <c r="A60" t="s">
        <v>4</v>
      </c>
      <c r="B60" s="12">
        <v>42328</v>
      </c>
      <c r="C60" s="11" t="s">
        <v>422</v>
      </c>
      <c r="D60" s="13">
        <v>-9800</v>
      </c>
      <c r="F60" t="s">
        <v>645</v>
      </c>
    </row>
    <row r="61" spans="1:6" outlineLevel="2" x14ac:dyDescent="0.25">
      <c r="A61" t="s">
        <v>4</v>
      </c>
      <c r="B61" s="12">
        <v>42327</v>
      </c>
      <c r="C61" s="11" t="s">
        <v>432</v>
      </c>
      <c r="D61" s="13">
        <v>-31.66</v>
      </c>
      <c r="F61" t="s">
        <v>645</v>
      </c>
    </row>
    <row r="62" spans="1:6" outlineLevel="2" x14ac:dyDescent="0.25">
      <c r="A62" t="s">
        <v>4</v>
      </c>
      <c r="B62" s="12">
        <v>42325</v>
      </c>
      <c r="C62" s="11" t="s">
        <v>447</v>
      </c>
      <c r="D62" s="13">
        <v>-280</v>
      </c>
      <c r="F62" t="s">
        <v>645</v>
      </c>
    </row>
    <row r="63" spans="1:6" outlineLevel="2" x14ac:dyDescent="0.25">
      <c r="A63" t="s">
        <v>4</v>
      </c>
      <c r="B63" s="12">
        <v>42325</v>
      </c>
      <c r="C63" s="11" t="s">
        <v>447</v>
      </c>
      <c r="D63" s="13">
        <v>-160</v>
      </c>
      <c r="F63" t="s">
        <v>645</v>
      </c>
    </row>
    <row r="64" spans="1:6" outlineLevel="2" x14ac:dyDescent="0.25">
      <c r="A64" t="s">
        <v>4</v>
      </c>
      <c r="B64" s="12">
        <v>42320</v>
      </c>
      <c r="C64" s="11" t="s">
        <v>471</v>
      </c>
      <c r="D64" s="13">
        <v>-78.27</v>
      </c>
      <c r="F64" t="s">
        <v>645</v>
      </c>
    </row>
    <row r="65" spans="1:6" outlineLevel="2" x14ac:dyDescent="0.25">
      <c r="A65" t="s">
        <v>4</v>
      </c>
      <c r="B65" s="12">
        <v>42320</v>
      </c>
      <c r="C65" s="11" t="s">
        <v>474</v>
      </c>
      <c r="D65" s="13">
        <v>-185.7</v>
      </c>
      <c r="F65" t="s">
        <v>645</v>
      </c>
    </row>
    <row r="66" spans="1:6" outlineLevel="2" x14ac:dyDescent="0.25">
      <c r="A66" t="s">
        <v>4</v>
      </c>
      <c r="B66" s="12">
        <v>42320</v>
      </c>
      <c r="C66" s="11" t="s">
        <v>476</v>
      </c>
      <c r="D66" s="13">
        <v>-47.42</v>
      </c>
      <c r="F66" t="s">
        <v>645</v>
      </c>
    </row>
    <row r="67" spans="1:6" outlineLevel="2" x14ac:dyDescent="0.25">
      <c r="A67" t="s">
        <v>4</v>
      </c>
      <c r="B67" s="12">
        <v>42320</v>
      </c>
      <c r="C67" s="11" t="s">
        <v>478</v>
      </c>
      <c r="D67" s="13">
        <v>-197.25</v>
      </c>
      <c r="F67" t="s">
        <v>645</v>
      </c>
    </row>
    <row r="68" spans="1:6" outlineLevel="2" x14ac:dyDescent="0.25">
      <c r="A68" t="s">
        <v>4</v>
      </c>
      <c r="B68" s="12">
        <v>42318</v>
      </c>
      <c r="C68" s="11" t="s">
        <v>479</v>
      </c>
      <c r="D68" s="13">
        <v>-80</v>
      </c>
      <c r="F68" t="s">
        <v>645</v>
      </c>
    </row>
    <row r="69" spans="1:6" outlineLevel="2" x14ac:dyDescent="0.25">
      <c r="A69" t="s">
        <v>4</v>
      </c>
      <c r="B69" s="12">
        <v>42318</v>
      </c>
      <c r="C69" s="11" t="s">
        <v>480</v>
      </c>
      <c r="D69" s="13">
        <v>-57.18</v>
      </c>
      <c r="F69" t="s">
        <v>645</v>
      </c>
    </row>
    <row r="70" spans="1:6" outlineLevel="2" x14ac:dyDescent="0.25">
      <c r="A70" t="s">
        <v>4</v>
      </c>
      <c r="B70" s="12">
        <v>42317</v>
      </c>
      <c r="C70" s="11" t="s">
        <v>488</v>
      </c>
      <c r="D70" s="13">
        <v>-10000</v>
      </c>
      <c r="F70" t="s">
        <v>645</v>
      </c>
    </row>
    <row r="71" spans="1:6" outlineLevel="2" x14ac:dyDescent="0.25">
      <c r="A71" t="s">
        <v>4</v>
      </c>
      <c r="B71" s="12">
        <v>42312</v>
      </c>
      <c r="C71" s="11" t="s">
        <v>503</v>
      </c>
      <c r="D71" s="13">
        <v>-467</v>
      </c>
      <c r="F71" t="s">
        <v>645</v>
      </c>
    </row>
    <row r="72" spans="1:6" outlineLevel="2" x14ac:dyDescent="0.25">
      <c r="A72" t="s">
        <v>4</v>
      </c>
      <c r="B72" s="51">
        <v>42310</v>
      </c>
      <c r="C72" s="50" t="s">
        <v>512</v>
      </c>
      <c r="D72" s="52">
        <v>-38.409999999999997</v>
      </c>
      <c r="E72" s="6"/>
      <c r="F72" s="5" t="s">
        <v>645</v>
      </c>
    </row>
    <row r="73" spans="1:6" outlineLevel="1" x14ac:dyDescent="0.25">
      <c r="B73" s="12"/>
      <c r="C73" s="11"/>
      <c r="D73" s="13">
        <f>SUBTOTAL(9,D56:D72)</f>
        <v>-23637.890000000003</v>
      </c>
      <c r="F73" s="18" t="s">
        <v>796</v>
      </c>
    </row>
    <row r="74" spans="1:6" outlineLevel="1" x14ac:dyDescent="0.25">
      <c r="B74" s="12"/>
      <c r="C74" s="11"/>
      <c r="D74" s="13"/>
      <c r="F74" s="18"/>
    </row>
    <row r="75" spans="1:6" outlineLevel="1" x14ac:dyDescent="0.25">
      <c r="B75" s="12"/>
      <c r="C75" s="11"/>
      <c r="D75" s="13"/>
      <c r="F75" s="18"/>
    </row>
    <row r="76" spans="1:6" outlineLevel="1" x14ac:dyDescent="0.25">
      <c r="B76" s="12"/>
      <c r="C76" s="11"/>
      <c r="D76" s="13"/>
      <c r="F76" s="18"/>
    </row>
    <row r="77" spans="1:6" outlineLevel="2" x14ac:dyDescent="0.25">
      <c r="A77" t="s">
        <v>4</v>
      </c>
      <c r="B77" s="12">
        <v>42333</v>
      </c>
      <c r="C77" s="11" t="s">
        <v>383</v>
      </c>
      <c r="D77" s="13">
        <v>-15.47</v>
      </c>
      <c r="F77" t="s">
        <v>669</v>
      </c>
    </row>
    <row r="78" spans="1:6" outlineLevel="2" x14ac:dyDescent="0.25">
      <c r="A78" t="s">
        <v>4</v>
      </c>
      <c r="B78" s="12">
        <v>42332</v>
      </c>
      <c r="C78" s="11" t="s">
        <v>390</v>
      </c>
      <c r="D78" s="13">
        <v>-55.59</v>
      </c>
      <c r="F78" t="s">
        <v>669</v>
      </c>
    </row>
    <row r="79" spans="1:6" outlineLevel="2" x14ac:dyDescent="0.25">
      <c r="A79" t="s">
        <v>4</v>
      </c>
      <c r="B79" s="12">
        <v>42331</v>
      </c>
      <c r="C79" s="11" t="s">
        <v>404</v>
      </c>
      <c r="D79" s="13">
        <v>-27.29</v>
      </c>
      <c r="F79" t="s">
        <v>669</v>
      </c>
    </row>
    <row r="80" spans="1:6" outlineLevel="2" x14ac:dyDescent="0.25">
      <c r="A80" t="s">
        <v>4</v>
      </c>
      <c r="B80" s="12">
        <v>42331</v>
      </c>
      <c r="C80" s="11" t="s">
        <v>406</v>
      </c>
      <c r="D80" s="13">
        <v>-38.520000000000003</v>
      </c>
      <c r="F80" t="s">
        <v>669</v>
      </c>
    </row>
    <row r="81" spans="1:6" outlineLevel="2" x14ac:dyDescent="0.25">
      <c r="A81" t="s">
        <v>4</v>
      </c>
      <c r="B81" s="12">
        <v>42331</v>
      </c>
      <c r="C81" s="11" t="s">
        <v>407</v>
      </c>
      <c r="D81" s="13">
        <v>-37.33</v>
      </c>
      <c r="F81" t="s">
        <v>669</v>
      </c>
    </row>
    <row r="82" spans="1:6" outlineLevel="2" x14ac:dyDescent="0.25">
      <c r="A82" t="s">
        <v>4</v>
      </c>
      <c r="B82" s="12">
        <v>42328</v>
      </c>
      <c r="C82" s="11" t="s">
        <v>423</v>
      </c>
      <c r="D82" s="13">
        <v>-54.39</v>
      </c>
      <c r="F82" t="s">
        <v>669</v>
      </c>
    </row>
    <row r="83" spans="1:6" outlineLevel="2" x14ac:dyDescent="0.25">
      <c r="A83" t="s">
        <v>10</v>
      </c>
      <c r="B83" s="12">
        <v>42327</v>
      </c>
      <c r="C83" s="11" t="s">
        <v>425</v>
      </c>
      <c r="D83" s="13">
        <v>-13.01</v>
      </c>
      <c r="F83" t="s">
        <v>669</v>
      </c>
    </row>
    <row r="84" spans="1:6" outlineLevel="2" x14ac:dyDescent="0.25">
      <c r="A84" t="s">
        <v>14</v>
      </c>
      <c r="B84" s="12">
        <v>42327</v>
      </c>
      <c r="C84" s="11" t="s">
        <v>427</v>
      </c>
      <c r="D84" s="13">
        <v>-17.3</v>
      </c>
      <c r="F84" t="s">
        <v>669</v>
      </c>
    </row>
    <row r="85" spans="1:6" outlineLevel="2" x14ac:dyDescent="0.25">
      <c r="A85" t="s">
        <v>4</v>
      </c>
      <c r="B85" s="12">
        <v>42327</v>
      </c>
      <c r="C85" s="11" t="s">
        <v>429</v>
      </c>
      <c r="D85" s="13">
        <v>-9.77</v>
      </c>
      <c r="F85" t="s">
        <v>669</v>
      </c>
    </row>
    <row r="86" spans="1:6" outlineLevel="2" x14ac:dyDescent="0.25">
      <c r="A86" t="s">
        <v>4</v>
      </c>
      <c r="B86" s="12">
        <v>42327</v>
      </c>
      <c r="C86" s="11" t="s">
        <v>431</v>
      </c>
      <c r="D86" s="13">
        <v>-11.13</v>
      </c>
      <c r="F86" t="s">
        <v>669</v>
      </c>
    </row>
    <row r="87" spans="1:6" outlineLevel="2" x14ac:dyDescent="0.25">
      <c r="A87" t="s">
        <v>4</v>
      </c>
      <c r="B87" s="12">
        <v>42325</v>
      </c>
      <c r="C87" s="11" t="s">
        <v>443</v>
      </c>
      <c r="D87" s="13">
        <v>-25.4</v>
      </c>
      <c r="F87" t="s">
        <v>669</v>
      </c>
    </row>
    <row r="88" spans="1:6" outlineLevel="2" x14ac:dyDescent="0.25">
      <c r="A88" t="s">
        <v>4</v>
      </c>
      <c r="B88" s="12">
        <v>42325</v>
      </c>
      <c r="C88" s="11" t="s">
        <v>444</v>
      </c>
      <c r="D88" s="13">
        <v>-130</v>
      </c>
      <c r="F88" t="s">
        <v>669</v>
      </c>
    </row>
    <row r="89" spans="1:6" outlineLevel="2" x14ac:dyDescent="0.25">
      <c r="A89" t="s">
        <v>4</v>
      </c>
      <c r="B89" s="12">
        <v>42325</v>
      </c>
      <c r="C89" s="11" t="s">
        <v>446</v>
      </c>
      <c r="D89" s="13">
        <v>-36.32</v>
      </c>
      <c r="F89" t="s">
        <v>669</v>
      </c>
    </row>
    <row r="90" spans="1:6" outlineLevel="2" x14ac:dyDescent="0.25">
      <c r="A90" t="s">
        <v>4</v>
      </c>
      <c r="B90" s="12">
        <v>42324</v>
      </c>
      <c r="C90" s="11" t="s">
        <v>452</v>
      </c>
      <c r="D90" s="13">
        <v>-16</v>
      </c>
      <c r="F90" t="s">
        <v>669</v>
      </c>
    </row>
    <row r="91" spans="1:6" outlineLevel="2" x14ac:dyDescent="0.25">
      <c r="A91" t="s">
        <v>4</v>
      </c>
      <c r="B91" s="12">
        <v>42324</v>
      </c>
      <c r="C91" s="11" t="s">
        <v>454</v>
      </c>
      <c r="D91" s="13">
        <v>-28.25</v>
      </c>
      <c r="F91" t="s">
        <v>669</v>
      </c>
    </row>
    <row r="92" spans="1:6" outlineLevel="2" x14ac:dyDescent="0.25">
      <c r="A92" t="s">
        <v>4</v>
      </c>
      <c r="B92" s="12">
        <v>42324</v>
      </c>
      <c r="C92" s="11" t="s">
        <v>455</v>
      </c>
      <c r="D92" s="13">
        <v>-83.05</v>
      </c>
      <c r="F92" t="s">
        <v>669</v>
      </c>
    </row>
    <row r="93" spans="1:6" outlineLevel="2" x14ac:dyDescent="0.25">
      <c r="A93" t="s">
        <v>47</v>
      </c>
      <c r="B93" s="12">
        <v>42324</v>
      </c>
      <c r="C93" s="11" t="s">
        <v>456</v>
      </c>
      <c r="D93" s="13">
        <v>-16.38</v>
      </c>
      <c r="F93" t="s">
        <v>669</v>
      </c>
    </row>
    <row r="94" spans="1:6" outlineLevel="2" x14ac:dyDescent="0.25">
      <c r="A94" t="s">
        <v>47</v>
      </c>
      <c r="B94" s="12">
        <v>42321</v>
      </c>
      <c r="C94" s="11" t="s">
        <v>466</v>
      </c>
      <c r="D94" s="13">
        <v>-49.4</v>
      </c>
      <c r="F94" t="s">
        <v>669</v>
      </c>
    </row>
    <row r="95" spans="1:6" outlineLevel="2" x14ac:dyDescent="0.25">
      <c r="A95" t="s">
        <v>4</v>
      </c>
      <c r="B95" s="12">
        <v>42320</v>
      </c>
      <c r="C95" s="11" t="s">
        <v>470</v>
      </c>
      <c r="D95" s="13">
        <v>-12.52</v>
      </c>
      <c r="F95" t="s">
        <v>669</v>
      </c>
    </row>
    <row r="96" spans="1:6" outlineLevel="2" x14ac:dyDescent="0.25">
      <c r="A96" t="s">
        <v>4</v>
      </c>
      <c r="B96" s="12">
        <v>42320</v>
      </c>
      <c r="C96" s="11" t="s">
        <v>473</v>
      </c>
      <c r="D96" s="13">
        <v>-18.12</v>
      </c>
      <c r="F96" t="s">
        <v>669</v>
      </c>
    </row>
    <row r="97" spans="1:6" outlineLevel="2" x14ac:dyDescent="0.25">
      <c r="A97" t="s">
        <v>4</v>
      </c>
      <c r="B97" s="12">
        <v>42320</v>
      </c>
      <c r="C97" s="11" t="s">
        <v>477</v>
      </c>
      <c r="D97" s="13">
        <v>-68.91</v>
      </c>
      <c r="F97" t="s">
        <v>669</v>
      </c>
    </row>
    <row r="98" spans="1:6" outlineLevel="2" x14ac:dyDescent="0.25">
      <c r="A98" t="s">
        <v>4</v>
      </c>
      <c r="B98" s="12">
        <v>42317</v>
      </c>
      <c r="C98" s="11" t="s">
        <v>482</v>
      </c>
      <c r="D98" s="13">
        <v>-8.18</v>
      </c>
      <c r="F98" t="s">
        <v>669</v>
      </c>
    </row>
    <row r="99" spans="1:6" outlineLevel="2" x14ac:dyDescent="0.25">
      <c r="A99" t="s">
        <v>4</v>
      </c>
      <c r="B99" s="12">
        <v>42317</v>
      </c>
      <c r="C99" s="11" t="s">
        <v>485</v>
      </c>
      <c r="D99" s="13">
        <v>-56.43</v>
      </c>
      <c r="F99" t="s">
        <v>669</v>
      </c>
    </row>
    <row r="100" spans="1:6" outlineLevel="2" x14ac:dyDescent="0.25">
      <c r="A100" t="s">
        <v>4</v>
      </c>
      <c r="B100" s="12">
        <v>42317</v>
      </c>
      <c r="C100" s="11" t="s">
        <v>490</v>
      </c>
      <c r="D100" s="13">
        <v>-76.260000000000005</v>
      </c>
      <c r="F100" t="s">
        <v>669</v>
      </c>
    </row>
    <row r="101" spans="1:6" outlineLevel="2" x14ac:dyDescent="0.25">
      <c r="A101" t="s">
        <v>4</v>
      </c>
      <c r="B101" s="12">
        <v>42317</v>
      </c>
      <c r="C101" s="11" t="s">
        <v>490</v>
      </c>
      <c r="D101" s="13">
        <v>-20.18</v>
      </c>
      <c r="F101" t="s">
        <v>669</v>
      </c>
    </row>
    <row r="102" spans="1:6" outlineLevel="2" x14ac:dyDescent="0.25">
      <c r="A102" t="s">
        <v>4</v>
      </c>
      <c r="B102" s="12">
        <v>42317</v>
      </c>
      <c r="C102" s="11" t="s">
        <v>493</v>
      </c>
      <c r="D102" s="13">
        <v>-14.69</v>
      </c>
      <c r="F102" t="s">
        <v>669</v>
      </c>
    </row>
    <row r="103" spans="1:6" outlineLevel="2" x14ac:dyDescent="0.25">
      <c r="A103" t="s">
        <v>4</v>
      </c>
      <c r="B103" s="12">
        <v>42314</v>
      </c>
      <c r="C103" s="11" t="s">
        <v>499</v>
      </c>
      <c r="D103" s="13">
        <v>-12.98</v>
      </c>
      <c r="F103" t="s">
        <v>669</v>
      </c>
    </row>
    <row r="104" spans="1:6" outlineLevel="2" x14ac:dyDescent="0.25">
      <c r="A104" t="s">
        <v>4</v>
      </c>
      <c r="B104" s="12">
        <v>42312</v>
      </c>
      <c r="C104" s="11" t="s">
        <v>504</v>
      </c>
      <c r="D104" s="13">
        <v>-16.82</v>
      </c>
      <c r="F104" t="s">
        <v>669</v>
      </c>
    </row>
    <row r="105" spans="1:6" outlineLevel="2" x14ac:dyDescent="0.25">
      <c r="A105" t="s">
        <v>4</v>
      </c>
      <c r="B105" s="12">
        <v>42311</v>
      </c>
      <c r="C105" s="11" t="s">
        <v>507</v>
      </c>
      <c r="D105" s="13">
        <v>-76.069999999999993</v>
      </c>
      <c r="F105" t="s">
        <v>669</v>
      </c>
    </row>
    <row r="106" spans="1:6" outlineLevel="2" x14ac:dyDescent="0.25">
      <c r="A106" t="s">
        <v>4</v>
      </c>
      <c r="B106" s="51">
        <v>42310</v>
      </c>
      <c r="C106" s="50" t="s">
        <v>510</v>
      </c>
      <c r="D106" s="52">
        <v>-50.99</v>
      </c>
      <c r="E106" s="6"/>
      <c r="F106" s="5" t="s">
        <v>669</v>
      </c>
    </row>
    <row r="107" spans="1:6" outlineLevel="1" x14ac:dyDescent="0.25">
      <c r="B107" s="12"/>
      <c r="C107" s="11"/>
      <c r="D107" s="13">
        <f>SUBTOTAL(9,D77:D106)</f>
        <v>-1096.7499999999998</v>
      </c>
      <c r="F107" s="18" t="s">
        <v>833</v>
      </c>
    </row>
    <row r="108" spans="1:6" outlineLevel="1" x14ac:dyDescent="0.25">
      <c r="B108" s="12"/>
      <c r="C108" s="11"/>
      <c r="D108" s="13"/>
      <c r="F108" s="18"/>
    </row>
    <row r="109" spans="1:6" outlineLevel="1" x14ac:dyDescent="0.25">
      <c r="B109" s="12"/>
      <c r="C109" s="11"/>
      <c r="D109" s="13"/>
      <c r="F109" s="18"/>
    </row>
    <row r="110" spans="1:6" outlineLevel="2" x14ac:dyDescent="0.25">
      <c r="A110" t="s">
        <v>4</v>
      </c>
      <c r="B110" s="12">
        <v>42332</v>
      </c>
      <c r="C110" s="11" t="s">
        <v>393</v>
      </c>
      <c r="D110" s="13">
        <v>-109.95</v>
      </c>
      <c r="F110" t="s">
        <v>649</v>
      </c>
    </row>
    <row r="111" spans="1:6" outlineLevel="2" x14ac:dyDescent="0.25">
      <c r="A111" t="s">
        <v>4</v>
      </c>
      <c r="B111" s="12">
        <v>42332</v>
      </c>
      <c r="C111" s="11" t="s">
        <v>393</v>
      </c>
      <c r="D111" s="13">
        <v>-109.95</v>
      </c>
      <c r="F111" t="s">
        <v>649</v>
      </c>
    </row>
    <row r="112" spans="1:6" outlineLevel="2" x14ac:dyDescent="0.25">
      <c r="A112" t="s">
        <v>4</v>
      </c>
      <c r="B112" s="12">
        <v>42331</v>
      </c>
      <c r="C112" s="11" t="s">
        <v>414</v>
      </c>
      <c r="D112" s="13">
        <v>-29.99</v>
      </c>
      <c r="F112" t="s">
        <v>649</v>
      </c>
    </row>
    <row r="113" spans="1:6" outlineLevel="2" x14ac:dyDescent="0.25">
      <c r="A113" t="s">
        <v>10</v>
      </c>
      <c r="B113" s="12">
        <v>42317</v>
      </c>
      <c r="C113" s="11" t="s">
        <v>495</v>
      </c>
      <c r="D113" s="13">
        <v>-1000</v>
      </c>
      <c r="F113" t="s">
        <v>649</v>
      </c>
    </row>
    <row r="114" spans="1:6" outlineLevel="2" x14ac:dyDescent="0.25">
      <c r="A114" t="s">
        <v>4</v>
      </c>
      <c r="B114" s="51">
        <v>42310</v>
      </c>
      <c r="C114" s="50" t="s">
        <v>515</v>
      </c>
      <c r="D114" s="52">
        <v>-29.99</v>
      </c>
      <c r="E114" s="6"/>
      <c r="F114" s="5" t="s">
        <v>649</v>
      </c>
    </row>
    <row r="115" spans="1:6" outlineLevel="1" x14ac:dyDescent="0.25">
      <c r="B115" s="12"/>
      <c r="C115" s="11"/>
      <c r="D115" s="13">
        <f>SUBTOTAL(9,D110:D114)</f>
        <v>-1279.8800000000001</v>
      </c>
      <c r="F115" s="18" t="s">
        <v>834</v>
      </c>
    </row>
    <row r="116" spans="1:6" outlineLevel="1" x14ac:dyDescent="0.25">
      <c r="B116" s="12"/>
      <c r="C116" s="11"/>
      <c r="D116" s="13"/>
      <c r="F116" s="18"/>
    </row>
    <row r="117" spans="1:6" outlineLevel="1" x14ac:dyDescent="0.25">
      <c r="B117" s="12"/>
      <c r="C117" s="11"/>
      <c r="D117" s="13"/>
      <c r="F117" s="18"/>
    </row>
    <row r="118" spans="1:6" outlineLevel="2" x14ac:dyDescent="0.25">
      <c r="A118" t="s">
        <v>4</v>
      </c>
      <c r="B118" s="12">
        <v>42331</v>
      </c>
      <c r="C118" s="11" t="s">
        <v>412</v>
      </c>
      <c r="D118" s="13">
        <v>-4000</v>
      </c>
      <c r="F118" t="s">
        <v>774</v>
      </c>
    </row>
    <row r="119" spans="1:6" outlineLevel="2" x14ac:dyDescent="0.25">
      <c r="A119" t="s">
        <v>4</v>
      </c>
      <c r="B119" s="12">
        <v>42326</v>
      </c>
      <c r="C119" s="11" t="s">
        <v>441</v>
      </c>
      <c r="D119" s="13">
        <v>-9562.5</v>
      </c>
      <c r="F119" t="s">
        <v>774</v>
      </c>
    </row>
    <row r="120" spans="1:6" outlineLevel="2" x14ac:dyDescent="0.25">
      <c r="A120" t="s">
        <v>4</v>
      </c>
      <c r="B120" s="12">
        <v>42324</v>
      </c>
      <c r="C120" s="11" t="s">
        <v>464</v>
      </c>
      <c r="D120" s="13">
        <v>-13000</v>
      </c>
      <c r="F120" t="s">
        <v>774</v>
      </c>
    </row>
    <row r="121" spans="1:6" outlineLevel="2" x14ac:dyDescent="0.25">
      <c r="A121" t="s">
        <v>47</v>
      </c>
      <c r="B121" s="51">
        <v>42310</v>
      </c>
      <c r="C121" s="50" t="s">
        <v>513</v>
      </c>
      <c r="D121" s="52">
        <v>-5000</v>
      </c>
      <c r="E121" s="6"/>
      <c r="F121" s="5" t="s">
        <v>774</v>
      </c>
    </row>
    <row r="122" spans="1:6" outlineLevel="1" x14ac:dyDescent="0.25">
      <c r="B122" s="12"/>
      <c r="C122" s="11"/>
      <c r="D122" s="13">
        <f>SUBTOTAL(9,D118:D121)</f>
        <v>-31562.5</v>
      </c>
      <c r="F122" s="18" t="s">
        <v>835</v>
      </c>
    </row>
    <row r="123" spans="1:6" outlineLevel="1" x14ac:dyDescent="0.25">
      <c r="B123" s="12"/>
      <c r="C123" s="11"/>
      <c r="D123" s="13"/>
      <c r="F123" s="18"/>
    </row>
    <row r="124" spans="1:6" outlineLevel="1" x14ac:dyDescent="0.25">
      <c r="B124" s="12"/>
      <c r="C124" s="11"/>
      <c r="D124" s="13"/>
      <c r="F124" s="18"/>
    </row>
    <row r="125" spans="1:6" outlineLevel="2" x14ac:dyDescent="0.25">
      <c r="A125" t="s">
        <v>4</v>
      </c>
      <c r="B125" s="12">
        <v>42331</v>
      </c>
      <c r="C125" s="11" t="s">
        <v>400</v>
      </c>
      <c r="D125" s="13">
        <v>-26</v>
      </c>
      <c r="F125" t="s">
        <v>629</v>
      </c>
    </row>
    <row r="126" spans="1:6" outlineLevel="2" x14ac:dyDescent="0.25">
      <c r="A126" t="s">
        <v>4</v>
      </c>
      <c r="B126" s="12">
        <v>42328</v>
      </c>
      <c r="C126" s="11" t="s">
        <v>420</v>
      </c>
      <c r="D126" s="13">
        <v>-17</v>
      </c>
      <c r="F126" t="s">
        <v>629</v>
      </c>
    </row>
    <row r="127" spans="1:6" outlineLevel="2" x14ac:dyDescent="0.25">
      <c r="A127" t="s">
        <v>4</v>
      </c>
      <c r="B127" s="12">
        <v>42327</v>
      </c>
      <c r="C127" s="11" t="s">
        <v>430</v>
      </c>
      <c r="D127" s="13">
        <v>-0.75</v>
      </c>
      <c r="F127" t="s">
        <v>629</v>
      </c>
    </row>
    <row r="128" spans="1:6" outlineLevel="2" x14ac:dyDescent="0.25">
      <c r="A128" t="s">
        <v>4</v>
      </c>
      <c r="B128" s="12">
        <v>42325</v>
      </c>
      <c r="C128" s="11" t="s">
        <v>449</v>
      </c>
      <c r="D128" s="13">
        <v>-16.84</v>
      </c>
      <c r="F128" t="s">
        <v>629</v>
      </c>
    </row>
    <row r="129" spans="1:6" outlineLevel="2" x14ac:dyDescent="0.25">
      <c r="A129" t="s">
        <v>4</v>
      </c>
      <c r="B129" s="51">
        <v>42324</v>
      </c>
      <c r="C129" s="50" t="s">
        <v>451</v>
      </c>
      <c r="D129" s="52">
        <v>-3.5</v>
      </c>
      <c r="E129" s="6"/>
      <c r="F129" s="5" t="s">
        <v>629</v>
      </c>
    </row>
    <row r="130" spans="1:6" outlineLevel="1" x14ac:dyDescent="0.25">
      <c r="B130" s="12"/>
      <c r="C130" s="11"/>
      <c r="D130" s="13">
        <f>SUBTOTAL(9,D125:D129)</f>
        <v>-64.09</v>
      </c>
      <c r="F130" s="18" t="s">
        <v>799</v>
      </c>
    </row>
    <row r="131" spans="1:6" outlineLevel="1" x14ac:dyDescent="0.25">
      <c r="B131" s="12"/>
      <c r="C131" s="11"/>
      <c r="D131" s="13"/>
      <c r="F131" s="18"/>
    </row>
    <row r="132" spans="1:6" outlineLevel="1" x14ac:dyDescent="0.25">
      <c r="B132" s="12"/>
      <c r="C132" s="11"/>
      <c r="D132" s="13"/>
      <c r="F132" s="18"/>
    </row>
    <row r="133" spans="1:6" outlineLevel="2" x14ac:dyDescent="0.25">
      <c r="A133" t="s">
        <v>4</v>
      </c>
      <c r="B133" s="12">
        <v>42331</v>
      </c>
      <c r="C133" s="11" t="s">
        <v>401</v>
      </c>
      <c r="D133" s="13">
        <v>-28.69</v>
      </c>
      <c r="F133" t="s">
        <v>639</v>
      </c>
    </row>
    <row r="134" spans="1:6" outlineLevel="2" x14ac:dyDescent="0.25">
      <c r="A134" t="s">
        <v>4</v>
      </c>
      <c r="B134" s="12">
        <v>42331</v>
      </c>
      <c r="C134" s="11" t="s">
        <v>403</v>
      </c>
      <c r="D134" s="13">
        <v>-14.22</v>
      </c>
      <c r="F134" t="s">
        <v>639</v>
      </c>
    </row>
    <row r="135" spans="1:6" outlineLevel="2" x14ac:dyDescent="0.25">
      <c r="A135" t="s">
        <v>4</v>
      </c>
      <c r="B135" s="12">
        <v>42331</v>
      </c>
      <c r="C135" s="11" t="s">
        <v>408</v>
      </c>
      <c r="D135" s="13">
        <v>-168.1</v>
      </c>
      <c r="F135" t="s">
        <v>639</v>
      </c>
    </row>
    <row r="136" spans="1:6" outlineLevel="2" x14ac:dyDescent="0.25">
      <c r="A136" t="s">
        <v>4</v>
      </c>
      <c r="B136" s="12">
        <v>42331</v>
      </c>
      <c r="C136" s="11" t="s">
        <v>409</v>
      </c>
      <c r="D136" s="13">
        <v>-86.58</v>
      </c>
      <c r="F136" t="s">
        <v>639</v>
      </c>
    </row>
    <row r="137" spans="1:6" outlineLevel="2" x14ac:dyDescent="0.25">
      <c r="A137" t="s">
        <v>4</v>
      </c>
      <c r="B137" s="12">
        <v>42331</v>
      </c>
      <c r="C137" s="11" t="s">
        <v>410</v>
      </c>
      <c r="D137" s="13">
        <v>-163.05000000000001</v>
      </c>
      <c r="F137" t="s">
        <v>639</v>
      </c>
    </row>
    <row r="138" spans="1:6" outlineLevel="2" x14ac:dyDescent="0.25">
      <c r="A138" t="s">
        <v>4</v>
      </c>
      <c r="B138" s="12">
        <v>42328</v>
      </c>
      <c r="C138" s="11" t="s">
        <v>419</v>
      </c>
      <c r="D138" s="13">
        <v>-23.5</v>
      </c>
      <c r="F138" t="s">
        <v>639</v>
      </c>
    </row>
    <row r="139" spans="1:6" outlineLevel="2" x14ac:dyDescent="0.25">
      <c r="A139" t="s">
        <v>4</v>
      </c>
      <c r="B139" s="12">
        <v>42328</v>
      </c>
      <c r="C139" s="11" t="s">
        <v>424</v>
      </c>
      <c r="D139" s="13">
        <v>-89</v>
      </c>
      <c r="F139" t="s">
        <v>639</v>
      </c>
    </row>
    <row r="140" spans="1:6" outlineLevel="2" x14ac:dyDescent="0.25">
      <c r="A140" t="s">
        <v>4</v>
      </c>
      <c r="B140" s="12">
        <v>42326</v>
      </c>
      <c r="C140" s="11" t="s">
        <v>440</v>
      </c>
      <c r="D140" s="13">
        <v>-15.62</v>
      </c>
      <c r="F140" t="s">
        <v>639</v>
      </c>
    </row>
    <row r="141" spans="1:6" outlineLevel="2" x14ac:dyDescent="0.25">
      <c r="A141" t="s">
        <v>4</v>
      </c>
      <c r="B141" s="12">
        <v>42325</v>
      </c>
      <c r="C141" s="11" t="s">
        <v>445</v>
      </c>
      <c r="D141" s="13">
        <v>-59</v>
      </c>
      <c r="F141" t="s">
        <v>639</v>
      </c>
    </row>
    <row r="142" spans="1:6" outlineLevel="2" x14ac:dyDescent="0.25">
      <c r="A142" t="s">
        <v>4</v>
      </c>
      <c r="B142" s="12">
        <v>42324</v>
      </c>
      <c r="C142" s="11" t="s">
        <v>457</v>
      </c>
      <c r="D142" s="13">
        <v>-23.49</v>
      </c>
      <c r="F142" t="s">
        <v>639</v>
      </c>
    </row>
    <row r="143" spans="1:6" outlineLevel="2" x14ac:dyDescent="0.25">
      <c r="A143" t="s">
        <v>4</v>
      </c>
      <c r="B143" s="12">
        <v>42324</v>
      </c>
      <c r="C143" s="11" t="s">
        <v>459</v>
      </c>
      <c r="D143" s="13">
        <v>-31.5</v>
      </c>
      <c r="F143" t="s">
        <v>639</v>
      </c>
    </row>
    <row r="144" spans="1:6" outlineLevel="2" x14ac:dyDescent="0.25">
      <c r="A144" t="s">
        <v>4</v>
      </c>
      <c r="B144" s="12">
        <v>42324</v>
      </c>
      <c r="C144" s="11" t="s">
        <v>460</v>
      </c>
      <c r="D144" s="13">
        <v>-23</v>
      </c>
      <c r="F144" t="s">
        <v>639</v>
      </c>
    </row>
    <row r="145" spans="1:6" outlineLevel="2" x14ac:dyDescent="0.25">
      <c r="A145" t="s">
        <v>4</v>
      </c>
      <c r="B145" s="12">
        <v>42321</v>
      </c>
      <c r="C145" s="11" t="s">
        <v>467</v>
      </c>
      <c r="D145" s="13">
        <v>-50.71</v>
      </c>
      <c r="F145" t="s">
        <v>639</v>
      </c>
    </row>
    <row r="146" spans="1:6" outlineLevel="2" x14ac:dyDescent="0.25">
      <c r="A146" t="s">
        <v>4</v>
      </c>
      <c r="B146" s="12">
        <v>42321</v>
      </c>
      <c r="C146" s="11" t="s">
        <v>468</v>
      </c>
      <c r="D146" s="13">
        <v>-41.58</v>
      </c>
      <c r="F146" t="s">
        <v>639</v>
      </c>
    </row>
    <row r="147" spans="1:6" outlineLevel="2" x14ac:dyDescent="0.25">
      <c r="A147" t="s">
        <v>10</v>
      </c>
      <c r="B147" s="12">
        <v>42317</v>
      </c>
      <c r="C147" s="11" t="s">
        <v>487</v>
      </c>
      <c r="D147" s="13">
        <v>-72.16</v>
      </c>
      <c r="F147" t="s">
        <v>639</v>
      </c>
    </row>
    <row r="148" spans="1:6" outlineLevel="2" x14ac:dyDescent="0.25">
      <c r="A148" t="s">
        <v>4</v>
      </c>
      <c r="B148" s="12">
        <v>42317</v>
      </c>
      <c r="C148" s="11" t="s">
        <v>491</v>
      </c>
      <c r="D148" s="13">
        <v>-400</v>
      </c>
      <c r="F148" t="s">
        <v>639</v>
      </c>
    </row>
    <row r="149" spans="1:6" outlineLevel="2" x14ac:dyDescent="0.25">
      <c r="A149" t="s">
        <v>4</v>
      </c>
      <c r="B149" s="12">
        <v>42317</v>
      </c>
      <c r="C149" s="11" t="s">
        <v>492</v>
      </c>
      <c r="D149" s="13">
        <v>-76.900000000000006</v>
      </c>
      <c r="F149" t="s">
        <v>639</v>
      </c>
    </row>
    <row r="150" spans="1:6" outlineLevel="2" x14ac:dyDescent="0.25">
      <c r="A150" t="s">
        <v>4</v>
      </c>
      <c r="B150" s="12">
        <v>42317</v>
      </c>
      <c r="C150" s="11" t="s">
        <v>494</v>
      </c>
      <c r="D150" s="13">
        <v>-35.83</v>
      </c>
      <c r="F150" t="s">
        <v>639</v>
      </c>
    </row>
    <row r="151" spans="1:6" outlineLevel="2" x14ac:dyDescent="0.25">
      <c r="A151" t="s">
        <v>4</v>
      </c>
      <c r="B151" s="51">
        <v>42310</v>
      </c>
      <c r="C151" s="50" t="s">
        <v>514</v>
      </c>
      <c r="D151" s="52">
        <v>-181.13</v>
      </c>
      <c r="E151" s="6"/>
      <c r="F151" s="5" t="s">
        <v>639</v>
      </c>
    </row>
    <row r="152" spans="1:6" outlineLevel="1" x14ac:dyDescent="0.25">
      <c r="B152" s="12"/>
      <c r="C152" s="11"/>
      <c r="D152" s="13">
        <f>SUBTOTAL(9,D133:D151)</f>
        <v>-1584.06</v>
      </c>
      <c r="F152" s="18" t="s">
        <v>836</v>
      </c>
    </row>
    <row r="153" spans="1:6" outlineLevel="1" x14ac:dyDescent="0.25">
      <c r="B153" s="12"/>
      <c r="C153" s="11"/>
      <c r="D153" s="13"/>
      <c r="F153" s="18"/>
    </row>
    <row r="154" spans="1:6" outlineLevel="1" x14ac:dyDescent="0.25">
      <c r="B154" s="12"/>
      <c r="C154" s="11"/>
      <c r="D154" s="13"/>
      <c r="F154" s="18"/>
    </row>
    <row r="155" spans="1:6" outlineLevel="2" x14ac:dyDescent="0.25">
      <c r="A155" t="s">
        <v>4</v>
      </c>
      <c r="B155" s="12">
        <v>42331</v>
      </c>
      <c r="C155" s="11" t="s">
        <v>399</v>
      </c>
      <c r="D155" s="13">
        <v>-52</v>
      </c>
      <c r="F155" t="s">
        <v>643</v>
      </c>
    </row>
    <row r="156" spans="1:6" outlineLevel="2" x14ac:dyDescent="0.25">
      <c r="A156" t="s">
        <v>4</v>
      </c>
      <c r="B156" s="51">
        <v>42311</v>
      </c>
      <c r="C156" s="50" t="s">
        <v>506</v>
      </c>
      <c r="D156" s="52">
        <v>-320</v>
      </c>
      <c r="E156" s="6"/>
      <c r="F156" s="5" t="s">
        <v>643</v>
      </c>
    </row>
    <row r="157" spans="1:6" outlineLevel="1" x14ac:dyDescent="0.25">
      <c r="B157" s="12"/>
      <c r="C157" s="11"/>
      <c r="D157" s="13">
        <f>SUBTOTAL(9,D155:D156)</f>
        <v>-372</v>
      </c>
      <c r="F157" s="18" t="s">
        <v>837</v>
      </c>
    </row>
    <row r="158" spans="1:6" outlineLevel="1" x14ac:dyDescent="0.25">
      <c r="B158" s="12"/>
      <c r="C158" s="11"/>
      <c r="D158" s="13"/>
      <c r="F158" s="18"/>
    </row>
    <row r="159" spans="1:6" outlineLevel="1" x14ac:dyDescent="0.25">
      <c r="B159" s="12"/>
      <c r="C159" s="11"/>
      <c r="D159" s="13"/>
      <c r="F159" s="18"/>
    </row>
    <row r="160" spans="1:6" outlineLevel="2" x14ac:dyDescent="0.25">
      <c r="A160" t="s">
        <v>4</v>
      </c>
      <c r="B160" s="12">
        <v>42324</v>
      </c>
      <c r="C160" s="11" t="s">
        <v>461</v>
      </c>
      <c r="D160" s="13">
        <v>-500</v>
      </c>
      <c r="F160" t="s">
        <v>670</v>
      </c>
    </row>
    <row r="161" spans="1:6" outlineLevel="2" x14ac:dyDescent="0.25">
      <c r="A161" t="s">
        <v>10</v>
      </c>
      <c r="B161" s="51">
        <v>42324</v>
      </c>
      <c r="C161" s="50" t="s">
        <v>463</v>
      </c>
      <c r="D161" s="52">
        <v>-400</v>
      </c>
      <c r="E161" s="6"/>
      <c r="F161" s="5" t="s">
        <v>670</v>
      </c>
    </row>
    <row r="162" spans="1:6" outlineLevel="1" x14ac:dyDescent="0.25">
      <c r="B162" s="12"/>
      <c r="C162" s="11"/>
      <c r="D162" s="13">
        <f>SUBTOTAL(9,D160:D161)</f>
        <v>-900</v>
      </c>
      <c r="F162" s="18" t="s">
        <v>838</v>
      </c>
    </row>
    <row r="163" spans="1:6" outlineLevel="1" x14ac:dyDescent="0.25">
      <c r="B163" s="12"/>
      <c r="C163" s="11"/>
      <c r="D163" s="13"/>
      <c r="F163" s="18"/>
    </row>
    <row r="164" spans="1:6" outlineLevel="1" x14ac:dyDescent="0.25">
      <c r="B164" s="12"/>
      <c r="C164" s="11"/>
      <c r="D164" s="13"/>
      <c r="F164" s="18"/>
    </row>
    <row r="165" spans="1:6" outlineLevel="2" x14ac:dyDescent="0.25">
      <c r="A165" t="s">
        <v>4</v>
      </c>
      <c r="B165" s="12">
        <v>42331</v>
      </c>
      <c r="C165" s="11" t="s">
        <v>411</v>
      </c>
      <c r="D165" s="13">
        <v>-11.5</v>
      </c>
      <c r="F165" t="s">
        <v>640</v>
      </c>
    </row>
    <row r="166" spans="1:6" outlineLevel="2" x14ac:dyDescent="0.25">
      <c r="A166" t="s">
        <v>4</v>
      </c>
      <c r="B166" s="12">
        <v>42327</v>
      </c>
      <c r="C166" s="11" t="s">
        <v>428</v>
      </c>
      <c r="D166" s="13">
        <v>-16.25</v>
      </c>
      <c r="F166" t="s">
        <v>640</v>
      </c>
    </row>
    <row r="167" spans="1:6" outlineLevel="2" x14ac:dyDescent="0.25">
      <c r="A167" t="s">
        <v>4</v>
      </c>
      <c r="B167" s="12">
        <v>42327</v>
      </c>
      <c r="C167" s="11" t="s">
        <v>428</v>
      </c>
      <c r="D167" s="13">
        <v>-16.25</v>
      </c>
      <c r="F167" t="s">
        <v>640</v>
      </c>
    </row>
    <row r="168" spans="1:6" outlineLevel="2" x14ac:dyDescent="0.25">
      <c r="A168" t="s">
        <v>4</v>
      </c>
      <c r="B168" s="12">
        <v>42326</v>
      </c>
      <c r="C168" s="11" t="s">
        <v>436</v>
      </c>
      <c r="D168" s="13">
        <v>-10</v>
      </c>
      <c r="F168" t="s">
        <v>640</v>
      </c>
    </row>
    <row r="169" spans="1:6" outlineLevel="2" x14ac:dyDescent="0.25">
      <c r="A169" t="s">
        <v>4</v>
      </c>
      <c r="B169" s="12">
        <v>42326</v>
      </c>
      <c r="C169" s="11" t="s">
        <v>437</v>
      </c>
      <c r="D169" s="13">
        <v>-11.5</v>
      </c>
      <c r="F169" t="s">
        <v>640</v>
      </c>
    </row>
    <row r="170" spans="1:6" outlineLevel="2" x14ac:dyDescent="0.25">
      <c r="A170" t="s">
        <v>4</v>
      </c>
      <c r="B170" s="12">
        <v>42326</v>
      </c>
      <c r="C170" s="11" t="s">
        <v>438</v>
      </c>
      <c r="D170" s="13">
        <v>-11.5</v>
      </c>
      <c r="F170" t="s">
        <v>640</v>
      </c>
    </row>
    <row r="171" spans="1:6" outlineLevel="2" x14ac:dyDescent="0.25">
      <c r="A171" t="s">
        <v>14</v>
      </c>
      <c r="B171" s="12">
        <v>42326</v>
      </c>
      <c r="C171" s="11" t="s">
        <v>439</v>
      </c>
      <c r="D171" s="13">
        <v>-10</v>
      </c>
      <c r="F171" t="s">
        <v>640</v>
      </c>
    </row>
    <row r="172" spans="1:6" outlineLevel="2" x14ac:dyDescent="0.25">
      <c r="A172" t="s">
        <v>4</v>
      </c>
      <c r="B172" s="51">
        <v>42311</v>
      </c>
      <c r="C172" s="50" t="s">
        <v>508</v>
      </c>
      <c r="D172" s="52">
        <v>-10</v>
      </c>
      <c r="E172" s="6"/>
      <c r="F172" s="5" t="s">
        <v>640</v>
      </c>
    </row>
    <row r="173" spans="1:6" outlineLevel="1" x14ac:dyDescent="0.25">
      <c r="B173" s="12"/>
      <c r="C173" s="11"/>
      <c r="D173" s="13">
        <f>SUBTOTAL(9,D165:D172)</f>
        <v>-97</v>
      </c>
      <c r="F173" s="18" t="s">
        <v>839</v>
      </c>
    </row>
    <row r="174" spans="1:6" outlineLevel="1" x14ac:dyDescent="0.25">
      <c r="B174" s="12"/>
      <c r="C174" s="11"/>
      <c r="D174" s="13"/>
      <c r="F174" s="18"/>
    </row>
    <row r="175" spans="1:6" outlineLevel="1" x14ac:dyDescent="0.25">
      <c r="B175" s="12"/>
      <c r="C175" s="11"/>
      <c r="D175" s="13"/>
      <c r="F175" s="18"/>
    </row>
    <row r="176" spans="1:6" outlineLevel="1" x14ac:dyDescent="0.25">
      <c r="B176" s="12"/>
      <c r="C176" s="11"/>
      <c r="D176" s="13"/>
      <c r="F176" s="18"/>
    </row>
    <row r="177" spans="1:6" outlineLevel="2" x14ac:dyDescent="0.25">
      <c r="A177" t="s">
        <v>4</v>
      </c>
      <c r="B177" s="12">
        <v>42324</v>
      </c>
      <c r="C177" s="11" t="s">
        <v>458</v>
      </c>
      <c r="D177" s="13">
        <v>-669.54</v>
      </c>
      <c r="F177" t="s">
        <v>626</v>
      </c>
    </row>
    <row r="178" spans="1:6" outlineLevel="2" x14ac:dyDescent="0.25">
      <c r="A178" t="s">
        <v>4</v>
      </c>
      <c r="B178" s="12">
        <v>42324</v>
      </c>
      <c r="C178" s="11" t="s">
        <v>458</v>
      </c>
      <c r="D178" s="13">
        <v>-564.54</v>
      </c>
      <c r="F178" t="s">
        <v>626</v>
      </c>
    </row>
    <row r="179" spans="1:6" outlineLevel="2" x14ac:dyDescent="0.25">
      <c r="A179" t="s">
        <v>4</v>
      </c>
      <c r="B179" s="12">
        <v>42324</v>
      </c>
      <c r="C179" s="11" t="s">
        <v>458</v>
      </c>
      <c r="D179" s="13">
        <v>-564.54</v>
      </c>
      <c r="F179" t="s">
        <v>626</v>
      </c>
    </row>
    <row r="180" spans="1:6" outlineLevel="2" x14ac:dyDescent="0.25">
      <c r="A180" t="s">
        <v>4</v>
      </c>
      <c r="B180" s="12">
        <v>42317</v>
      </c>
      <c r="C180" s="11" t="s">
        <v>484</v>
      </c>
      <c r="D180" s="13">
        <v>-86.25</v>
      </c>
      <c r="F180" t="s">
        <v>626</v>
      </c>
    </row>
    <row r="181" spans="1:6" outlineLevel="2" x14ac:dyDescent="0.25">
      <c r="A181" t="s">
        <v>4</v>
      </c>
      <c r="B181" s="12">
        <v>42317</v>
      </c>
      <c r="C181" s="11" t="s">
        <v>486</v>
      </c>
      <c r="D181" s="13">
        <v>-75</v>
      </c>
      <c r="F181" s="11" t="s">
        <v>626</v>
      </c>
    </row>
    <row r="182" spans="1:6" outlineLevel="2" x14ac:dyDescent="0.25">
      <c r="A182" t="s">
        <v>47</v>
      </c>
      <c r="B182" s="12">
        <v>42317</v>
      </c>
      <c r="C182" s="11" t="s">
        <v>489</v>
      </c>
      <c r="D182" s="13">
        <v>-8</v>
      </c>
      <c r="F182" s="11" t="s">
        <v>626</v>
      </c>
    </row>
    <row r="183" spans="1:6" outlineLevel="2" x14ac:dyDescent="0.25">
      <c r="A183" t="s">
        <v>4</v>
      </c>
      <c r="B183" s="12">
        <v>42314</v>
      </c>
      <c r="C183" s="11" t="s">
        <v>497</v>
      </c>
      <c r="D183" s="13">
        <v>-784.99</v>
      </c>
      <c r="F183" s="11" t="s">
        <v>626</v>
      </c>
    </row>
    <row r="184" spans="1:6" outlineLevel="2" x14ac:dyDescent="0.25">
      <c r="A184" t="s">
        <v>4</v>
      </c>
      <c r="B184" s="12">
        <v>42314</v>
      </c>
      <c r="C184" s="11" t="s">
        <v>498</v>
      </c>
      <c r="D184" s="13">
        <v>-10.74</v>
      </c>
      <c r="F184" s="11" t="s">
        <v>626</v>
      </c>
    </row>
    <row r="185" spans="1:6" outlineLevel="2" x14ac:dyDescent="0.25">
      <c r="A185" t="s">
        <v>4</v>
      </c>
      <c r="B185" s="12">
        <v>42313</v>
      </c>
      <c r="C185" s="11" t="s">
        <v>500</v>
      </c>
      <c r="D185" s="13">
        <v>-160.1</v>
      </c>
      <c r="F185" s="11" t="s">
        <v>626</v>
      </c>
    </row>
    <row r="186" spans="1:6" outlineLevel="2" x14ac:dyDescent="0.25">
      <c r="A186" t="s">
        <v>10</v>
      </c>
      <c r="B186" s="12">
        <v>42313</v>
      </c>
      <c r="C186" s="11" t="s">
        <v>501</v>
      </c>
      <c r="D186" s="13">
        <v>-41.5</v>
      </c>
      <c r="F186" t="s">
        <v>626</v>
      </c>
    </row>
    <row r="187" spans="1:6" outlineLevel="2" x14ac:dyDescent="0.25">
      <c r="A187" t="s">
        <v>4</v>
      </c>
      <c r="B187" s="51">
        <v>42312</v>
      </c>
      <c r="C187" s="50" t="s">
        <v>505</v>
      </c>
      <c r="D187" s="52">
        <v>-22</v>
      </c>
      <c r="E187" s="6"/>
      <c r="F187" s="5" t="s">
        <v>626</v>
      </c>
    </row>
    <row r="188" spans="1:6" outlineLevel="1" x14ac:dyDescent="0.25">
      <c r="B188" s="12"/>
      <c r="C188" s="11"/>
      <c r="D188" s="13">
        <f>SUBTOTAL(9,D177:D187)</f>
        <v>-2987.1999999999994</v>
      </c>
      <c r="F188" s="18" t="s">
        <v>840</v>
      </c>
    </row>
    <row r="189" spans="1:6" outlineLevel="1" x14ac:dyDescent="0.25">
      <c r="B189" s="12"/>
      <c r="C189" s="11"/>
      <c r="D189" s="13"/>
      <c r="F189" s="18"/>
    </row>
    <row r="190" spans="1:6" outlineLevel="1" x14ac:dyDescent="0.25">
      <c r="B190" s="12"/>
      <c r="C190" s="11"/>
      <c r="D190" s="13"/>
      <c r="F190" s="18"/>
    </row>
    <row r="191" spans="1:6" outlineLevel="2" x14ac:dyDescent="0.25">
      <c r="A191" t="s">
        <v>4</v>
      </c>
      <c r="B191" s="51">
        <v>42326</v>
      </c>
      <c r="C191" s="50" t="s">
        <v>435</v>
      </c>
      <c r="D191" s="52">
        <v>-292.35000000000002</v>
      </c>
      <c r="E191" s="6"/>
      <c r="F191" s="5" t="s">
        <v>650</v>
      </c>
    </row>
    <row r="192" spans="1:6" outlineLevel="1" x14ac:dyDescent="0.25">
      <c r="B192" s="12"/>
      <c r="C192" s="11"/>
      <c r="D192" s="13">
        <f>SUBTOTAL(9,D191:D191)</f>
        <v>-292.35000000000002</v>
      </c>
      <c r="F192" s="18" t="s">
        <v>841</v>
      </c>
    </row>
    <row r="193" spans="2:6" x14ac:dyDescent="0.25">
      <c r="B193" s="12"/>
      <c r="C193" s="11"/>
      <c r="D193" s="13">
        <f>SUBTOTAL(9,D2:D191)</f>
        <v>8924.3000000000065</v>
      </c>
      <c r="F193" s="18" t="s">
        <v>805</v>
      </c>
    </row>
    <row r="197" spans="2:6" x14ac:dyDescent="0.25">
      <c r="D197" s="17">
        <f>SUBTOTAL(9,D2:D196)</f>
        <v>8924.3000000000065</v>
      </c>
    </row>
  </sheetData>
  <autoFilter ref="A1:F191"/>
  <sortState ref="B2:F147">
    <sortCondition ref="F2:F147"/>
  </sortState>
  <pageMargins left="0.22" right="0.37" top="0.31" bottom="0.31" header="0.3" footer="0.3"/>
  <pageSetup scale="9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view="pageBreakPreview" zoomScale="60" zoomScaleNormal="100" workbookViewId="0">
      <selection activeCell="E13" sqref="E13"/>
    </sheetView>
  </sheetViews>
  <sheetFormatPr defaultRowHeight="15" outlineLevelRow="2" x14ac:dyDescent="0.25"/>
  <cols>
    <col min="1" max="1" width="10.42578125" customWidth="1"/>
    <col min="2" max="2" width="45.5703125" customWidth="1"/>
    <col min="3" max="3" width="11.5703125" style="4" bestFit="1" customWidth="1"/>
    <col min="4" max="4" width="19.85546875" style="4" customWidth="1"/>
    <col min="5" max="5" width="13.7109375" customWidth="1"/>
    <col min="6" max="6" width="14.85546875" customWidth="1"/>
    <col min="7" max="7" width="13.85546875" customWidth="1"/>
    <col min="8" max="8" width="14.140625" customWidth="1"/>
  </cols>
  <sheetData>
    <row r="1" spans="1:17" s="18" customFormat="1" x14ac:dyDescent="0.25">
      <c r="A1" s="2" t="s">
        <v>1</v>
      </c>
      <c r="B1" s="2" t="s">
        <v>2</v>
      </c>
      <c r="C1" s="3" t="s">
        <v>3</v>
      </c>
      <c r="D1" s="2" t="s">
        <v>67</v>
      </c>
    </row>
    <row r="2" spans="1:17" s="18" customFormat="1" x14ac:dyDescent="0.25">
      <c r="A2" s="10"/>
      <c r="B2" s="10"/>
      <c r="C2" s="29"/>
      <c r="D2" s="10"/>
    </row>
    <row r="3" spans="1:17" s="18" customFormat="1" x14ac:dyDescent="0.25">
      <c r="A3" s="10"/>
      <c r="B3" s="10"/>
      <c r="C3" s="29"/>
      <c r="D3" s="10"/>
    </row>
    <row r="4" spans="1:17" outlineLevel="2" x14ac:dyDescent="0.25">
      <c r="A4" s="12">
        <v>42369</v>
      </c>
      <c r="B4" s="11" t="s">
        <v>142</v>
      </c>
      <c r="C4" s="13">
        <v>-2.5</v>
      </c>
      <c r="D4" s="4" t="s">
        <v>647</v>
      </c>
    </row>
    <row r="5" spans="1:17" outlineLevel="2" x14ac:dyDescent="0.25">
      <c r="A5" s="12">
        <v>42369</v>
      </c>
      <c r="B5" s="11" t="s">
        <v>13</v>
      </c>
      <c r="C5" s="13">
        <v>-15</v>
      </c>
      <c r="D5" s="4" t="s">
        <v>647</v>
      </c>
      <c r="E5" s="53"/>
      <c r="F5" s="72"/>
      <c r="G5" s="31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outlineLevel="2" x14ac:dyDescent="0.25">
      <c r="A6" s="12">
        <v>42368</v>
      </c>
      <c r="B6" s="11" t="s">
        <v>142</v>
      </c>
      <c r="C6" s="13">
        <v>-2.5</v>
      </c>
      <c r="D6" s="4" t="s">
        <v>647</v>
      </c>
      <c r="E6" s="41"/>
      <c r="F6" s="41"/>
      <c r="G6" s="31"/>
      <c r="H6" s="7"/>
      <c r="I6" s="7"/>
      <c r="J6" s="7"/>
      <c r="K6" s="7"/>
      <c r="L6" s="7"/>
      <c r="M6" s="7"/>
      <c r="N6" s="7"/>
      <c r="O6" s="7"/>
    </row>
    <row r="7" spans="1:17" outlineLevel="2" x14ac:dyDescent="0.25">
      <c r="A7" s="51">
        <v>42368</v>
      </c>
      <c r="B7" s="50" t="s">
        <v>142</v>
      </c>
      <c r="C7" s="52">
        <v>-2.5</v>
      </c>
      <c r="D7" s="6" t="s">
        <v>647</v>
      </c>
      <c r="E7" s="31"/>
      <c r="F7" s="31"/>
      <c r="G7" s="31"/>
      <c r="H7" s="7"/>
      <c r="I7" s="7"/>
      <c r="J7" s="7"/>
      <c r="K7" s="7"/>
      <c r="L7" s="7"/>
      <c r="M7" s="7"/>
      <c r="N7" s="7"/>
      <c r="O7" s="7"/>
    </row>
    <row r="8" spans="1:17" outlineLevel="1" x14ac:dyDescent="0.25">
      <c r="A8" s="12"/>
      <c r="B8" s="11"/>
      <c r="C8" s="13">
        <f>SUBTOTAL(9,C4:C7)</f>
        <v>-22.5</v>
      </c>
      <c r="D8" s="33" t="s">
        <v>807</v>
      </c>
      <c r="E8" s="31"/>
      <c r="F8" s="31"/>
      <c r="G8" s="31"/>
      <c r="H8" s="7"/>
      <c r="I8" s="7"/>
      <c r="J8" s="7"/>
      <c r="K8" s="7"/>
      <c r="L8" s="7"/>
      <c r="M8" s="7"/>
      <c r="N8" s="7"/>
      <c r="O8" s="7"/>
    </row>
    <row r="9" spans="1:17" outlineLevel="1" x14ac:dyDescent="0.25">
      <c r="A9" s="12"/>
      <c r="B9" s="11"/>
      <c r="C9" s="13"/>
      <c r="D9" s="33"/>
      <c r="E9" s="31"/>
      <c r="F9" s="31"/>
      <c r="G9" s="31"/>
      <c r="H9" s="7"/>
      <c r="I9" s="7"/>
      <c r="J9" s="7"/>
      <c r="K9" s="7"/>
      <c r="L9" s="7"/>
      <c r="M9" s="7"/>
      <c r="N9" s="7"/>
      <c r="O9" s="7"/>
    </row>
    <row r="10" spans="1:17" outlineLevel="1" x14ac:dyDescent="0.25">
      <c r="A10" s="12"/>
      <c r="B10" s="11"/>
      <c r="C10" s="13"/>
      <c r="D10" s="33"/>
      <c r="E10" s="31"/>
      <c r="F10" s="31"/>
      <c r="G10" s="31"/>
      <c r="H10" s="7"/>
      <c r="I10" s="7"/>
      <c r="J10" s="7"/>
      <c r="K10" s="7"/>
      <c r="L10" s="7"/>
      <c r="M10" s="7"/>
      <c r="N10" s="7"/>
      <c r="O10" s="7"/>
    </row>
    <row r="11" spans="1:17" outlineLevel="2" x14ac:dyDescent="0.25">
      <c r="A11" s="12">
        <v>42369</v>
      </c>
      <c r="B11" s="11" t="s">
        <v>516</v>
      </c>
      <c r="C11" s="13">
        <v>12000</v>
      </c>
      <c r="D11" s="4" t="s">
        <v>648</v>
      </c>
      <c r="E11" s="31"/>
      <c r="F11" s="31"/>
      <c r="G11" s="31"/>
      <c r="H11" s="7"/>
      <c r="I11" s="7"/>
      <c r="J11" s="7"/>
      <c r="K11" s="7"/>
      <c r="L11" s="7"/>
      <c r="M11" s="7"/>
      <c r="N11" s="7"/>
      <c r="O11" s="7"/>
    </row>
    <row r="12" spans="1:17" outlineLevel="2" x14ac:dyDescent="0.25">
      <c r="A12" s="12">
        <v>42369</v>
      </c>
      <c r="B12" s="11" t="s">
        <v>517</v>
      </c>
      <c r="C12" s="13">
        <v>1000</v>
      </c>
      <c r="D12" s="4" t="s">
        <v>648</v>
      </c>
      <c r="E12" s="31"/>
      <c r="F12" s="31"/>
      <c r="G12" s="31"/>
      <c r="H12" s="7"/>
      <c r="I12" s="7"/>
      <c r="J12" s="7"/>
      <c r="K12" s="7"/>
      <c r="L12" s="7"/>
      <c r="M12" s="7"/>
      <c r="N12" s="7"/>
      <c r="O12" s="7"/>
    </row>
    <row r="13" spans="1:17" outlineLevel="2" x14ac:dyDescent="0.25">
      <c r="A13" s="12">
        <v>42369</v>
      </c>
      <c r="B13" s="11" t="s">
        <v>518</v>
      </c>
      <c r="C13" s="13">
        <v>2112.5</v>
      </c>
      <c r="D13" s="4" t="s">
        <v>648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7" outlineLevel="2" x14ac:dyDescent="0.25">
      <c r="A14" s="12">
        <v>42367</v>
      </c>
      <c r="B14" s="11" t="s">
        <v>537</v>
      </c>
      <c r="C14" s="13">
        <v>3000</v>
      </c>
      <c r="D14" s="4" t="s">
        <v>648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outlineLevel="2" x14ac:dyDescent="0.25">
      <c r="A15" s="12">
        <v>42361</v>
      </c>
      <c r="B15" s="11" t="s">
        <v>561</v>
      </c>
      <c r="C15" s="13">
        <v>4000</v>
      </c>
      <c r="D15" s="4" t="s">
        <v>648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outlineLevel="2" x14ac:dyDescent="0.25">
      <c r="A16" s="12">
        <v>42360</v>
      </c>
      <c r="B16" s="11" t="s">
        <v>572</v>
      </c>
      <c r="C16" s="13">
        <v>2000</v>
      </c>
      <c r="D16" s="4" t="s">
        <v>648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outlineLevel="2" x14ac:dyDescent="0.25">
      <c r="A17" s="12">
        <v>42356</v>
      </c>
      <c r="B17" s="11" t="s">
        <v>587</v>
      </c>
      <c r="C17" s="13">
        <v>900</v>
      </c>
      <c r="D17" s="4" t="s">
        <v>648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outlineLevel="2" x14ac:dyDescent="0.25">
      <c r="A18" s="12">
        <v>42346</v>
      </c>
      <c r="B18" s="11" t="s">
        <v>609</v>
      </c>
      <c r="C18" s="13">
        <v>3000</v>
      </c>
      <c r="D18" s="4" t="s">
        <v>648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outlineLevel="2" x14ac:dyDescent="0.25">
      <c r="A19" s="12">
        <v>42346</v>
      </c>
      <c r="B19" s="11" t="s">
        <v>610</v>
      </c>
      <c r="C19" s="13">
        <v>800</v>
      </c>
      <c r="D19" s="4" t="s">
        <v>648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outlineLevel="2" x14ac:dyDescent="0.25">
      <c r="A20" s="51">
        <v>42345</v>
      </c>
      <c r="B20" s="50" t="s">
        <v>616</v>
      </c>
      <c r="C20" s="52">
        <v>2000</v>
      </c>
      <c r="D20" s="6" t="s">
        <v>648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outlineLevel="1" x14ac:dyDescent="0.25">
      <c r="A21" s="12"/>
      <c r="B21" s="11"/>
      <c r="C21" s="13">
        <f>SUBTOTAL(9,C11:C20)</f>
        <v>30812.5</v>
      </c>
      <c r="D21" s="33" t="s">
        <v>808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outlineLevel="1" x14ac:dyDescent="0.25">
      <c r="A22" s="12"/>
      <c r="B22" s="11"/>
      <c r="C22" s="13"/>
      <c r="D22" s="3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outlineLevel="1" x14ac:dyDescent="0.25">
      <c r="A23" s="12"/>
      <c r="B23" s="11"/>
      <c r="C23" s="13"/>
      <c r="D23" s="3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5.75" customHeight="1" outlineLevel="2" x14ac:dyDescent="0.25">
      <c r="A24" s="12">
        <v>42369</v>
      </c>
      <c r="B24" s="11" t="s">
        <v>520</v>
      </c>
      <c r="C24" s="13">
        <v>-20</v>
      </c>
      <c r="D24" s="4" t="s">
        <v>636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outlineLevel="2" x14ac:dyDescent="0.25">
      <c r="A25" s="12">
        <v>42369</v>
      </c>
      <c r="B25" s="11" t="s">
        <v>520</v>
      </c>
      <c r="C25" s="13">
        <v>-29.75</v>
      </c>
      <c r="D25" s="4" t="s">
        <v>636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outlineLevel="2" x14ac:dyDescent="0.25">
      <c r="A26" s="12">
        <v>42368</v>
      </c>
      <c r="B26" s="11" t="s">
        <v>530</v>
      </c>
      <c r="C26" s="13">
        <v>-17</v>
      </c>
      <c r="D26" s="4" t="s">
        <v>636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outlineLevel="2" x14ac:dyDescent="0.25">
      <c r="A27" s="12">
        <v>42367</v>
      </c>
      <c r="B27" s="11" t="s">
        <v>541</v>
      </c>
      <c r="C27" s="13">
        <v>-30</v>
      </c>
      <c r="D27" s="4" t="s">
        <v>636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outlineLevel="2" x14ac:dyDescent="0.25">
      <c r="A28" s="12">
        <v>42366</v>
      </c>
      <c r="B28" s="11" t="s">
        <v>549</v>
      </c>
      <c r="C28" s="13">
        <v>-17.43</v>
      </c>
      <c r="D28" s="4" t="s">
        <v>636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outlineLevel="2" x14ac:dyDescent="0.25">
      <c r="A29" s="12">
        <v>42359</v>
      </c>
      <c r="B29" s="11" t="s">
        <v>577</v>
      </c>
      <c r="C29" s="13">
        <v>-18.12</v>
      </c>
      <c r="D29" s="4" t="s">
        <v>636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outlineLevel="2" x14ac:dyDescent="0.25">
      <c r="A30" s="12">
        <v>42359</v>
      </c>
      <c r="B30" s="11" t="s">
        <v>582</v>
      </c>
      <c r="C30" s="13">
        <v>-12.36</v>
      </c>
      <c r="D30" s="4" t="s">
        <v>636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outlineLevel="2" x14ac:dyDescent="0.25">
      <c r="A31" s="12">
        <v>42359</v>
      </c>
      <c r="B31" s="11" t="s">
        <v>582</v>
      </c>
      <c r="C31" s="13">
        <v>-33.65</v>
      </c>
      <c r="D31" s="4" t="s">
        <v>636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outlineLevel="2" x14ac:dyDescent="0.25">
      <c r="A32" s="12">
        <v>42359</v>
      </c>
      <c r="B32" s="11" t="s">
        <v>582</v>
      </c>
      <c r="C32" s="13">
        <v>-30</v>
      </c>
      <c r="D32" s="4" t="s">
        <v>636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outlineLevel="2" x14ac:dyDescent="0.25">
      <c r="A33" s="12">
        <v>42359</v>
      </c>
      <c r="B33" s="11" t="s">
        <v>584</v>
      </c>
      <c r="C33" s="13">
        <v>-50.22</v>
      </c>
      <c r="D33" s="4" t="s">
        <v>636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outlineLevel="2" x14ac:dyDescent="0.25">
      <c r="A34" s="12">
        <v>42356</v>
      </c>
      <c r="B34" s="11" t="s">
        <v>588</v>
      </c>
      <c r="C34" s="13">
        <v>-22.55</v>
      </c>
      <c r="D34" s="4" t="s">
        <v>636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outlineLevel="2" x14ac:dyDescent="0.25">
      <c r="A35" s="12">
        <v>42347</v>
      </c>
      <c r="B35" s="11" t="s">
        <v>604</v>
      </c>
      <c r="C35" s="13">
        <v>-55.55</v>
      </c>
      <c r="D35" s="4" t="s">
        <v>636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outlineLevel="2" x14ac:dyDescent="0.25">
      <c r="A36" s="51">
        <v>42342</v>
      </c>
      <c r="B36" s="50" t="s">
        <v>621</v>
      </c>
      <c r="C36" s="52">
        <v>-25</v>
      </c>
      <c r="D36" s="6" t="s">
        <v>636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outlineLevel="1" x14ac:dyDescent="0.25">
      <c r="A37" s="12"/>
      <c r="B37" s="11"/>
      <c r="C37" s="13">
        <f>SUBTOTAL(9,C24:C36)</f>
        <v>-361.63000000000005</v>
      </c>
      <c r="D37" s="33" t="s">
        <v>809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outlineLevel="1" x14ac:dyDescent="0.25">
      <c r="A38" s="12"/>
      <c r="B38" s="11"/>
      <c r="C38" s="13"/>
      <c r="D38" s="3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outlineLevel="1" x14ac:dyDescent="0.25">
      <c r="A39" s="12"/>
      <c r="B39" s="11"/>
      <c r="C39" s="13"/>
      <c r="D39" s="3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outlineLevel="2" x14ac:dyDescent="0.25">
      <c r="A40" s="51">
        <v>42347</v>
      </c>
      <c r="B40" s="50" t="s">
        <v>605</v>
      </c>
      <c r="C40" s="52">
        <v>-399.55</v>
      </c>
      <c r="D40" s="6" t="s">
        <v>642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outlineLevel="1" x14ac:dyDescent="0.25">
      <c r="A41" s="12"/>
      <c r="B41" s="11"/>
      <c r="C41" s="13">
        <f>SUBTOTAL(9,C40:C40)</f>
        <v>-399.55</v>
      </c>
      <c r="D41" s="33" t="s">
        <v>810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outlineLevel="1" x14ac:dyDescent="0.25">
      <c r="A42" s="12"/>
      <c r="B42" s="11"/>
      <c r="C42" s="13"/>
      <c r="D42" s="3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outlineLevel="1" x14ac:dyDescent="0.25">
      <c r="A43" s="12"/>
      <c r="B43" s="11"/>
      <c r="C43" s="13"/>
      <c r="D43" s="3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outlineLevel="2" x14ac:dyDescent="0.25">
      <c r="A44" s="12">
        <v>42369</v>
      </c>
      <c r="B44" s="11" t="s">
        <v>519</v>
      </c>
      <c r="C44" s="13">
        <v>-112.75</v>
      </c>
      <c r="D44" s="4" t="s">
        <v>645</v>
      </c>
    </row>
    <row r="45" spans="1:15" outlineLevel="2" x14ac:dyDescent="0.25">
      <c r="A45" s="12">
        <v>42369</v>
      </c>
      <c r="B45" s="11" t="s">
        <v>519</v>
      </c>
      <c r="C45" s="13">
        <v>-69.33</v>
      </c>
      <c r="D45" s="4" t="s">
        <v>645</v>
      </c>
    </row>
    <row r="46" spans="1:15" outlineLevel="2" x14ac:dyDescent="0.25">
      <c r="A46" s="12">
        <v>42369</v>
      </c>
      <c r="B46" s="11" t="s">
        <v>521</v>
      </c>
      <c r="C46" s="13">
        <v>-81.66</v>
      </c>
      <c r="D46" s="4" t="s">
        <v>645</v>
      </c>
    </row>
    <row r="47" spans="1:15" outlineLevel="2" x14ac:dyDescent="0.25">
      <c r="A47" s="12">
        <v>42369</v>
      </c>
      <c r="B47" s="11" t="s">
        <v>526</v>
      </c>
      <c r="C47" s="13">
        <v>-489.94</v>
      </c>
      <c r="D47" s="4" t="s">
        <v>645</v>
      </c>
    </row>
    <row r="48" spans="1:15" outlineLevel="2" x14ac:dyDescent="0.25">
      <c r="A48" s="12">
        <v>42369</v>
      </c>
      <c r="B48" s="11" t="s">
        <v>526</v>
      </c>
      <c r="C48" s="13">
        <v>-32.619999999999997</v>
      </c>
      <c r="D48" s="4" t="s">
        <v>645</v>
      </c>
    </row>
    <row r="49" spans="1:4" outlineLevel="2" x14ac:dyDescent="0.25">
      <c r="A49" s="12">
        <v>42368</v>
      </c>
      <c r="B49" s="11" t="s">
        <v>531</v>
      </c>
      <c r="C49" s="13">
        <v>-41.39</v>
      </c>
      <c r="D49" s="4" t="s">
        <v>645</v>
      </c>
    </row>
    <row r="50" spans="1:4" outlineLevel="2" x14ac:dyDescent="0.25">
      <c r="A50" s="12">
        <v>42368</v>
      </c>
      <c r="B50" s="11" t="s">
        <v>532</v>
      </c>
      <c r="C50" s="13">
        <v>-85</v>
      </c>
      <c r="D50" s="4" t="s">
        <v>645</v>
      </c>
    </row>
    <row r="51" spans="1:4" outlineLevel="2" x14ac:dyDescent="0.25">
      <c r="A51" s="12">
        <v>42367</v>
      </c>
      <c r="B51" s="11" t="s">
        <v>543</v>
      </c>
      <c r="C51" s="13">
        <v>-71.39</v>
      </c>
      <c r="D51" s="4" t="s">
        <v>645</v>
      </c>
    </row>
    <row r="52" spans="1:4" outlineLevel="2" x14ac:dyDescent="0.25">
      <c r="A52" s="12">
        <v>42361</v>
      </c>
      <c r="B52" s="11" t="s">
        <v>564</v>
      </c>
      <c r="C52" s="13">
        <v>-335.32</v>
      </c>
      <c r="D52" s="4" t="s">
        <v>645</v>
      </c>
    </row>
    <row r="53" spans="1:4" outlineLevel="2" x14ac:dyDescent="0.25">
      <c r="A53" s="12">
        <v>42360</v>
      </c>
      <c r="B53" s="11" t="s">
        <v>573</v>
      </c>
      <c r="C53" s="13">
        <v>-224.96</v>
      </c>
      <c r="D53" s="4" t="s">
        <v>645</v>
      </c>
    </row>
    <row r="54" spans="1:4" outlineLevel="2" x14ac:dyDescent="0.25">
      <c r="A54" s="12">
        <v>42355</v>
      </c>
      <c r="B54" s="11" t="s">
        <v>589</v>
      </c>
      <c r="C54" s="13">
        <v>-70.989999999999995</v>
      </c>
      <c r="D54" s="4" t="s">
        <v>645</v>
      </c>
    </row>
    <row r="55" spans="1:4" outlineLevel="2" x14ac:dyDescent="0.25">
      <c r="A55" s="12">
        <v>42352</v>
      </c>
      <c r="B55" s="11" t="s">
        <v>591</v>
      </c>
      <c r="C55" s="13">
        <v>-174.13</v>
      </c>
      <c r="D55" s="4" t="s">
        <v>645</v>
      </c>
    </row>
    <row r="56" spans="1:4" outlineLevel="2" x14ac:dyDescent="0.25">
      <c r="A56" s="12">
        <v>42352</v>
      </c>
      <c r="B56" s="11" t="s">
        <v>591</v>
      </c>
      <c r="C56" s="13">
        <v>-160.94</v>
      </c>
      <c r="D56" s="4" t="s">
        <v>645</v>
      </c>
    </row>
    <row r="57" spans="1:4" outlineLevel="2" x14ac:dyDescent="0.25">
      <c r="A57" s="12">
        <v>42352</v>
      </c>
      <c r="B57" s="11" t="s">
        <v>593</v>
      </c>
      <c r="C57" s="13">
        <v>-188.89</v>
      </c>
      <c r="D57" s="4" t="s">
        <v>645</v>
      </c>
    </row>
    <row r="58" spans="1:4" outlineLevel="2" x14ac:dyDescent="0.25">
      <c r="A58" s="12">
        <v>42349</v>
      </c>
      <c r="B58" s="11" t="s">
        <v>598</v>
      </c>
      <c r="C58" s="13">
        <v>-255.5</v>
      </c>
      <c r="D58" s="4" t="s">
        <v>645</v>
      </c>
    </row>
    <row r="59" spans="1:4" outlineLevel="2" x14ac:dyDescent="0.25">
      <c r="A59" s="12">
        <v>42349</v>
      </c>
      <c r="B59" s="11" t="s">
        <v>599</v>
      </c>
      <c r="C59" s="13">
        <v>-125.08</v>
      </c>
      <c r="D59" s="4" t="s">
        <v>645</v>
      </c>
    </row>
    <row r="60" spans="1:4" outlineLevel="2" x14ac:dyDescent="0.25">
      <c r="A60" s="51">
        <v>42341</v>
      </c>
      <c r="B60" s="50" t="s">
        <v>622</v>
      </c>
      <c r="C60" s="52">
        <v>-1500</v>
      </c>
      <c r="D60" s="6" t="s">
        <v>645</v>
      </c>
    </row>
    <row r="61" spans="1:4" outlineLevel="1" x14ac:dyDescent="0.25">
      <c r="A61" s="12"/>
      <c r="B61" s="11"/>
      <c r="C61" s="13">
        <f>SUBTOTAL(9,C44:C60)</f>
        <v>-4019.89</v>
      </c>
      <c r="D61" s="33" t="s">
        <v>817</v>
      </c>
    </row>
    <row r="62" spans="1:4" outlineLevel="1" x14ac:dyDescent="0.25">
      <c r="A62" s="12"/>
      <c r="B62" s="11"/>
      <c r="C62" s="13"/>
      <c r="D62" s="33"/>
    </row>
    <row r="63" spans="1:4" outlineLevel="1" x14ac:dyDescent="0.25">
      <c r="A63" s="12"/>
      <c r="B63" s="11"/>
      <c r="C63" s="13"/>
      <c r="D63" s="33"/>
    </row>
    <row r="64" spans="1:4" outlineLevel="2" x14ac:dyDescent="0.25">
      <c r="A64" s="12">
        <v>42369</v>
      </c>
      <c r="B64" s="11" t="s">
        <v>523</v>
      </c>
      <c r="C64" s="13">
        <v>-37.880000000000003</v>
      </c>
      <c r="D64" s="4" t="s">
        <v>669</v>
      </c>
    </row>
    <row r="65" spans="1:4" outlineLevel="2" x14ac:dyDescent="0.25">
      <c r="A65" s="12">
        <v>42369</v>
      </c>
      <c r="B65" s="11" t="s">
        <v>524</v>
      </c>
      <c r="C65" s="13">
        <v>-13.35</v>
      </c>
      <c r="D65" s="4" t="s">
        <v>669</v>
      </c>
    </row>
    <row r="66" spans="1:4" outlineLevel="2" x14ac:dyDescent="0.25">
      <c r="A66" s="12">
        <v>42368</v>
      </c>
      <c r="B66" s="11" t="s">
        <v>534</v>
      </c>
      <c r="C66" s="13">
        <v>-12.17</v>
      </c>
      <c r="D66" s="4" t="s">
        <v>669</v>
      </c>
    </row>
    <row r="67" spans="1:4" outlineLevel="2" x14ac:dyDescent="0.25">
      <c r="A67" s="12">
        <v>42366</v>
      </c>
      <c r="B67" s="11" t="s">
        <v>546</v>
      </c>
      <c r="C67" s="13">
        <v>-27.65</v>
      </c>
      <c r="D67" s="4" t="s">
        <v>669</v>
      </c>
    </row>
    <row r="68" spans="1:4" outlineLevel="2" x14ac:dyDescent="0.25">
      <c r="A68" s="12">
        <v>42362</v>
      </c>
      <c r="B68" s="11" t="s">
        <v>555</v>
      </c>
      <c r="C68" s="13">
        <v>-10.89</v>
      </c>
      <c r="D68" s="4" t="s">
        <v>669</v>
      </c>
    </row>
    <row r="69" spans="1:4" outlineLevel="2" x14ac:dyDescent="0.25">
      <c r="A69" s="12">
        <v>42361</v>
      </c>
      <c r="B69" s="11" t="s">
        <v>562</v>
      </c>
      <c r="C69" s="13">
        <v>-25.59</v>
      </c>
      <c r="D69" s="4" t="s">
        <v>669</v>
      </c>
    </row>
    <row r="70" spans="1:4" outlineLevel="2" x14ac:dyDescent="0.25">
      <c r="A70" s="12">
        <v>42359</v>
      </c>
      <c r="B70" s="11" t="s">
        <v>583</v>
      </c>
      <c r="C70" s="13">
        <v>-86.89</v>
      </c>
      <c r="D70" s="4" t="s">
        <v>669</v>
      </c>
    </row>
    <row r="71" spans="1:4" outlineLevel="2" x14ac:dyDescent="0.25">
      <c r="A71" s="12">
        <v>42359</v>
      </c>
      <c r="B71" s="11" t="s">
        <v>585</v>
      </c>
      <c r="C71" s="13">
        <v>-39.78</v>
      </c>
      <c r="D71" s="4" t="s">
        <v>669</v>
      </c>
    </row>
    <row r="72" spans="1:4" outlineLevel="2" x14ac:dyDescent="0.25">
      <c r="A72" s="12">
        <v>42349</v>
      </c>
      <c r="B72" s="11" t="s">
        <v>597</v>
      </c>
      <c r="C72" s="13">
        <v>-39.369999999999997</v>
      </c>
      <c r="D72" s="4" t="s">
        <v>669</v>
      </c>
    </row>
    <row r="73" spans="1:4" outlineLevel="2" x14ac:dyDescent="0.25">
      <c r="A73" s="12">
        <v>42349</v>
      </c>
      <c r="B73" s="11" t="s">
        <v>602</v>
      </c>
      <c r="C73" s="13">
        <v>-21.73</v>
      </c>
      <c r="D73" s="4" t="s">
        <v>669</v>
      </c>
    </row>
    <row r="74" spans="1:4" outlineLevel="2" x14ac:dyDescent="0.25">
      <c r="A74" s="12">
        <v>42347</v>
      </c>
      <c r="B74" s="11" t="s">
        <v>603</v>
      </c>
      <c r="C74" s="13">
        <v>-8.0299999999999994</v>
      </c>
      <c r="D74" s="4" t="s">
        <v>669</v>
      </c>
    </row>
    <row r="75" spans="1:4" outlineLevel="2" x14ac:dyDescent="0.25">
      <c r="A75" s="12">
        <v>42347</v>
      </c>
      <c r="B75" s="11" t="s">
        <v>606</v>
      </c>
      <c r="C75" s="13">
        <v>-65.13</v>
      </c>
      <c r="D75" s="4" t="s">
        <v>669</v>
      </c>
    </row>
    <row r="76" spans="1:4" outlineLevel="2" x14ac:dyDescent="0.25">
      <c r="A76" s="12">
        <v>42346</v>
      </c>
      <c r="B76" s="11" t="s">
        <v>613</v>
      </c>
      <c r="C76" s="13">
        <v>-5.63</v>
      </c>
      <c r="D76" s="4" t="s">
        <v>669</v>
      </c>
    </row>
    <row r="77" spans="1:4" outlineLevel="2" x14ac:dyDescent="0.25">
      <c r="A77" s="51">
        <v>42345</v>
      </c>
      <c r="B77" s="50" t="s">
        <v>617</v>
      </c>
      <c r="C77" s="52">
        <v>-32.25</v>
      </c>
      <c r="D77" s="6" t="s">
        <v>669</v>
      </c>
    </row>
    <row r="78" spans="1:4" outlineLevel="1" x14ac:dyDescent="0.25">
      <c r="A78" s="12"/>
      <c r="B78" s="11"/>
      <c r="C78" s="13">
        <f>SUBTOTAL(9,C64:C77)</f>
        <v>-426.34</v>
      </c>
      <c r="D78" s="33" t="s">
        <v>842</v>
      </c>
    </row>
    <row r="79" spans="1:4" outlineLevel="1" x14ac:dyDescent="0.25">
      <c r="A79" s="12"/>
      <c r="B79" s="11"/>
      <c r="C79" s="13"/>
      <c r="D79" s="33"/>
    </row>
    <row r="80" spans="1:4" outlineLevel="1" x14ac:dyDescent="0.25">
      <c r="A80" s="12"/>
      <c r="B80" s="11"/>
      <c r="C80" s="13"/>
      <c r="D80" s="33"/>
    </row>
    <row r="81" spans="1:4" outlineLevel="2" x14ac:dyDescent="0.25">
      <c r="A81" s="12">
        <v>42367</v>
      </c>
      <c r="B81" s="11" t="s">
        <v>538</v>
      </c>
      <c r="C81" s="13">
        <v>-23.49</v>
      </c>
      <c r="D81" s="4" t="s">
        <v>649</v>
      </c>
    </row>
    <row r="82" spans="1:4" outlineLevel="2" x14ac:dyDescent="0.25">
      <c r="A82" s="12">
        <v>42361</v>
      </c>
      <c r="B82" s="11" t="s">
        <v>563</v>
      </c>
      <c r="C82" s="13">
        <v>-37.729999999999997</v>
      </c>
      <c r="D82" s="4" t="s">
        <v>649</v>
      </c>
    </row>
    <row r="83" spans="1:4" outlineLevel="2" x14ac:dyDescent="0.25">
      <c r="A83" s="51">
        <v>42360</v>
      </c>
      <c r="B83" s="50" t="s">
        <v>576</v>
      </c>
      <c r="C83" s="52">
        <v>-29.99</v>
      </c>
      <c r="D83" s="6" t="s">
        <v>649</v>
      </c>
    </row>
    <row r="84" spans="1:4" outlineLevel="1" x14ac:dyDescent="0.25">
      <c r="A84" s="12"/>
      <c r="B84" s="11"/>
      <c r="C84" s="13">
        <f>SUBTOTAL(9,C81:C83)</f>
        <v>-91.21</v>
      </c>
      <c r="D84" s="33" t="s">
        <v>812</v>
      </c>
    </row>
    <row r="85" spans="1:4" outlineLevel="1" x14ac:dyDescent="0.25">
      <c r="A85" s="12"/>
      <c r="B85" s="11"/>
      <c r="C85" s="13"/>
      <c r="D85" s="33"/>
    </row>
    <row r="86" spans="1:4" outlineLevel="1" x14ac:dyDescent="0.25">
      <c r="A86" s="12"/>
      <c r="B86" s="11"/>
      <c r="C86" s="13"/>
      <c r="D86" s="33"/>
    </row>
    <row r="87" spans="1:4" outlineLevel="2" x14ac:dyDescent="0.25">
      <c r="A87" s="12">
        <v>42347</v>
      </c>
      <c r="B87" s="11" t="s">
        <v>607</v>
      </c>
      <c r="C87" s="13">
        <v>-4380</v>
      </c>
      <c r="D87" s="4" t="s">
        <v>774</v>
      </c>
    </row>
    <row r="88" spans="1:4" outlineLevel="2" x14ac:dyDescent="0.25">
      <c r="A88" s="51">
        <v>42345</v>
      </c>
      <c r="B88" s="50" t="s">
        <v>620</v>
      </c>
      <c r="C88" s="52">
        <v>-3500</v>
      </c>
      <c r="D88" s="6" t="s">
        <v>774</v>
      </c>
    </row>
    <row r="89" spans="1:4" outlineLevel="1" x14ac:dyDescent="0.25">
      <c r="A89" s="12"/>
      <c r="B89" s="11"/>
      <c r="C89" s="13">
        <f>SUBTOTAL(9,C87:C88)</f>
        <v>-7880</v>
      </c>
      <c r="D89" s="33" t="s">
        <v>843</v>
      </c>
    </row>
    <row r="90" spans="1:4" outlineLevel="1" x14ac:dyDescent="0.25">
      <c r="A90" s="12"/>
      <c r="B90" s="11"/>
      <c r="C90" s="13"/>
      <c r="D90" s="33"/>
    </row>
    <row r="91" spans="1:4" outlineLevel="1" x14ac:dyDescent="0.25">
      <c r="A91" s="12"/>
      <c r="B91" s="11"/>
      <c r="C91" s="13"/>
      <c r="D91" s="33"/>
    </row>
    <row r="92" spans="1:4" outlineLevel="2" x14ac:dyDescent="0.25">
      <c r="A92" s="12">
        <v>42369</v>
      </c>
      <c r="B92" s="11" t="s">
        <v>522</v>
      </c>
      <c r="C92" s="13">
        <v>-3.5</v>
      </c>
      <c r="D92" s="4" t="s">
        <v>629</v>
      </c>
    </row>
    <row r="93" spans="1:4" outlineLevel="2" x14ac:dyDescent="0.25">
      <c r="A93" s="12">
        <v>42369</v>
      </c>
      <c r="B93" s="11" t="s">
        <v>522</v>
      </c>
      <c r="C93" s="13">
        <v>-1.25</v>
      </c>
      <c r="D93" s="4" t="s">
        <v>629</v>
      </c>
    </row>
    <row r="94" spans="1:4" outlineLevel="2" x14ac:dyDescent="0.25">
      <c r="A94" s="12">
        <v>42366</v>
      </c>
      <c r="B94" s="11" t="s">
        <v>550</v>
      </c>
      <c r="C94" s="13">
        <v>-3</v>
      </c>
      <c r="D94" s="4" t="s">
        <v>629</v>
      </c>
    </row>
    <row r="95" spans="1:4" outlineLevel="2" x14ac:dyDescent="0.25">
      <c r="A95" s="12">
        <v>42366</v>
      </c>
      <c r="B95" s="11" t="s">
        <v>550</v>
      </c>
      <c r="C95" s="13">
        <v>-4</v>
      </c>
      <c r="D95" s="4" t="s">
        <v>629</v>
      </c>
    </row>
    <row r="96" spans="1:4" outlineLevel="2" x14ac:dyDescent="0.25">
      <c r="A96" s="12">
        <v>42361</v>
      </c>
      <c r="B96" s="11" t="s">
        <v>565</v>
      </c>
      <c r="C96" s="13">
        <v>-9</v>
      </c>
      <c r="D96" s="4" t="s">
        <v>629</v>
      </c>
    </row>
    <row r="97" spans="1:4" outlineLevel="2" x14ac:dyDescent="0.25">
      <c r="A97" s="51">
        <v>42359</v>
      </c>
      <c r="B97" s="50" t="s">
        <v>578</v>
      </c>
      <c r="C97" s="52">
        <v>-15</v>
      </c>
      <c r="D97" s="6" t="s">
        <v>629</v>
      </c>
    </row>
    <row r="98" spans="1:4" outlineLevel="1" x14ac:dyDescent="0.25">
      <c r="A98" s="12"/>
      <c r="B98" s="11"/>
      <c r="C98" s="13">
        <f>SUBTOTAL(9,C92:C97)</f>
        <v>-35.75</v>
      </c>
      <c r="D98" s="33" t="s">
        <v>818</v>
      </c>
    </row>
    <row r="99" spans="1:4" outlineLevel="1" x14ac:dyDescent="0.25">
      <c r="A99" s="12"/>
      <c r="B99" s="11"/>
      <c r="C99" s="13"/>
      <c r="D99" s="33"/>
    </row>
    <row r="100" spans="1:4" outlineLevel="1" x14ac:dyDescent="0.25">
      <c r="A100" s="12"/>
      <c r="B100" s="11"/>
      <c r="C100" s="13"/>
      <c r="D100" s="33"/>
    </row>
    <row r="101" spans="1:4" outlineLevel="2" x14ac:dyDescent="0.25">
      <c r="A101" s="12">
        <v>42369</v>
      </c>
      <c r="B101" s="11" t="s">
        <v>527</v>
      </c>
      <c r="C101" s="13">
        <v>-317.85000000000002</v>
      </c>
      <c r="D101" s="4" t="s">
        <v>639</v>
      </c>
    </row>
    <row r="102" spans="1:4" outlineLevel="2" x14ac:dyDescent="0.25">
      <c r="A102" s="12">
        <v>42369</v>
      </c>
      <c r="B102" s="11" t="s">
        <v>529</v>
      </c>
      <c r="C102" s="13">
        <v>-17.649999999999999</v>
      </c>
      <c r="D102" s="4" t="s">
        <v>639</v>
      </c>
    </row>
    <row r="103" spans="1:4" outlineLevel="2" x14ac:dyDescent="0.25">
      <c r="A103" s="12">
        <v>42368</v>
      </c>
      <c r="B103" s="11" t="s">
        <v>536</v>
      </c>
      <c r="C103" s="13">
        <v>-86.39</v>
      </c>
      <c r="D103" s="4" t="s">
        <v>639</v>
      </c>
    </row>
    <row r="104" spans="1:4" outlineLevel="2" x14ac:dyDescent="0.25">
      <c r="A104" s="12">
        <v>42367</v>
      </c>
      <c r="B104" s="11" t="s">
        <v>539</v>
      </c>
      <c r="C104" s="13">
        <v>-41.5</v>
      </c>
      <c r="D104" s="4" t="s">
        <v>639</v>
      </c>
    </row>
    <row r="105" spans="1:4" outlineLevel="2" x14ac:dyDescent="0.25">
      <c r="A105" s="12">
        <v>42367</v>
      </c>
      <c r="B105" s="11" t="s">
        <v>542</v>
      </c>
      <c r="C105" s="13">
        <v>-44.41</v>
      </c>
      <c r="D105" s="4" t="s">
        <v>639</v>
      </c>
    </row>
    <row r="106" spans="1:4" outlineLevel="2" x14ac:dyDescent="0.25">
      <c r="A106" s="12">
        <v>42367</v>
      </c>
      <c r="B106" s="11" t="s">
        <v>544</v>
      </c>
      <c r="C106" s="13">
        <v>-159.4</v>
      </c>
      <c r="D106" s="4" t="s">
        <v>639</v>
      </c>
    </row>
    <row r="107" spans="1:4" outlineLevel="2" x14ac:dyDescent="0.25">
      <c r="A107" s="12">
        <v>42366</v>
      </c>
      <c r="B107" s="11" t="s">
        <v>545</v>
      </c>
      <c r="C107" s="13">
        <v>-38.520000000000003</v>
      </c>
      <c r="D107" s="4" t="s">
        <v>639</v>
      </c>
    </row>
    <row r="108" spans="1:4" outlineLevel="2" x14ac:dyDescent="0.25">
      <c r="A108" s="12">
        <v>42366</v>
      </c>
      <c r="B108" s="11" t="s">
        <v>547</v>
      </c>
      <c r="C108" s="13">
        <v>-130</v>
      </c>
      <c r="D108" s="4" t="s">
        <v>639</v>
      </c>
    </row>
    <row r="109" spans="1:4" outlineLevel="2" x14ac:dyDescent="0.25">
      <c r="A109" s="12">
        <v>42362</v>
      </c>
      <c r="B109" s="11" t="s">
        <v>553</v>
      </c>
      <c r="C109" s="13">
        <v>74.89</v>
      </c>
      <c r="D109" s="4" t="s">
        <v>639</v>
      </c>
    </row>
    <row r="110" spans="1:4" outlineLevel="2" x14ac:dyDescent="0.25">
      <c r="A110" s="12">
        <v>42362</v>
      </c>
      <c r="B110" s="11" t="s">
        <v>553</v>
      </c>
      <c r="C110" s="13">
        <v>-74.89</v>
      </c>
      <c r="D110" s="4" t="s">
        <v>639</v>
      </c>
    </row>
    <row r="111" spans="1:4" outlineLevel="2" x14ac:dyDescent="0.25">
      <c r="A111" s="12">
        <v>42362</v>
      </c>
      <c r="B111" s="11" t="s">
        <v>557</v>
      </c>
      <c r="C111" s="13">
        <v>-296.47000000000003</v>
      </c>
      <c r="D111" s="4" t="s">
        <v>639</v>
      </c>
    </row>
    <row r="112" spans="1:4" outlineLevel="2" x14ac:dyDescent="0.25">
      <c r="A112" s="12">
        <v>42362</v>
      </c>
      <c r="B112" s="11" t="s">
        <v>558</v>
      </c>
      <c r="C112" s="13">
        <v>-28.58</v>
      </c>
      <c r="D112" s="4" t="s">
        <v>639</v>
      </c>
    </row>
    <row r="113" spans="1:4" outlineLevel="2" x14ac:dyDescent="0.25">
      <c r="A113" s="12">
        <v>42362</v>
      </c>
      <c r="B113" s="11" t="s">
        <v>559</v>
      </c>
      <c r="C113" s="13">
        <v>-18.12</v>
      </c>
      <c r="D113" s="4" t="s">
        <v>639</v>
      </c>
    </row>
    <row r="114" spans="1:4" outlineLevel="2" x14ac:dyDescent="0.25">
      <c r="A114" s="12">
        <v>42362</v>
      </c>
      <c r="B114" s="11" t="s">
        <v>560</v>
      </c>
      <c r="C114" s="13">
        <v>-207.48</v>
      </c>
      <c r="D114" s="4" t="s">
        <v>639</v>
      </c>
    </row>
    <row r="115" spans="1:4" outlineLevel="2" x14ac:dyDescent="0.25">
      <c r="A115" s="12">
        <v>42361</v>
      </c>
      <c r="B115" s="11" t="s">
        <v>567</v>
      </c>
      <c r="C115" s="13">
        <v>-141.18</v>
      </c>
      <c r="D115" s="4" t="s">
        <v>639</v>
      </c>
    </row>
    <row r="116" spans="1:4" outlineLevel="2" x14ac:dyDescent="0.25">
      <c r="A116" s="12">
        <v>42361</v>
      </c>
      <c r="B116" s="11" t="s">
        <v>568</v>
      </c>
      <c r="C116" s="13">
        <v>-56.58</v>
      </c>
      <c r="D116" s="4" t="s">
        <v>639</v>
      </c>
    </row>
    <row r="117" spans="1:4" outlineLevel="2" x14ac:dyDescent="0.25">
      <c r="A117" s="12">
        <v>42361</v>
      </c>
      <c r="B117" s="11" t="s">
        <v>571</v>
      </c>
      <c r="C117" s="13">
        <v>-85.3</v>
      </c>
      <c r="D117" s="4" t="s">
        <v>639</v>
      </c>
    </row>
    <row r="118" spans="1:4" outlineLevel="2" x14ac:dyDescent="0.25">
      <c r="A118" s="12">
        <v>42360</v>
      </c>
      <c r="B118" s="11" t="s">
        <v>574</v>
      </c>
      <c r="C118" s="13">
        <v>-64.17</v>
      </c>
      <c r="D118" s="4" t="s">
        <v>639</v>
      </c>
    </row>
    <row r="119" spans="1:4" outlineLevel="2" x14ac:dyDescent="0.25">
      <c r="A119" s="12">
        <v>42360</v>
      </c>
      <c r="B119" s="11" t="s">
        <v>575</v>
      </c>
      <c r="C119" s="13">
        <v>-35.549999999999997</v>
      </c>
      <c r="D119" s="4" t="s">
        <v>639</v>
      </c>
    </row>
    <row r="120" spans="1:4" outlineLevel="2" x14ac:dyDescent="0.25">
      <c r="A120" s="12">
        <v>42359</v>
      </c>
      <c r="B120" s="11" t="s">
        <v>579</v>
      </c>
      <c r="C120" s="13">
        <v>-117.95</v>
      </c>
      <c r="D120" s="4" t="s">
        <v>639</v>
      </c>
    </row>
    <row r="121" spans="1:4" outlineLevel="2" x14ac:dyDescent="0.25">
      <c r="A121" s="12">
        <v>42349</v>
      </c>
      <c r="B121" s="11" t="s">
        <v>600</v>
      </c>
      <c r="C121" s="13">
        <v>-115.53</v>
      </c>
      <c r="D121" s="4" t="s">
        <v>639</v>
      </c>
    </row>
    <row r="122" spans="1:4" outlineLevel="2" x14ac:dyDescent="0.25">
      <c r="A122" s="12">
        <v>42347</v>
      </c>
      <c r="B122" s="11" t="s">
        <v>608</v>
      </c>
      <c r="C122" s="13">
        <v>-181.13</v>
      </c>
      <c r="D122" s="4" t="s">
        <v>639</v>
      </c>
    </row>
    <row r="123" spans="1:4" outlineLevel="2" x14ac:dyDescent="0.25">
      <c r="A123" s="12">
        <v>42346</v>
      </c>
      <c r="B123" s="11" t="s">
        <v>614</v>
      </c>
      <c r="C123" s="13">
        <v>-38.85</v>
      </c>
      <c r="D123" s="4" t="s">
        <v>639</v>
      </c>
    </row>
    <row r="124" spans="1:4" outlineLevel="2" x14ac:dyDescent="0.25">
      <c r="A124" s="12">
        <v>42345</v>
      </c>
      <c r="B124" s="11" t="s">
        <v>618</v>
      </c>
      <c r="C124" s="13">
        <v>-18.11</v>
      </c>
      <c r="D124" s="4" t="s">
        <v>639</v>
      </c>
    </row>
    <row r="125" spans="1:4" outlineLevel="2" x14ac:dyDescent="0.25">
      <c r="A125" s="51">
        <v>42341</v>
      </c>
      <c r="B125" s="50" t="s">
        <v>623</v>
      </c>
      <c r="C125" s="52">
        <v>-17.649999999999999</v>
      </c>
      <c r="D125" s="6" t="s">
        <v>639</v>
      </c>
    </row>
    <row r="126" spans="1:4" outlineLevel="1" x14ac:dyDescent="0.25">
      <c r="A126" s="12"/>
      <c r="B126" s="11"/>
      <c r="C126" s="13">
        <f>SUBTOTAL(9,C101:C125)</f>
        <v>-2258.37</v>
      </c>
      <c r="D126" s="33" t="s">
        <v>813</v>
      </c>
    </row>
    <row r="127" spans="1:4" outlineLevel="1" x14ac:dyDescent="0.25">
      <c r="A127" s="12"/>
      <c r="B127" s="11"/>
      <c r="C127" s="13"/>
      <c r="D127" s="33"/>
    </row>
    <row r="128" spans="1:4" outlineLevel="1" x14ac:dyDescent="0.25">
      <c r="A128" s="12"/>
      <c r="B128" s="11"/>
      <c r="C128" s="13"/>
      <c r="D128" s="33"/>
    </row>
    <row r="129" spans="1:4" outlineLevel="2" x14ac:dyDescent="0.25">
      <c r="A129" s="51">
        <v>42346</v>
      </c>
      <c r="B129" s="50" t="s">
        <v>615</v>
      </c>
      <c r="C129" s="52">
        <v>-2450</v>
      </c>
      <c r="D129" s="6" t="s">
        <v>823</v>
      </c>
    </row>
    <row r="130" spans="1:4" outlineLevel="1" x14ac:dyDescent="0.25">
      <c r="A130" s="12"/>
      <c r="B130" s="11"/>
      <c r="C130" s="13">
        <f>SUBTOTAL(9,C129:C129)</f>
        <v>-2450</v>
      </c>
      <c r="D130" s="33" t="s">
        <v>826</v>
      </c>
    </row>
    <row r="131" spans="1:4" outlineLevel="1" x14ac:dyDescent="0.25">
      <c r="A131" s="12"/>
      <c r="B131" s="11"/>
      <c r="C131" s="13"/>
      <c r="D131" s="33"/>
    </row>
    <row r="132" spans="1:4" outlineLevel="1" x14ac:dyDescent="0.25">
      <c r="A132" s="12"/>
      <c r="B132" s="11"/>
      <c r="C132" s="13"/>
      <c r="D132" s="33"/>
    </row>
    <row r="133" spans="1:4" outlineLevel="2" x14ac:dyDescent="0.25">
      <c r="A133" s="51">
        <v>42366</v>
      </c>
      <c r="B133" s="50" t="s">
        <v>548</v>
      </c>
      <c r="C133" s="52">
        <v>-103</v>
      </c>
      <c r="D133" s="6" t="s">
        <v>643</v>
      </c>
    </row>
    <row r="134" spans="1:4" outlineLevel="1" x14ac:dyDescent="0.25">
      <c r="A134" s="12"/>
      <c r="B134" s="11"/>
      <c r="C134" s="13">
        <f>SUBTOTAL(9,C133:C133)</f>
        <v>-103</v>
      </c>
      <c r="D134" s="33" t="s">
        <v>844</v>
      </c>
    </row>
    <row r="135" spans="1:4" outlineLevel="1" x14ac:dyDescent="0.25">
      <c r="A135" s="12"/>
      <c r="B135" s="11"/>
      <c r="C135" s="13"/>
      <c r="D135" s="33"/>
    </row>
    <row r="136" spans="1:4" outlineLevel="1" x14ac:dyDescent="0.25">
      <c r="A136" s="12"/>
      <c r="B136" s="11"/>
      <c r="C136" s="13"/>
      <c r="D136" s="33"/>
    </row>
    <row r="137" spans="1:4" outlineLevel="2" x14ac:dyDescent="0.25">
      <c r="A137" s="12">
        <v>42366</v>
      </c>
      <c r="B137" s="11" t="s">
        <v>552</v>
      </c>
      <c r="C137" s="13">
        <v>-300</v>
      </c>
      <c r="D137" s="4" t="s">
        <v>670</v>
      </c>
    </row>
    <row r="138" spans="1:4" outlineLevel="2" x14ac:dyDescent="0.25">
      <c r="A138" s="51">
        <v>42352</v>
      </c>
      <c r="B138" s="50" t="s">
        <v>596</v>
      </c>
      <c r="C138" s="52">
        <v>-100</v>
      </c>
      <c r="D138" s="6" t="s">
        <v>670</v>
      </c>
    </row>
    <row r="139" spans="1:4" outlineLevel="1" x14ac:dyDescent="0.25">
      <c r="A139" s="12"/>
      <c r="B139" s="11"/>
      <c r="C139" s="13">
        <f>SUBTOTAL(9,C137:C138)</f>
        <v>-400</v>
      </c>
      <c r="D139" s="33" t="s">
        <v>845</v>
      </c>
    </row>
    <row r="140" spans="1:4" outlineLevel="1" x14ac:dyDescent="0.25">
      <c r="A140" s="12"/>
      <c r="B140" s="11"/>
      <c r="C140" s="13"/>
      <c r="D140" s="33"/>
    </row>
    <row r="141" spans="1:4" outlineLevel="1" x14ac:dyDescent="0.25">
      <c r="A141" s="12"/>
      <c r="B141" s="11"/>
      <c r="C141" s="13"/>
      <c r="D141" s="33"/>
    </row>
    <row r="142" spans="1:4" outlineLevel="2" x14ac:dyDescent="0.25">
      <c r="A142" s="12">
        <v>42362</v>
      </c>
      <c r="B142" s="11" t="s">
        <v>554</v>
      </c>
      <c r="C142" s="13">
        <v>-7.88</v>
      </c>
      <c r="D142" s="4" t="s">
        <v>640</v>
      </c>
    </row>
    <row r="143" spans="1:4" outlineLevel="2" x14ac:dyDescent="0.25">
      <c r="A143" s="12">
        <v>42362</v>
      </c>
      <c r="B143" s="11" t="s">
        <v>556</v>
      </c>
      <c r="C143" s="13">
        <v>-16.25</v>
      </c>
      <c r="D143" s="4" t="s">
        <v>640</v>
      </c>
    </row>
    <row r="144" spans="1:4" outlineLevel="2" x14ac:dyDescent="0.25">
      <c r="A144" s="12">
        <v>42361</v>
      </c>
      <c r="B144" s="11" t="s">
        <v>566</v>
      </c>
      <c r="C144" s="13">
        <v>-16.25</v>
      </c>
      <c r="D144" s="4" t="s">
        <v>640</v>
      </c>
    </row>
    <row r="145" spans="1:4" outlineLevel="2" x14ac:dyDescent="0.25">
      <c r="A145" s="12">
        <v>42361</v>
      </c>
      <c r="B145" s="11" t="s">
        <v>569</v>
      </c>
      <c r="C145" s="13">
        <v>-5.5</v>
      </c>
      <c r="D145" s="4" t="s">
        <v>640</v>
      </c>
    </row>
    <row r="146" spans="1:4" outlineLevel="2" x14ac:dyDescent="0.25">
      <c r="A146" s="12">
        <v>42361</v>
      </c>
      <c r="B146" s="11" t="s">
        <v>570</v>
      </c>
      <c r="C146" s="13">
        <v>-11.5</v>
      </c>
      <c r="D146" s="4" t="s">
        <v>640</v>
      </c>
    </row>
    <row r="147" spans="1:4" outlineLevel="2" x14ac:dyDescent="0.25">
      <c r="A147" s="12">
        <v>42353</v>
      </c>
      <c r="B147" s="11" t="s">
        <v>590</v>
      </c>
      <c r="C147" s="13">
        <v>-16.25</v>
      </c>
      <c r="D147" s="4" t="s">
        <v>640</v>
      </c>
    </row>
    <row r="148" spans="1:4" outlineLevel="2" x14ac:dyDescent="0.25">
      <c r="A148" s="12">
        <v>42352</v>
      </c>
      <c r="B148" s="11" t="s">
        <v>592</v>
      </c>
      <c r="C148" s="13">
        <v>-16.25</v>
      </c>
      <c r="D148" s="4" t="s">
        <v>640</v>
      </c>
    </row>
    <row r="149" spans="1:4" outlineLevel="2" x14ac:dyDescent="0.25">
      <c r="A149" s="46">
        <v>42352</v>
      </c>
      <c r="B149" s="31" t="s">
        <v>594</v>
      </c>
      <c r="C149" s="20">
        <v>-5.35</v>
      </c>
      <c r="D149" s="28" t="s">
        <v>640</v>
      </c>
    </row>
    <row r="150" spans="1:4" outlineLevel="2" x14ac:dyDescent="0.25">
      <c r="A150" s="51">
        <v>42349</v>
      </c>
      <c r="B150" s="50" t="s">
        <v>601</v>
      </c>
      <c r="C150" s="52">
        <v>-16.25</v>
      </c>
      <c r="D150" s="6" t="s">
        <v>640</v>
      </c>
    </row>
    <row r="151" spans="1:4" outlineLevel="1" x14ac:dyDescent="0.25">
      <c r="A151" s="12"/>
      <c r="B151" s="11"/>
      <c r="C151" s="13">
        <f>SUBTOTAL(9,C142:C150)</f>
        <v>-111.47999999999999</v>
      </c>
      <c r="D151" s="33" t="s">
        <v>819</v>
      </c>
    </row>
    <row r="152" spans="1:4" outlineLevel="1" x14ac:dyDescent="0.25">
      <c r="A152" s="12"/>
      <c r="B152" s="11"/>
      <c r="C152" s="13"/>
      <c r="D152" s="33"/>
    </row>
    <row r="153" spans="1:4" outlineLevel="1" x14ac:dyDescent="0.25">
      <c r="A153" s="12"/>
      <c r="B153" s="11"/>
      <c r="C153" s="13"/>
      <c r="D153" s="33"/>
    </row>
    <row r="154" spans="1:4" outlineLevel="2" x14ac:dyDescent="0.25">
      <c r="A154" s="12">
        <v>42366</v>
      </c>
      <c r="B154" s="11" t="s">
        <v>551</v>
      </c>
      <c r="C154" s="13">
        <v>-210.34</v>
      </c>
      <c r="D154" s="4" t="s">
        <v>652</v>
      </c>
    </row>
    <row r="155" spans="1:4" outlineLevel="2" x14ac:dyDescent="0.25">
      <c r="A155" s="12">
        <v>42346</v>
      </c>
      <c r="B155" s="11" t="s">
        <v>611</v>
      </c>
      <c r="C155" s="13">
        <v>-28.13</v>
      </c>
      <c r="D155" s="4" t="s">
        <v>652</v>
      </c>
    </row>
    <row r="156" spans="1:4" outlineLevel="2" x14ac:dyDescent="0.25">
      <c r="A156" s="51">
        <v>42346</v>
      </c>
      <c r="B156" s="50" t="s">
        <v>612</v>
      </c>
      <c r="C156" s="52">
        <v>-47.3</v>
      </c>
      <c r="D156" s="6" t="s">
        <v>652</v>
      </c>
    </row>
    <row r="157" spans="1:4" outlineLevel="1" x14ac:dyDescent="0.25">
      <c r="A157" s="12"/>
      <c r="B157" s="11"/>
      <c r="C157" s="13">
        <f>SUBTOTAL(9,C154:C156)</f>
        <v>-285.77</v>
      </c>
      <c r="D157" s="33" t="s">
        <v>828</v>
      </c>
    </row>
    <row r="158" spans="1:4" outlineLevel="1" x14ac:dyDescent="0.25">
      <c r="A158" s="12"/>
      <c r="B158" s="11"/>
      <c r="C158" s="13"/>
      <c r="D158" s="33"/>
    </row>
    <row r="159" spans="1:4" outlineLevel="1" x14ac:dyDescent="0.25">
      <c r="A159" s="12"/>
      <c r="B159" s="11"/>
      <c r="C159" s="13"/>
      <c r="D159" s="33"/>
    </row>
    <row r="160" spans="1:4" outlineLevel="2" x14ac:dyDescent="0.25">
      <c r="A160" s="12">
        <v>42367</v>
      </c>
      <c r="B160" s="11" t="s">
        <v>540</v>
      </c>
      <c r="C160" s="13">
        <v>-526.65</v>
      </c>
      <c r="D160" s="4" t="s">
        <v>650</v>
      </c>
    </row>
    <row r="161" spans="1:4" outlineLevel="2" x14ac:dyDescent="0.25">
      <c r="A161" s="12">
        <v>42359</v>
      </c>
      <c r="B161" s="11" t="s">
        <v>580</v>
      </c>
      <c r="C161" s="13">
        <v>-322.52999999999997</v>
      </c>
      <c r="D161" s="4" t="s">
        <v>650</v>
      </c>
    </row>
    <row r="162" spans="1:4" outlineLevel="2" x14ac:dyDescent="0.25">
      <c r="A162" s="12">
        <v>42359</v>
      </c>
      <c r="B162" s="11" t="s">
        <v>586</v>
      </c>
      <c r="C162" s="13">
        <v>-48.97</v>
      </c>
      <c r="D162" s="4" t="s">
        <v>650</v>
      </c>
    </row>
    <row r="163" spans="1:4" outlineLevel="2" x14ac:dyDescent="0.25">
      <c r="A163" s="51">
        <v>42352</v>
      </c>
      <c r="B163" s="50" t="s">
        <v>595</v>
      </c>
      <c r="C163" s="52">
        <v>-15.9</v>
      </c>
      <c r="D163" s="6" t="s">
        <v>650</v>
      </c>
    </row>
    <row r="164" spans="1:4" outlineLevel="1" x14ac:dyDescent="0.25">
      <c r="A164" s="12"/>
      <c r="B164" s="11"/>
      <c r="C164" s="13">
        <f>SUBTOTAL(9,C160:C163)</f>
        <v>-914.05</v>
      </c>
      <c r="D164" s="33" t="s">
        <v>814</v>
      </c>
    </row>
    <row r="165" spans="1:4" outlineLevel="1" x14ac:dyDescent="0.25">
      <c r="A165" s="12"/>
      <c r="B165" s="11"/>
      <c r="C165" s="13"/>
      <c r="D165" s="33"/>
    </row>
    <row r="166" spans="1:4" outlineLevel="1" x14ac:dyDescent="0.25">
      <c r="A166" s="12"/>
      <c r="B166" s="11"/>
      <c r="C166" s="13"/>
      <c r="D166" s="33"/>
    </row>
    <row r="167" spans="1:4" outlineLevel="2" x14ac:dyDescent="0.25">
      <c r="A167" s="12">
        <v>42369</v>
      </c>
      <c r="B167" s="11" t="s">
        <v>525</v>
      </c>
      <c r="C167" s="13">
        <v>-101.75</v>
      </c>
      <c r="D167" s="4" t="s">
        <v>653</v>
      </c>
    </row>
    <row r="168" spans="1:4" outlineLevel="2" x14ac:dyDescent="0.25">
      <c r="A168" s="12">
        <v>42369</v>
      </c>
      <c r="B168" s="11" t="s">
        <v>528</v>
      </c>
      <c r="C168" s="13">
        <v>-800</v>
      </c>
      <c r="D168" s="4" t="s">
        <v>653</v>
      </c>
    </row>
    <row r="169" spans="1:4" outlineLevel="2" x14ac:dyDescent="0.25">
      <c r="A169" s="12">
        <v>42368</v>
      </c>
      <c r="B169" s="11" t="s">
        <v>533</v>
      </c>
      <c r="C169" s="13">
        <v>-101.75</v>
      </c>
      <c r="D169" s="4" t="s">
        <v>653</v>
      </c>
    </row>
    <row r="170" spans="1:4" outlineLevel="2" x14ac:dyDescent="0.25">
      <c r="A170" s="12">
        <v>42368</v>
      </c>
      <c r="B170" s="11" t="s">
        <v>535</v>
      </c>
      <c r="C170" s="13">
        <v>-103</v>
      </c>
      <c r="D170" s="4" t="s">
        <v>653</v>
      </c>
    </row>
    <row r="171" spans="1:4" outlineLevel="2" x14ac:dyDescent="0.25">
      <c r="A171" s="12">
        <v>42359</v>
      </c>
      <c r="B171" s="11" t="s">
        <v>581</v>
      </c>
      <c r="C171" s="13">
        <v>-200</v>
      </c>
      <c r="D171" s="4" t="s">
        <v>653</v>
      </c>
    </row>
    <row r="172" spans="1:4" outlineLevel="2" x14ac:dyDescent="0.25">
      <c r="A172" s="51">
        <v>42345</v>
      </c>
      <c r="B172" s="50" t="s">
        <v>619</v>
      </c>
      <c r="C172" s="52">
        <v>-300</v>
      </c>
      <c r="D172" s="6" t="s">
        <v>653</v>
      </c>
    </row>
    <row r="173" spans="1:4" outlineLevel="1" x14ac:dyDescent="0.25">
      <c r="A173" s="12"/>
      <c r="B173" s="11"/>
      <c r="C173" s="13">
        <f>SUBTOTAL(9,C167:C172)</f>
        <v>-1606.5</v>
      </c>
      <c r="D173" s="33" t="s">
        <v>820</v>
      </c>
    </row>
    <row r="174" spans="1:4" x14ac:dyDescent="0.25">
      <c r="A174" s="12"/>
      <c r="B174" s="11"/>
      <c r="C174" s="13">
        <f>SUBTOTAL(9,C4:C172)</f>
        <v>9446.4600000000009</v>
      </c>
      <c r="D174" s="33" t="s">
        <v>805</v>
      </c>
    </row>
    <row r="175" spans="1:4" x14ac:dyDescent="0.25">
      <c r="A175" s="11"/>
      <c r="B175" s="11"/>
      <c r="C175" s="13"/>
    </row>
    <row r="178" spans="3:3" x14ac:dyDescent="0.25">
      <c r="C178" s="17">
        <f>SUM(C4:C177)</f>
        <v>28339.379999999983</v>
      </c>
    </row>
  </sheetData>
  <autoFilter ref="A1:C1"/>
  <pageMargins left="0.17" right="0.17" top="0.34" bottom="0.43" header="0.3" footer="0.3"/>
  <pageSetup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abSelected="1" zoomScale="93" zoomScaleNormal="93" workbookViewId="0">
      <pane xSplit="1" topLeftCell="B1" activePane="topRight" state="frozen"/>
      <selection pane="topRight" activeCell="H57" sqref="H57"/>
    </sheetView>
  </sheetViews>
  <sheetFormatPr defaultColWidth="9" defaultRowHeight="15" x14ac:dyDescent="0.25"/>
  <cols>
    <col min="1" max="1" width="18" style="4" bestFit="1" customWidth="1"/>
    <col min="2" max="2" width="13.85546875" style="4" customWidth="1"/>
    <col min="3" max="3" width="13.85546875" style="4" bestFit="1" customWidth="1"/>
    <col min="4" max="4" width="13.140625" style="4" bestFit="1" customWidth="1"/>
    <col min="5" max="6" width="12.140625" style="4" bestFit="1" customWidth="1"/>
    <col min="7" max="7" width="12.140625" style="21" bestFit="1" customWidth="1"/>
    <col min="8" max="8" width="11.140625" style="4" bestFit="1" customWidth="1"/>
    <col min="9" max="9" width="12.140625" style="4" bestFit="1" customWidth="1"/>
    <col min="10" max="10" width="12.28515625" style="4" bestFit="1" customWidth="1"/>
    <col min="11" max="11" width="11.140625" style="4" bestFit="1" customWidth="1"/>
    <col min="12" max="12" width="13.85546875" style="4" bestFit="1" customWidth="1"/>
    <col min="13" max="13" width="13.140625" style="4" bestFit="1" customWidth="1"/>
    <col min="14" max="14" width="14" style="4" bestFit="1" customWidth="1"/>
    <col min="15" max="15" width="12.140625" style="4" bestFit="1" customWidth="1"/>
    <col min="16" max="16" width="11.140625" style="4" bestFit="1" customWidth="1"/>
    <col min="17" max="16384" width="9" style="4"/>
  </cols>
  <sheetData>
    <row r="1" spans="1:15" x14ac:dyDescent="0.25">
      <c r="A1" s="33" t="s">
        <v>783</v>
      </c>
    </row>
    <row r="3" spans="1:15" s="80" customFormat="1" ht="18.75" x14ac:dyDescent="0.3">
      <c r="A3" s="77"/>
      <c r="B3" s="30" t="s">
        <v>655</v>
      </c>
      <c r="C3" s="27" t="s">
        <v>656</v>
      </c>
      <c r="D3" s="27" t="s">
        <v>657</v>
      </c>
      <c r="E3" s="27" t="s">
        <v>666</v>
      </c>
      <c r="F3" s="27" t="s">
        <v>658</v>
      </c>
      <c r="G3" s="76" t="s">
        <v>659</v>
      </c>
      <c r="H3" s="30" t="s">
        <v>660</v>
      </c>
      <c r="I3" s="30" t="s">
        <v>661</v>
      </c>
      <c r="J3" s="30" t="s">
        <v>662</v>
      </c>
      <c r="K3" s="30" t="s">
        <v>665</v>
      </c>
      <c r="L3" s="27" t="s">
        <v>663</v>
      </c>
      <c r="M3" s="27" t="s">
        <v>664</v>
      </c>
      <c r="N3" s="78" t="s">
        <v>861</v>
      </c>
      <c r="O3" s="79"/>
    </row>
    <row r="4" spans="1:15" s="39" customFormat="1" ht="18.75" x14ac:dyDescent="0.3">
      <c r="A4" s="34" t="s">
        <v>782</v>
      </c>
      <c r="B4" s="35"/>
      <c r="C4" s="36"/>
      <c r="D4" s="36"/>
      <c r="E4" s="37"/>
      <c r="F4" s="32"/>
      <c r="L4" s="38"/>
      <c r="M4" s="38"/>
      <c r="N4" s="23"/>
      <c r="O4" s="22"/>
    </row>
    <row r="5" spans="1:15" s="21" customFormat="1" x14ac:dyDescent="0.25">
      <c r="A5" s="24" t="s">
        <v>779</v>
      </c>
      <c r="B5" s="24">
        <v>10350</v>
      </c>
      <c r="C5" s="24">
        <v>5976</v>
      </c>
      <c r="D5" s="24">
        <v>12764</v>
      </c>
      <c r="E5" s="24">
        <v>24192.5</v>
      </c>
      <c r="F5" s="24">
        <v>20482.25</v>
      </c>
      <c r="G5" s="23">
        <v>14767.5</v>
      </c>
      <c r="H5" s="23">
        <v>7142</v>
      </c>
      <c r="I5" s="23">
        <v>13450</v>
      </c>
      <c r="J5" s="23">
        <v>7859.25</v>
      </c>
      <c r="K5" s="23">
        <v>5766</v>
      </c>
      <c r="L5" s="24">
        <v>73969</v>
      </c>
      <c r="M5" s="24">
        <v>30812.5</v>
      </c>
      <c r="N5" s="40">
        <f>SUM(B5:M5)</f>
        <v>227531</v>
      </c>
    </row>
    <row r="6" spans="1:15" s="21" customForma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40"/>
    </row>
    <row r="7" spans="1:15" s="21" customFormat="1" x14ac:dyDescent="0.25">
      <c r="A7" s="25" t="s">
        <v>781</v>
      </c>
      <c r="B7" s="24"/>
      <c r="C7" s="24"/>
      <c r="D7" s="25"/>
      <c r="E7" s="24"/>
      <c r="F7" s="24"/>
      <c r="G7" s="24"/>
      <c r="H7" s="24"/>
      <c r="I7" s="24"/>
      <c r="J7" s="24"/>
      <c r="K7" s="24"/>
      <c r="L7" s="24"/>
      <c r="M7" s="24"/>
      <c r="N7" s="40"/>
    </row>
    <row r="8" spans="1:15" s="21" customFormat="1" x14ac:dyDescent="0.25">
      <c r="A8" s="25"/>
      <c r="B8" s="24"/>
      <c r="C8" s="24"/>
      <c r="D8" s="25"/>
      <c r="E8" s="24"/>
      <c r="F8" s="24"/>
      <c r="G8" s="24"/>
      <c r="H8" s="24"/>
      <c r="I8" s="24"/>
      <c r="J8" s="24"/>
      <c r="K8" s="24"/>
      <c r="L8" s="24"/>
      <c r="M8" s="24"/>
      <c r="N8" s="40"/>
    </row>
    <row r="9" spans="1:15" s="21" customFormat="1" x14ac:dyDescent="0.25">
      <c r="A9" s="24" t="s">
        <v>769</v>
      </c>
      <c r="B9" s="24">
        <v>0</v>
      </c>
      <c r="C9" s="24">
        <v>0</v>
      </c>
      <c r="D9" s="25">
        <v>0</v>
      </c>
      <c r="E9" s="24">
        <v>6500</v>
      </c>
      <c r="F9" s="24">
        <v>3900</v>
      </c>
      <c r="G9" s="24">
        <v>1500</v>
      </c>
      <c r="H9" s="24">
        <v>0</v>
      </c>
      <c r="I9" s="24">
        <v>5075</v>
      </c>
      <c r="J9" s="24">
        <v>2340</v>
      </c>
      <c r="K9" s="24">
        <v>1600</v>
      </c>
      <c r="L9" s="24">
        <v>31562.5</v>
      </c>
      <c r="M9" s="24">
        <v>7880</v>
      </c>
      <c r="N9" s="40">
        <f>SUM(B9:M9)</f>
        <v>60357.5</v>
      </c>
    </row>
    <row r="10" spans="1:15" s="21" customFormat="1" x14ac:dyDescent="0.25">
      <c r="A10" s="24" t="s">
        <v>628</v>
      </c>
      <c r="B10" s="24">
        <v>310.83</v>
      </c>
      <c r="C10" s="24">
        <v>38</v>
      </c>
      <c r="D10" s="24">
        <v>467.5</v>
      </c>
      <c r="E10" s="24">
        <v>742</v>
      </c>
      <c r="F10" s="24">
        <v>358.62</v>
      </c>
      <c r="G10" s="24">
        <v>742.78</v>
      </c>
      <c r="H10" s="24">
        <v>493.14</v>
      </c>
      <c r="I10" s="24">
        <v>233.65</v>
      </c>
      <c r="J10" s="24">
        <v>241.19</v>
      </c>
      <c r="K10" s="24">
        <v>16</v>
      </c>
      <c r="L10" s="24">
        <v>612.98</v>
      </c>
      <c r="M10" s="24">
        <v>361.63</v>
      </c>
      <c r="N10" s="40">
        <f t="shared" ref="N10:N30" si="0">SUM(B10:M10)</f>
        <v>4618.32</v>
      </c>
    </row>
    <row r="11" spans="1:15" s="21" customFormat="1" x14ac:dyDescent="0.25">
      <c r="A11" s="24" t="s">
        <v>633</v>
      </c>
      <c r="B11" s="24">
        <v>3540.68</v>
      </c>
      <c r="C11" s="24">
        <v>7351.64</v>
      </c>
      <c r="D11" s="24">
        <v>7627.9</v>
      </c>
      <c r="E11" s="24">
        <v>2974.29</v>
      </c>
      <c r="F11" s="24">
        <v>7037.91</v>
      </c>
      <c r="G11" s="24">
        <v>3370.99</v>
      </c>
      <c r="H11" s="24">
        <v>4237.37</v>
      </c>
      <c r="I11" s="24">
        <v>1864.77</v>
      </c>
      <c r="J11" s="24">
        <v>1486.52</v>
      </c>
      <c r="K11" s="24">
        <v>1188.56</v>
      </c>
      <c r="L11" s="24">
        <v>23637.89</v>
      </c>
      <c r="M11" s="24">
        <v>4019.89</v>
      </c>
      <c r="N11" s="40">
        <f t="shared" si="0"/>
        <v>68338.41</v>
      </c>
    </row>
    <row r="12" spans="1:15" s="21" customFormat="1" x14ac:dyDescent="0.25">
      <c r="A12" s="24" t="s">
        <v>699</v>
      </c>
      <c r="B12" s="24">
        <v>14</v>
      </c>
      <c r="C12" s="24">
        <v>0</v>
      </c>
      <c r="D12" s="24">
        <v>25</v>
      </c>
      <c r="E12" s="24">
        <v>128.9</v>
      </c>
      <c r="F12" s="24">
        <v>50.01</v>
      </c>
      <c r="G12" s="24">
        <v>6</v>
      </c>
      <c r="H12" s="24">
        <v>215.27</v>
      </c>
      <c r="I12" s="24">
        <v>134</v>
      </c>
      <c r="J12" s="24">
        <v>70</v>
      </c>
      <c r="K12" s="24">
        <v>3</v>
      </c>
      <c r="L12" s="24">
        <v>64.09</v>
      </c>
      <c r="M12" s="24">
        <v>35.75</v>
      </c>
      <c r="N12" s="40">
        <f t="shared" si="0"/>
        <v>746.0200000000001</v>
      </c>
    </row>
    <row r="13" spans="1:15" s="21" customFormat="1" x14ac:dyDescent="0.25">
      <c r="A13" s="24" t="s">
        <v>627</v>
      </c>
      <c r="B13" s="24">
        <v>153.75</v>
      </c>
      <c r="C13" s="24">
        <v>0</v>
      </c>
      <c r="D13" s="24">
        <v>0</v>
      </c>
      <c r="E13" s="24">
        <v>0</v>
      </c>
      <c r="F13" s="24">
        <v>20</v>
      </c>
      <c r="G13" s="24">
        <v>153.55000000000001</v>
      </c>
      <c r="H13" s="24">
        <v>100</v>
      </c>
      <c r="I13" s="24">
        <v>109</v>
      </c>
      <c r="J13" s="24">
        <v>0</v>
      </c>
      <c r="K13" s="24">
        <v>0</v>
      </c>
      <c r="L13" s="24">
        <v>0</v>
      </c>
      <c r="M13" s="24"/>
      <c r="N13" s="40">
        <f t="shared" si="0"/>
        <v>536.29999999999995</v>
      </c>
    </row>
    <row r="14" spans="1:15" s="21" customFormat="1" x14ac:dyDescent="0.25">
      <c r="A14" s="24" t="s">
        <v>632</v>
      </c>
      <c r="B14" s="24">
        <v>94.82</v>
      </c>
      <c r="C14" s="24">
        <v>80.400000000000006</v>
      </c>
      <c r="D14" s="24">
        <v>98.7</v>
      </c>
      <c r="E14" s="24">
        <v>1270.32</v>
      </c>
      <c r="F14" s="24">
        <v>279.04000000000002</v>
      </c>
      <c r="G14" s="24">
        <v>342.43</v>
      </c>
      <c r="H14" s="24">
        <v>94.79</v>
      </c>
      <c r="I14" s="24">
        <v>314.35000000000002</v>
      </c>
      <c r="J14" s="24">
        <v>63.42</v>
      </c>
      <c r="K14" s="24">
        <v>481.66</v>
      </c>
      <c r="L14" s="24">
        <v>1096.75</v>
      </c>
      <c r="M14" s="24">
        <v>426.34</v>
      </c>
      <c r="N14" s="40">
        <f t="shared" si="0"/>
        <v>4643.0200000000004</v>
      </c>
    </row>
    <row r="15" spans="1:15" s="21" customFormat="1" x14ac:dyDescent="0.25">
      <c r="A15" s="24" t="s">
        <v>775</v>
      </c>
      <c r="B15" s="24">
        <v>703</v>
      </c>
      <c r="C15" s="24">
        <v>232.66</v>
      </c>
      <c r="D15" s="24">
        <v>604.66</v>
      </c>
      <c r="E15" s="24">
        <v>529.99</v>
      </c>
      <c r="F15" s="24">
        <v>796.84</v>
      </c>
      <c r="G15" s="24">
        <v>0</v>
      </c>
      <c r="H15" s="24">
        <v>708.69</v>
      </c>
      <c r="I15" s="24">
        <v>580.37</v>
      </c>
      <c r="J15" s="24">
        <v>573.86</v>
      </c>
      <c r="K15" s="24">
        <v>551.67999999999995</v>
      </c>
      <c r="L15" s="24">
        <v>1279.8800000000001</v>
      </c>
      <c r="M15" s="24">
        <v>91.21</v>
      </c>
      <c r="N15" s="40">
        <f t="shared" si="0"/>
        <v>6652.84</v>
      </c>
    </row>
    <row r="16" spans="1:15" s="21" customFormat="1" x14ac:dyDescent="0.25">
      <c r="A16" s="24" t="s">
        <v>776</v>
      </c>
      <c r="B16" s="24">
        <v>367.7</v>
      </c>
      <c r="C16" s="24">
        <v>0</v>
      </c>
      <c r="D16" s="24">
        <v>0</v>
      </c>
      <c r="E16" s="24">
        <v>3027.55</v>
      </c>
      <c r="F16" s="24"/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2987.2</v>
      </c>
      <c r="M16" s="24">
        <v>285.77</v>
      </c>
      <c r="N16" s="40">
        <f t="shared" si="0"/>
        <v>6668.2199999999993</v>
      </c>
    </row>
    <row r="17" spans="1:14" s="21" customFormat="1" x14ac:dyDescent="0.25">
      <c r="A17" s="24" t="s">
        <v>625</v>
      </c>
      <c r="B17" s="24">
        <v>0</v>
      </c>
      <c r="C17" s="24">
        <v>126.37</v>
      </c>
      <c r="D17" s="24">
        <v>322.10000000000002</v>
      </c>
      <c r="E17" s="24">
        <v>0</v>
      </c>
      <c r="F17" s="24">
        <v>181.13</v>
      </c>
      <c r="G17" s="24">
        <v>0</v>
      </c>
      <c r="H17" s="24">
        <v>0</v>
      </c>
      <c r="I17" s="24">
        <v>266.20999999999998</v>
      </c>
      <c r="J17" s="24">
        <v>181.13</v>
      </c>
      <c r="K17" s="24">
        <v>0</v>
      </c>
      <c r="L17" s="24">
        <v>292.35000000000002</v>
      </c>
      <c r="M17" s="24">
        <v>914.05</v>
      </c>
      <c r="N17" s="40">
        <f t="shared" si="0"/>
        <v>2283.34</v>
      </c>
    </row>
    <row r="18" spans="1:14" s="21" customFormat="1" x14ac:dyDescent="0.25">
      <c r="A18" s="24" t="s">
        <v>634</v>
      </c>
      <c r="B18" s="24">
        <v>52</v>
      </c>
      <c r="C18" s="24">
        <v>0</v>
      </c>
      <c r="D18" s="24">
        <v>85</v>
      </c>
      <c r="E18" s="24">
        <v>61.6</v>
      </c>
      <c r="F18" s="24">
        <v>136.25</v>
      </c>
      <c r="G18" s="24">
        <v>814.66</v>
      </c>
      <c r="H18" s="24">
        <v>0</v>
      </c>
      <c r="I18" s="24">
        <v>0</v>
      </c>
      <c r="J18" s="24">
        <v>0</v>
      </c>
      <c r="K18" s="24">
        <v>0</v>
      </c>
      <c r="L18" s="24">
        <v>97</v>
      </c>
      <c r="M18" s="24">
        <v>111.48</v>
      </c>
      <c r="N18" s="40">
        <f t="shared" si="0"/>
        <v>1357.99</v>
      </c>
    </row>
    <row r="19" spans="1:14" s="21" customFormat="1" ht="15.75" customHeight="1" x14ac:dyDescent="0.25">
      <c r="A19" s="24" t="s">
        <v>635</v>
      </c>
      <c r="B19" s="24">
        <v>632.91</v>
      </c>
      <c r="C19" s="24">
        <v>622.76</v>
      </c>
      <c r="D19" s="24">
        <v>479.41</v>
      </c>
      <c r="E19" s="24">
        <v>1511.82</v>
      </c>
      <c r="F19" s="24">
        <v>458.62</v>
      </c>
      <c r="G19" s="24">
        <v>122.4</v>
      </c>
      <c r="H19" s="24">
        <v>498.39</v>
      </c>
      <c r="I19" s="24">
        <f>40+92+1500</f>
        <v>1632</v>
      </c>
      <c r="J19" s="24">
        <v>679.86</v>
      </c>
      <c r="K19" s="24">
        <v>212.68</v>
      </c>
      <c r="L19" s="24">
        <f>1584.06+900</f>
        <v>2484.06</v>
      </c>
      <c r="M19" s="24">
        <f>2258.37+400</f>
        <v>2658.37</v>
      </c>
      <c r="N19" s="40">
        <f t="shared" si="0"/>
        <v>11993.279999999999</v>
      </c>
    </row>
    <row r="20" spans="1:14" s="21" customFormat="1" x14ac:dyDescent="0.25">
      <c r="A20" s="24" t="s">
        <v>777</v>
      </c>
      <c r="B20" s="24">
        <v>548.77</v>
      </c>
      <c r="C20" s="24">
        <v>0</v>
      </c>
      <c r="D20" s="24">
        <v>169.06</v>
      </c>
      <c r="E20" s="24">
        <v>2607</v>
      </c>
      <c r="F20" s="24">
        <v>241.3</v>
      </c>
      <c r="G20" s="24">
        <v>34.119999999999997</v>
      </c>
      <c r="H20" s="24">
        <v>711.75</v>
      </c>
      <c r="I20" s="24">
        <v>299.60000000000002</v>
      </c>
      <c r="J20" s="24">
        <f>15.11+2055</f>
        <v>2070.11</v>
      </c>
      <c r="K20" s="24">
        <v>0</v>
      </c>
      <c r="L20" s="24">
        <v>150</v>
      </c>
      <c r="M20" s="24">
        <v>0</v>
      </c>
      <c r="N20" s="40">
        <f t="shared" si="0"/>
        <v>6831.7100000000009</v>
      </c>
    </row>
    <row r="21" spans="1:14" s="21" customFormat="1" x14ac:dyDescent="0.25">
      <c r="A21" s="24" t="s">
        <v>778</v>
      </c>
      <c r="B21" s="24">
        <v>363.93</v>
      </c>
      <c r="C21" s="24">
        <v>510.2</v>
      </c>
      <c r="D21" s="24">
        <v>0</v>
      </c>
      <c r="E21" s="24">
        <v>390.3</v>
      </c>
      <c r="F21" s="24">
        <v>316.45999999999998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399.55</v>
      </c>
      <c r="N21" s="40">
        <f t="shared" si="0"/>
        <v>1980.44</v>
      </c>
    </row>
    <row r="22" spans="1:14" s="21" customFormat="1" x14ac:dyDescent="0.25">
      <c r="A22" s="23" t="s">
        <v>784</v>
      </c>
      <c r="B22" s="24">
        <v>0</v>
      </c>
      <c r="C22" s="24">
        <v>230.29</v>
      </c>
      <c r="D22" s="24">
        <v>0</v>
      </c>
      <c r="E22" s="24">
        <v>230.29</v>
      </c>
      <c r="F22" s="24">
        <v>330.83</v>
      </c>
      <c r="G22" s="24">
        <v>395.39</v>
      </c>
      <c r="H22" s="24">
        <v>285</v>
      </c>
      <c r="I22" s="24">
        <v>284</v>
      </c>
      <c r="J22" s="24">
        <v>131.25</v>
      </c>
      <c r="K22" s="24">
        <v>400</v>
      </c>
      <c r="L22" s="24">
        <v>0</v>
      </c>
      <c r="M22" s="24">
        <v>0</v>
      </c>
      <c r="N22" s="40">
        <f t="shared" si="0"/>
        <v>2287.0500000000002</v>
      </c>
    </row>
    <row r="23" spans="1:14" s="21" customFormat="1" x14ac:dyDescent="0.25">
      <c r="A23" s="23" t="s">
        <v>785</v>
      </c>
      <c r="B23" s="24">
        <v>221.24</v>
      </c>
      <c r="C23" s="24">
        <v>0</v>
      </c>
      <c r="D23" s="24">
        <v>0</v>
      </c>
      <c r="E23" s="24">
        <v>0</v>
      </c>
      <c r="F23" s="24">
        <v>281.99</v>
      </c>
      <c r="G23" s="24">
        <v>181.13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40">
        <f t="shared" si="0"/>
        <v>684.36</v>
      </c>
    </row>
    <row r="24" spans="1:14" s="21" customFormat="1" x14ac:dyDescent="0.25">
      <c r="A24" s="24" t="s">
        <v>732</v>
      </c>
      <c r="B24" s="24">
        <v>110</v>
      </c>
      <c r="C24" s="24">
        <v>0</v>
      </c>
      <c r="D24" s="24">
        <v>0</v>
      </c>
      <c r="E24" s="24">
        <v>0</v>
      </c>
      <c r="F24" s="24">
        <v>178</v>
      </c>
      <c r="G24" s="24">
        <v>0</v>
      </c>
      <c r="H24" s="24">
        <v>0</v>
      </c>
      <c r="I24" s="24">
        <v>303</v>
      </c>
      <c r="J24" s="24">
        <v>300</v>
      </c>
      <c r="K24" s="24">
        <v>0</v>
      </c>
      <c r="L24" s="24">
        <v>372</v>
      </c>
      <c r="M24" s="24">
        <v>103</v>
      </c>
      <c r="N24" s="40">
        <f t="shared" si="0"/>
        <v>1366</v>
      </c>
    </row>
    <row r="25" spans="1:14" s="21" customFormat="1" x14ac:dyDescent="0.25">
      <c r="A25" s="23" t="s">
        <v>786</v>
      </c>
      <c r="B25" s="24">
        <v>0</v>
      </c>
      <c r="C25" s="24">
        <v>0</v>
      </c>
      <c r="D25" s="24">
        <v>0</v>
      </c>
      <c r="E25" s="24">
        <v>0</v>
      </c>
      <c r="F25" s="24"/>
      <c r="G25" s="24">
        <v>0</v>
      </c>
      <c r="H25" s="24">
        <v>0</v>
      </c>
      <c r="I25" s="24">
        <v>0</v>
      </c>
      <c r="J25" s="24">
        <v>1000</v>
      </c>
      <c r="K25" s="24">
        <v>0</v>
      </c>
      <c r="L25" s="24">
        <v>0</v>
      </c>
      <c r="M25" s="24">
        <v>0</v>
      </c>
      <c r="N25" s="40">
        <f t="shared" si="0"/>
        <v>1000</v>
      </c>
    </row>
    <row r="26" spans="1:14" s="21" customFormat="1" x14ac:dyDescent="0.25">
      <c r="A26" s="23" t="s">
        <v>860</v>
      </c>
      <c r="B26" s="24">
        <v>0</v>
      </c>
      <c r="C26" s="24">
        <v>0</v>
      </c>
      <c r="D26" s="24">
        <v>0</v>
      </c>
      <c r="E26" s="24">
        <v>0</v>
      </c>
      <c r="F26" s="24">
        <v>22.89</v>
      </c>
      <c r="G26" s="24"/>
      <c r="H26" s="24"/>
      <c r="I26" s="24"/>
      <c r="J26" s="24"/>
      <c r="K26" s="24"/>
      <c r="L26" s="24"/>
      <c r="M26" s="24"/>
      <c r="N26" s="40">
        <f t="shared" si="0"/>
        <v>22.89</v>
      </c>
    </row>
    <row r="27" spans="1:14" s="21" customFormat="1" x14ac:dyDescent="0.25">
      <c r="A27" s="23" t="s">
        <v>788</v>
      </c>
      <c r="B27" s="24">
        <v>0</v>
      </c>
      <c r="C27" s="24">
        <v>0</v>
      </c>
      <c r="D27" s="24">
        <v>0</v>
      </c>
      <c r="E27" s="24">
        <v>0</v>
      </c>
      <c r="F27" s="24"/>
      <c r="G27" s="24">
        <v>0</v>
      </c>
      <c r="H27" s="24">
        <v>0</v>
      </c>
      <c r="I27" s="24">
        <v>0</v>
      </c>
      <c r="J27" s="24">
        <v>0</v>
      </c>
      <c r="K27" s="24">
        <v>116.76</v>
      </c>
      <c r="L27" s="24">
        <v>0</v>
      </c>
      <c r="M27" s="24">
        <v>0</v>
      </c>
      <c r="N27" s="40">
        <f t="shared" si="0"/>
        <v>116.76</v>
      </c>
    </row>
    <row r="28" spans="1:14" s="21" customFormat="1" x14ac:dyDescent="0.25">
      <c r="A28" s="23" t="s">
        <v>859</v>
      </c>
      <c r="B28" s="24">
        <v>0</v>
      </c>
      <c r="C28" s="24">
        <v>0</v>
      </c>
      <c r="D28" s="24">
        <v>0</v>
      </c>
      <c r="E28" s="24">
        <v>2400</v>
      </c>
      <c r="F28" s="24"/>
      <c r="G28" s="24"/>
      <c r="H28" s="24"/>
      <c r="I28" s="24"/>
      <c r="J28" s="24"/>
      <c r="K28" s="24"/>
      <c r="L28" s="24"/>
      <c r="M28" s="24">
        <v>2450</v>
      </c>
      <c r="N28" s="40">
        <f t="shared" si="0"/>
        <v>4850</v>
      </c>
    </row>
    <row r="29" spans="1:14" s="21" customFormat="1" x14ac:dyDescent="0.25">
      <c r="A29" s="24" t="s">
        <v>672</v>
      </c>
      <c r="B29" s="24">
        <v>15</v>
      </c>
      <c r="C29" s="24">
        <v>391</v>
      </c>
      <c r="D29" s="24">
        <v>422</v>
      </c>
      <c r="E29" s="24">
        <v>150</v>
      </c>
      <c r="F29" s="24">
        <v>36</v>
      </c>
      <c r="G29" s="24">
        <v>308</v>
      </c>
      <c r="H29" s="24">
        <v>120</v>
      </c>
      <c r="I29" s="24">
        <v>312</v>
      </c>
      <c r="J29" s="24">
        <v>391</v>
      </c>
      <c r="K29" s="24">
        <v>219</v>
      </c>
      <c r="L29" s="24">
        <v>408</v>
      </c>
      <c r="M29" s="24">
        <v>22.5</v>
      </c>
      <c r="N29" s="40">
        <f t="shared" si="0"/>
        <v>2794.5</v>
      </c>
    </row>
    <row r="30" spans="1:14" s="21" customFormat="1" x14ac:dyDescent="0.25">
      <c r="A30" s="24" t="s">
        <v>780</v>
      </c>
      <c r="B30" s="24">
        <v>0</v>
      </c>
      <c r="C30" s="24">
        <v>0</v>
      </c>
      <c r="D30" s="24">
        <v>941.75</v>
      </c>
      <c r="E30" s="24">
        <v>7143</v>
      </c>
      <c r="F30" s="24">
        <v>1746.5</v>
      </c>
      <c r="G30" s="24">
        <v>900</v>
      </c>
      <c r="H30" s="24">
        <v>1286.49</v>
      </c>
      <c r="I30" s="24">
        <v>2087.75</v>
      </c>
      <c r="J30" s="24">
        <v>842.25</v>
      </c>
      <c r="K30" s="24">
        <v>0</v>
      </c>
      <c r="L30" s="24">
        <v>0</v>
      </c>
      <c r="M30" s="24">
        <v>1606.5</v>
      </c>
      <c r="N30" s="40">
        <f t="shared" si="0"/>
        <v>16554.239999999998</v>
      </c>
    </row>
    <row r="31" spans="1:14" s="21" customForma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4" s="40" customFormat="1" ht="18" customHeight="1" x14ac:dyDescent="0.25">
      <c r="A32" s="25" t="s">
        <v>667</v>
      </c>
      <c r="B32" s="25">
        <f>SUM(B10:B31)</f>
        <v>7128.6299999999992</v>
      </c>
      <c r="C32" s="25">
        <f>SUM(C10:C31)</f>
        <v>9583.3200000000015</v>
      </c>
      <c r="D32" s="25">
        <f>SUM(D10:D31)</f>
        <v>11243.08</v>
      </c>
      <c r="E32" s="25">
        <f>SUM(E9:E30)</f>
        <v>29667.06</v>
      </c>
      <c r="F32" s="25">
        <f t="shared" ref="F32:M32" si="1">SUM(F9:F30)</f>
        <v>16372.389999999998</v>
      </c>
      <c r="G32" s="25">
        <f t="shared" si="1"/>
        <v>8871.4500000000007</v>
      </c>
      <c r="H32" s="25">
        <f t="shared" si="1"/>
        <v>8750.8900000000012</v>
      </c>
      <c r="I32" s="25">
        <f t="shared" si="1"/>
        <v>13495.7</v>
      </c>
      <c r="J32" s="25">
        <f t="shared" si="1"/>
        <v>10370.59</v>
      </c>
      <c r="K32" s="25">
        <f t="shared" si="1"/>
        <v>4789.34</v>
      </c>
      <c r="L32" s="25">
        <f t="shared" si="1"/>
        <v>65044.699999999983</v>
      </c>
      <c r="M32" s="25">
        <f t="shared" si="1"/>
        <v>21366.039999999997</v>
      </c>
      <c r="N32" s="40">
        <f>SUM(B32:M32)</f>
        <v>206683.18999999997</v>
      </c>
    </row>
    <row r="34" spans="1:16" ht="14.25" customHeight="1" thickBot="1" x14ac:dyDescent="0.3">
      <c r="A34" s="28"/>
      <c r="B34" s="28"/>
      <c r="C34" s="28"/>
      <c r="D34" s="28"/>
      <c r="E34" s="28"/>
      <c r="F34" s="28"/>
      <c r="G34" s="24"/>
      <c r="H34" s="28"/>
      <c r="I34" s="28"/>
      <c r="J34" s="28"/>
      <c r="K34" s="28"/>
      <c r="L34" s="28"/>
      <c r="M34" s="28"/>
      <c r="N34" s="28"/>
      <c r="O34" s="28"/>
      <c r="P34" s="28"/>
    </row>
    <row r="35" spans="1:16" ht="14.25" customHeight="1" thickBot="1" x14ac:dyDescent="0.3">
      <c r="A35" s="28"/>
      <c r="B35" s="28"/>
      <c r="C35" s="28"/>
      <c r="D35" s="29"/>
      <c r="E35" s="28"/>
      <c r="F35" s="28"/>
      <c r="G35" s="24"/>
      <c r="H35" s="28"/>
      <c r="I35" s="28"/>
      <c r="J35" s="28"/>
      <c r="K35" s="28"/>
      <c r="L35" s="28"/>
      <c r="M35" s="81" t="s">
        <v>864</v>
      </c>
      <c r="N35" s="82">
        <f>N5-N32</f>
        <v>20847.810000000027</v>
      </c>
      <c r="O35" s="28"/>
      <c r="P35" s="28"/>
    </row>
    <row r="36" spans="1:16" ht="14.25" customHeight="1" x14ac:dyDescent="0.25">
      <c r="A36" s="28"/>
      <c r="B36" s="28"/>
      <c r="C36" s="28"/>
      <c r="D36" s="29"/>
      <c r="E36" s="28"/>
      <c r="F36" s="28"/>
      <c r="G36" s="24"/>
      <c r="H36" s="28"/>
      <c r="I36" s="28"/>
      <c r="J36" s="28"/>
      <c r="K36" s="28"/>
      <c r="L36" s="28"/>
      <c r="M36" s="28"/>
      <c r="N36" s="28"/>
      <c r="O36" s="28"/>
      <c r="P36" s="28"/>
    </row>
    <row r="37" spans="1:16" ht="18.75" customHeight="1" x14ac:dyDescent="0.25">
      <c r="A37" s="28"/>
      <c r="B37" s="28"/>
      <c r="C37" s="28"/>
      <c r="D37" s="29"/>
      <c r="E37" s="28"/>
      <c r="F37" s="28"/>
      <c r="G37" s="24"/>
      <c r="H37" s="28"/>
      <c r="I37" s="28"/>
      <c r="J37" s="28"/>
      <c r="K37" s="28"/>
      <c r="L37" s="28"/>
      <c r="M37" s="28"/>
      <c r="N37" s="28"/>
      <c r="O37" s="28"/>
      <c r="P37" s="28"/>
    </row>
    <row r="38" spans="1:16" ht="12.75" customHeight="1" x14ac:dyDescent="0.25">
      <c r="A38" s="28"/>
      <c r="B38" s="28"/>
      <c r="C38" s="28"/>
      <c r="D38" s="29"/>
      <c r="E38" s="28"/>
      <c r="F38" s="28"/>
      <c r="G38" s="24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9" t="s">
        <v>773</v>
      </c>
      <c r="B39" s="28"/>
      <c r="C39" s="16"/>
      <c r="D39" s="29"/>
      <c r="E39" s="28"/>
      <c r="F39" s="28"/>
      <c r="G39" s="24"/>
      <c r="H39" s="28"/>
      <c r="I39" s="28"/>
      <c r="J39" s="28"/>
      <c r="K39" s="28"/>
      <c r="L39" s="28"/>
      <c r="M39" s="28"/>
      <c r="N39" s="28"/>
      <c r="O39" s="28"/>
      <c r="P39" s="28"/>
    </row>
    <row r="40" spans="1:16" ht="15.75" x14ac:dyDescent="0.25">
      <c r="A40" s="28"/>
      <c r="B40" s="30" t="s">
        <v>655</v>
      </c>
      <c r="C40" s="30" t="s">
        <v>656</v>
      </c>
      <c r="D40" s="30" t="s">
        <v>657</v>
      </c>
      <c r="E40" s="30" t="s">
        <v>666</v>
      </c>
      <c r="F40" s="30" t="s">
        <v>658</v>
      </c>
      <c r="G40" s="26" t="s">
        <v>659</v>
      </c>
      <c r="H40" s="30" t="s">
        <v>660</v>
      </c>
      <c r="I40" s="30" t="s">
        <v>661</v>
      </c>
      <c r="J40" s="30" t="s">
        <v>662</v>
      </c>
      <c r="K40" s="30" t="s">
        <v>665</v>
      </c>
      <c r="L40" s="30" t="s">
        <v>663</v>
      </c>
      <c r="M40" s="30" t="s">
        <v>664</v>
      </c>
      <c r="N40" s="62" t="s">
        <v>822</v>
      </c>
      <c r="O40" s="28"/>
      <c r="P40" s="28"/>
    </row>
    <row r="41" spans="1:16" x14ac:dyDescent="0.25">
      <c r="A41" s="28"/>
      <c r="B41" s="28"/>
      <c r="C41" s="28"/>
      <c r="D41" s="28"/>
      <c r="E41" s="28"/>
      <c r="F41" s="28"/>
      <c r="G41" s="24"/>
      <c r="H41" s="28"/>
      <c r="I41" s="28"/>
      <c r="J41" s="28"/>
      <c r="K41" s="28"/>
      <c r="L41" s="28"/>
      <c r="M41" s="28"/>
      <c r="N41" s="29"/>
      <c r="O41" s="28"/>
      <c r="P41" s="28"/>
    </row>
    <row r="42" spans="1:16" x14ac:dyDescent="0.25">
      <c r="A42" s="28" t="s">
        <v>628</v>
      </c>
      <c r="B42" s="28">
        <v>70</v>
      </c>
      <c r="C42" s="28">
        <v>114</v>
      </c>
      <c r="D42" s="28">
        <v>433.6</v>
      </c>
      <c r="E42" s="28">
        <v>513.54</v>
      </c>
      <c r="F42" s="28">
        <v>487.64</v>
      </c>
      <c r="G42" s="24">
        <v>1042.31</v>
      </c>
      <c r="H42" s="28">
        <v>502.48</v>
      </c>
      <c r="I42" s="28">
        <v>807.11</v>
      </c>
      <c r="J42" s="28">
        <v>750.03</v>
      </c>
      <c r="K42" s="28">
        <v>209</v>
      </c>
      <c r="L42" s="28">
        <v>162.15</v>
      </c>
      <c r="M42" s="28">
        <v>396.5</v>
      </c>
      <c r="N42" s="33">
        <f>SUM(B42:M42)</f>
        <v>5488.36</v>
      </c>
      <c r="O42" s="28"/>
      <c r="P42" s="28"/>
    </row>
    <row r="43" spans="1:16" x14ac:dyDescent="0.25">
      <c r="A43" s="28" t="s">
        <v>633</v>
      </c>
      <c r="B43" s="28">
        <v>10712.46</v>
      </c>
      <c r="C43" s="28">
        <v>546.76</v>
      </c>
      <c r="D43" s="28">
        <v>3157.52</v>
      </c>
      <c r="E43" s="28">
        <v>762.99</v>
      </c>
      <c r="F43" s="28">
        <v>1530.91</v>
      </c>
      <c r="G43" s="24">
        <v>1199.71</v>
      </c>
      <c r="H43" s="28">
        <v>3181.89</v>
      </c>
      <c r="I43" s="28">
        <v>8258.73</v>
      </c>
      <c r="J43" s="28">
        <v>5147.32</v>
      </c>
      <c r="K43" s="28">
        <v>348.64</v>
      </c>
      <c r="L43" s="28">
        <v>1645.68</v>
      </c>
      <c r="M43" s="28">
        <v>2082.7800000000002</v>
      </c>
      <c r="N43" s="33">
        <f t="shared" ref="N43:N61" si="2">SUM(B43:M43)</f>
        <v>38575.389999999992</v>
      </c>
      <c r="O43" s="28"/>
      <c r="P43" s="28"/>
    </row>
    <row r="44" spans="1:16" x14ac:dyDescent="0.25">
      <c r="A44" s="28" t="s">
        <v>699</v>
      </c>
      <c r="B44" s="28">
        <v>0</v>
      </c>
      <c r="C44" s="28">
        <v>0</v>
      </c>
      <c r="D44" s="28">
        <v>18</v>
      </c>
      <c r="E44" s="28">
        <v>94</v>
      </c>
      <c r="F44" s="28">
        <v>329.57</v>
      </c>
      <c r="G44" s="24">
        <v>40</v>
      </c>
      <c r="H44" s="28">
        <v>78.25</v>
      </c>
      <c r="I44" s="28">
        <v>349.5</v>
      </c>
      <c r="J44" s="28">
        <v>403.85</v>
      </c>
      <c r="K44" s="28">
        <v>14</v>
      </c>
      <c r="L44" s="28">
        <v>24.5</v>
      </c>
      <c r="M44" s="28">
        <v>36</v>
      </c>
      <c r="N44" s="33">
        <f t="shared" si="2"/>
        <v>1387.67</v>
      </c>
      <c r="O44" s="28"/>
      <c r="P44" s="28"/>
    </row>
    <row r="45" spans="1:16" x14ac:dyDescent="0.25">
      <c r="A45" s="28" t="s">
        <v>627</v>
      </c>
      <c r="B45" s="28">
        <v>222.75</v>
      </c>
      <c r="C45" s="28">
        <v>548.85</v>
      </c>
      <c r="D45" s="28">
        <v>1052.55</v>
      </c>
      <c r="E45" s="28">
        <v>737</v>
      </c>
      <c r="F45" s="28">
        <v>698.75</v>
      </c>
      <c r="G45" s="24">
        <v>1116.5999999999999</v>
      </c>
      <c r="H45" s="28">
        <v>879.25</v>
      </c>
      <c r="I45" s="28">
        <v>1413.1</v>
      </c>
      <c r="J45" s="28">
        <v>1187.74</v>
      </c>
      <c r="K45" s="28">
        <v>344.75</v>
      </c>
      <c r="L45" s="28">
        <v>641.1</v>
      </c>
      <c r="M45" s="28">
        <v>880.1</v>
      </c>
      <c r="N45" s="33">
        <f t="shared" si="2"/>
        <v>9722.5400000000009</v>
      </c>
      <c r="O45" s="28"/>
      <c r="P45" s="28"/>
    </row>
    <row r="46" spans="1:16" x14ac:dyDescent="0.25">
      <c r="A46" s="28" t="s">
        <v>632</v>
      </c>
      <c r="B46" s="28">
        <v>0</v>
      </c>
      <c r="C46" s="28">
        <v>0</v>
      </c>
      <c r="D46" s="28">
        <v>26.98</v>
      </c>
      <c r="E46" s="28">
        <v>31.22</v>
      </c>
      <c r="F46" s="28"/>
      <c r="G46" s="24">
        <v>235.85</v>
      </c>
      <c r="H46" s="28">
        <v>74.56</v>
      </c>
      <c r="I46" s="28">
        <v>143.49</v>
      </c>
      <c r="J46" s="28">
        <v>123.62</v>
      </c>
      <c r="K46" s="28">
        <v>150.26</v>
      </c>
      <c r="L46" s="28">
        <v>118.32</v>
      </c>
      <c r="M46" s="28">
        <v>130.85</v>
      </c>
      <c r="N46" s="33">
        <f t="shared" si="2"/>
        <v>1035.1499999999999</v>
      </c>
      <c r="O46" s="28"/>
      <c r="P46" s="28"/>
    </row>
    <row r="47" spans="1:16" x14ac:dyDescent="0.25">
      <c r="A47" s="28" t="s">
        <v>775</v>
      </c>
      <c r="B47" s="28">
        <v>0</v>
      </c>
      <c r="C47" s="28">
        <v>0</v>
      </c>
      <c r="D47" s="28">
        <v>0</v>
      </c>
      <c r="E47" s="28">
        <v>102.95</v>
      </c>
      <c r="F47" s="28">
        <v>210</v>
      </c>
      <c r="G47" s="24">
        <v>0</v>
      </c>
      <c r="H47" s="28">
        <v>778.39</v>
      </c>
      <c r="I47" s="28">
        <v>0</v>
      </c>
      <c r="J47" s="28">
        <v>71.83</v>
      </c>
      <c r="K47" s="28">
        <v>13.05</v>
      </c>
      <c r="L47" s="28">
        <v>0</v>
      </c>
      <c r="M47" s="28">
        <v>0</v>
      </c>
      <c r="N47" s="33">
        <f t="shared" si="2"/>
        <v>1176.2199999999998</v>
      </c>
      <c r="O47" s="28"/>
      <c r="P47" s="28"/>
    </row>
    <row r="48" spans="1:16" x14ac:dyDescent="0.25">
      <c r="A48" s="28" t="s">
        <v>776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4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33">
        <f t="shared" si="2"/>
        <v>0</v>
      </c>
      <c r="O48" s="28"/>
      <c r="P48" s="28"/>
    </row>
    <row r="49" spans="1:16" x14ac:dyDescent="0.25">
      <c r="A49" s="28" t="s">
        <v>625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4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33">
        <f t="shared" si="2"/>
        <v>0</v>
      </c>
      <c r="O49" s="28"/>
      <c r="P49" s="28"/>
    </row>
    <row r="50" spans="1:16" x14ac:dyDescent="0.25">
      <c r="A50" s="28" t="s">
        <v>634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4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33">
        <f t="shared" si="2"/>
        <v>0</v>
      </c>
      <c r="O50" s="28"/>
      <c r="P50" s="28"/>
    </row>
    <row r="51" spans="1:16" x14ac:dyDescent="0.25">
      <c r="A51" s="28" t="s">
        <v>635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21">
        <v>0</v>
      </c>
      <c r="H51" s="4">
        <v>0</v>
      </c>
      <c r="I51" s="4">
        <v>0</v>
      </c>
      <c r="J51" s="4">
        <v>0</v>
      </c>
      <c r="K51" s="4">
        <v>0</v>
      </c>
      <c r="L51" s="4">
        <v>198.7</v>
      </c>
      <c r="M51" s="4">
        <v>0</v>
      </c>
      <c r="N51" s="33">
        <f t="shared" si="2"/>
        <v>198.7</v>
      </c>
    </row>
    <row r="52" spans="1:16" x14ac:dyDescent="0.25">
      <c r="A52" s="28" t="s">
        <v>777</v>
      </c>
      <c r="B52" s="4">
        <v>9.6199999999999992</v>
      </c>
      <c r="C52" s="4">
        <v>1598.36</v>
      </c>
      <c r="D52" s="4">
        <v>31.78</v>
      </c>
      <c r="E52" s="4">
        <v>18.73</v>
      </c>
      <c r="F52" s="4">
        <v>588.45000000000005</v>
      </c>
      <c r="G52" s="21">
        <v>340</v>
      </c>
      <c r="H52" s="4">
        <v>673.54</v>
      </c>
      <c r="I52" s="4">
        <v>65</v>
      </c>
      <c r="J52" s="4">
        <v>59.73</v>
      </c>
      <c r="K52" s="4">
        <v>0</v>
      </c>
      <c r="L52" s="4">
        <v>0</v>
      </c>
      <c r="M52" s="4">
        <v>33.65</v>
      </c>
      <c r="N52" s="33">
        <f t="shared" si="2"/>
        <v>3418.8599999999997</v>
      </c>
    </row>
    <row r="53" spans="1:16" x14ac:dyDescent="0.25">
      <c r="A53" s="28" t="s">
        <v>778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21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33">
        <f t="shared" si="2"/>
        <v>0</v>
      </c>
    </row>
    <row r="54" spans="1:16" x14ac:dyDescent="0.25">
      <c r="A54" s="20" t="s">
        <v>784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21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33">
        <f t="shared" si="2"/>
        <v>0</v>
      </c>
    </row>
    <row r="55" spans="1:16" x14ac:dyDescent="0.25">
      <c r="A55" s="20" t="s">
        <v>785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21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33">
        <f t="shared" si="2"/>
        <v>0</v>
      </c>
    </row>
    <row r="56" spans="1:16" x14ac:dyDescent="0.25">
      <c r="A56" s="28" t="s">
        <v>732</v>
      </c>
      <c r="B56" s="4">
        <v>0</v>
      </c>
      <c r="C56" s="4">
        <v>0</v>
      </c>
      <c r="D56" s="4">
        <v>0</v>
      </c>
      <c r="E56" s="4">
        <v>0</v>
      </c>
      <c r="F56" s="4">
        <v>100</v>
      </c>
      <c r="G56" s="21">
        <v>500</v>
      </c>
      <c r="H56" s="4">
        <v>0</v>
      </c>
      <c r="I56" s="4">
        <v>2987</v>
      </c>
      <c r="J56" s="4">
        <v>0</v>
      </c>
      <c r="K56" s="4">
        <v>0</v>
      </c>
      <c r="L56" s="4">
        <v>0</v>
      </c>
      <c r="M56" s="4">
        <v>0</v>
      </c>
      <c r="N56" s="33">
        <f t="shared" si="2"/>
        <v>3587</v>
      </c>
    </row>
    <row r="57" spans="1:16" x14ac:dyDescent="0.25">
      <c r="A57" s="28" t="s">
        <v>863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21">
        <v>0</v>
      </c>
      <c r="H57" s="4">
        <v>0</v>
      </c>
      <c r="I57" s="4">
        <v>26.72</v>
      </c>
      <c r="J57" s="4">
        <v>0</v>
      </c>
      <c r="K57" s="4">
        <v>0</v>
      </c>
      <c r="L57" s="4">
        <v>0</v>
      </c>
      <c r="M57" s="4">
        <v>0</v>
      </c>
      <c r="N57" s="33">
        <f t="shared" si="2"/>
        <v>26.72</v>
      </c>
    </row>
    <row r="58" spans="1:16" x14ac:dyDescent="0.25">
      <c r="A58" s="20" t="s">
        <v>787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21">
        <v>0</v>
      </c>
      <c r="H58" s="4">
        <v>0</v>
      </c>
      <c r="I58" s="4">
        <v>0</v>
      </c>
      <c r="J58" s="4">
        <v>1250</v>
      </c>
      <c r="K58" s="4">
        <v>131</v>
      </c>
      <c r="L58" s="4">
        <v>0</v>
      </c>
      <c r="M58" s="4">
        <v>0</v>
      </c>
      <c r="N58" s="33">
        <f t="shared" si="2"/>
        <v>1381</v>
      </c>
    </row>
    <row r="59" spans="1:16" x14ac:dyDescent="0.25">
      <c r="A59" s="28" t="s">
        <v>672</v>
      </c>
      <c r="C59" s="4">
        <v>0</v>
      </c>
      <c r="D59" s="4">
        <v>0</v>
      </c>
      <c r="E59" s="4">
        <v>0</v>
      </c>
      <c r="F59" s="4">
        <v>0</v>
      </c>
      <c r="G59" s="21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33">
        <f t="shared" si="2"/>
        <v>0</v>
      </c>
    </row>
    <row r="60" spans="1:16" x14ac:dyDescent="0.25">
      <c r="A60" s="28" t="s">
        <v>780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21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33">
        <f t="shared" si="2"/>
        <v>0</v>
      </c>
    </row>
    <row r="61" spans="1:16" x14ac:dyDescent="0.25">
      <c r="A61" s="4" t="s">
        <v>862</v>
      </c>
      <c r="B61" s="4">
        <v>0</v>
      </c>
      <c r="C61" s="4">
        <v>1509.51</v>
      </c>
      <c r="D61" s="4">
        <v>0</v>
      </c>
      <c r="E61" s="4">
        <v>0</v>
      </c>
      <c r="F61" s="4">
        <v>0</v>
      </c>
      <c r="G61" s="21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33">
        <f t="shared" si="2"/>
        <v>1509.51</v>
      </c>
    </row>
    <row r="62" spans="1:16" x14ac:dyDescent="0.25">
      <c r="N62" s="33"/>
    </row>
    <row r="63" spans="1:16" x14ac:dyDescent="0.25">
      <c r="N63" s="33"/>
    </row>
    <row r="64" spans="1:16" x14ac:dyDescent="0.25">
      <c r="B64" s="33">
        <f>SUM(B42:B61)</f>
        <v>11014.83</v>
      </c>
      <c r="C64" s="33">
        <f t="shared" ref="C64:M64" si="3">SUM(C42:C61)</f>
        <v>4317.4800000000005</v>
      </c>
      <c r="D64" s="33">
        <f t="shared" si="3"/>
        <v>4720.4299999999994</v>
      </c>
      <c r="E64" s="33">
        <f t="shared" si="3"/>
        <v>2260.4299999999994</v>
      </c>
      <c r="F64" s="33">
        <f t="shared" si="3"/>
        <v>3945.3200000000006</v>
      </c>
      <c r="G64" s="33">
        <f t="shared" si="3"/>
        <v>4474.4699999999993</v>
      </c>
      <c r="H64" s="33">
        <f t="shared" si="3"/>
        <v>6168.3600000000006</v>
      </c>
      <c r="I64" s="33">
        <f t="shared" si="3"/>
        <v>14050.65</v>
      </c>
      <c r="J64" s="33">
        <f t="shared" si="3"/>
        <v>8994.119999999999</v>
      </c>
      <c r="K64" s="33">
        <f t="shared" si="3"/>
        <v>1210.7</v>
      </c>
      <c r="L64" s="33">
        <f t="shared" si="3"/>
        <v>2790.4500000000003</v>
      </c>
      <c r="M64" s="33">
        <f t="shared" si="3"/>
        <v>3559.88</v>
      </c>
      <c r="N64" s="33">
        <f>SUM(B64:M64)</f>
        <v>67507.12</v>
      </c>
    </row>
    <row r="70" spans="2:3" x14ac:dyDescent="0.25">
      <c r="B70" s="33" t="s">
        <v>719</v>
      </c>
    </row>
    <row r="71" spans="2:3" x14ac:dyDescent="0.25">
      <c r="B71" s="33" t="s">
        <v>868</v>
      </c>
      <c r="C71" s="4">
        <v>227531</v>
      </c>
    </row>
    <row r="72" spans="2:3" x14ac:dyDescent="0.25">
      <c r="B72" s="3" t="s">
        <v>869</v>
      </c>
      <c r="C72" s="6">
        <v>123550</v>
      </c>
    </row>
    <row r="73" spans="2:3" x14ac:dyDescent="0.25">
      <c r="B73" s="33"/>
      <c r="C73" s="4">
        <f>SUM(C71:C72)</f>
        <v>351081</v>
      </c>
    </row>
    <row r="74" spans="2:3" x14ac:dyDescent="0.25">
      <c r="B74" s="33"/>
    </row>
    <row r="75" spans="2:3" x14ac:dyDescent="0.25">
      <c r="B75" s="33" t="s">
        <v>870</v>
      </c>
      <c r="C75" s="4">
        <v>-206683.19</v>
      </c>
    </row>
    <row r="76" spans="2:3" x14ac:dyDescent="0.25">
      <c r="B76" s="33" t="s">
        <v>865</v>
      </c>
      <c r="C76" s="4">
        <v>-67507.12</v>
      </c>
    </row>
    <row r="77" spans="2:3" x14ac:dyDescent="0.25">
      <c r="B77" s="33" t="s">
        <v>866</v>
      </c>
      <c r="C77" s="4">
        <v>16554.240000000002</v>
      </c>
    </row>
    <row r="78" spans="2:3" x14ac:dyDescent="0.25">
      <c r="B78" s="3" t="s">
        <v>639</v>
      </c>
      <c r="C78" s="6">
        <f>11993.28+198.7</f>
        <v>12191.980000000001</v>
      </c>
    </row>
    <row r="79" spans="2:3" x14ac:dyDescent="0.25">
      <c r="B79" s="29"/>
      <c r="C79" s="28">
        <f>C75+C76+C77+C78</f>
        <v>-245444.09</v>
      </c>
    </row>
    <row r="80" spans="2:3" x14ac:dyDescent="0.25">
      <c r="B80" s="29"/>
      <c r="C80" s="28"/>
    </row>
    <row r="81" spans="2:3" x14ac:dyDescent="0.25">
      <c r="B81" s="33" t="s">
        <v>867</v>
      </c>
      <c r="C81" s="33">
        <f>C71+C72+C75+C76+C77+C78</f>
        <v>105636.91</v>
      </c>
    </row>
    <row r="84" spans="2:3" x14ac:dyDescent="0.25">
      <c r="B84" s="33" t="s">
        <v>871</v>
      </c>
    </row>
    <row r="85" spans="2:3" x14ac:dyDescent="0.25">
      <c r="B85" s="33" t="s">
        <v>780</v>
      </c>
      <c r="C85" s="4">
        <f>C77</f>
        <v>16554.240000000002</v>
      </c>
    </row>
    <row r="86" spans="2:3" x14ac:dyDescent="0.25">
      <c r="B86" s="33" t="s">
        <v>639</v>
      </c>
      <c r="C86" s="4">
        <f>C78</f>
        <v>12191.980000000001</v>
      </c>
    </row>
    <row r="87" spans="2:3" x14ac:dyDescent="0.25">
      <c r="B87" s="3" t="s">
        <v>872</v>
      </c>
      <c r="C87" s="6">
        <v>41015.78</v>
      </c>
    </row>
    <row r="88" spans="2:3" x14ac:dyDescent="0.25">
      <c r="C88" s="4">
        <f>SUM(C85:C87)</f>
        <v>69762</v>
      </c>
    </row>
    <row r="92" spans="2:3" x14ac:dyDescent="0.25">
      <c r="C92" s="33">
        <f>C81-C88</f>
        <v>35874.910000000003</v>
      </c>
    </row>
  </sheetData>
  <pageMargins left="0" right="0" top="0.32" bottom="0.75" header="0.3" footer="0.3"/>
  <pageSetup scale="74" orientation="landscape" horizontalDpi="0" verticalDpi="0" r:id="rId1"/>
  <rowBreaks count="2" manualBreakCount="2">
    <brk id="36" max="16383" man="1"/>
    <brk id="6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>
      <selection activeCell="B6" sqref="B6"/>
    </sheetView>
  </sheetViews>
  <sheetFormatPr defaultRowHeight="15" outlineLevelRow="2" x14ac:dyDescent="0.25"/>
  <cols>
    <col min="1" max="1" width="10.140625" bestFit="1" customWidth="1"/>
    <col min="2" max="2" width="41.7109375" customWidth="1"/>
    <col min="3" max="3" width="16.5703125" style="4" customWidth="1"/>
    <col min="4" max="4" width="20.7109375" bestFit="1" customWidth="1"/>
  </cols>
  <sheetData>
    <row r="1" spans="1:4" s="18" customFormat="1" ht="15.75" thickBot="1" x14ac:dyDescent="0.3">
      <c r="A1" s="74" t="s">
        <v>1</v>
      </c>
      <c r="B1" s="74" t="s">
        <v>2</v>
      </c>
      <c r="C1" s="75" t="s">
        <v>3</v>
      </c>
      <c r="D1" s="74" t="s">
        <v>67</v>
      </c>
    </row>
    <row r="2" spans="1:4" x14ac:dyDescent="0.25">
      <c r="A2" s="7"/>
      <c r="B2" s="7"/>
      <c r="C2" s="28"/>
      <c r="D2" s="7"/>
    </row>
    <row r="3" spans="1:4" x14ac:dyDescent="0.25">
      <c r="A3" s="7"/>
      <c r="B3" s="7"/>
      <c r="C3" s="28"/>
      <c r="D3" s="7"/>
    </row>
    <row r="4" spans="1:4" outlineLevel="2" x14ac:dyDescent="0.25">
      <c r="A4" s="1">
        <v>42150</v>
      </c>
      <c r="B4" t="s">
        <v>677</v>
      </c>
      <c r="C4" s="4">
        <v>-21.71</v>
      </c>
      <c r="D4" t="s">
        <v>678</v>
      </c>
    </row>
    <row r="5" spans="1:4" outlineLevel="2" x14ac:dyDescent="0.25">
      <c r="A5" s="1">
        <v>42142</v>
      </c>
      <c r="B5" t="s">
        <v>733</v>
      </c>
      <c r="C5" s="4">
        <v>-73</v>
      </c>
      <c r="D5" t="s">
        <v>678</v>
      </c>
    </row>
    <row r="6" spans="1:4" outlineLevel="2" x14ac:dyDescent="0.25">
      <c r="A6" s="73">
        <v>42139</v>
      </c>
      <c r="B6" s="5" t="s">
        <v>756</v>
      </c>
      <c r="C6" s="6">
        <v>-146.59</v>
      </c>
      <c r="D6" s="5" t="s">
        <v>678</v>
      </c>
    </row>
    <row r="7" spans="1:4" outlineLevel="1" x14ac:dyDescent="0.25">
      <c r="A7" s="1"/>
      <c r="C7" s="4">
        <f>SUBTOTAL(9,C4:C6)</f>
        <v>-241.3</v>
      </c>
      <c r="D7" s="18" t="s">
        <v>846</v>
      </c>
    </row>
    <row r="8" spans="1:4" outlineLevel="1" x14ac:dyDescent="0.25">
      <c r="A8" s="1"/>
      <c r="D8" s="18"/>
    </row>
    <row r="9" spans="1:4" outlineLevel="1" x14ac:dyDescent="0.25">
      <c r="A9" s="1"/>
      <c r="D9" s="18"/>
    </row>
    <row r="10" spans="1:4" outlineLevel="2" x14ac:dyDescent="0.25">
      <c r="A10" s="1">
        <v>42153</v>
      </c>
      <c r="B10" t="s">
        <v>13</v>
      </c>
      <c r="C10" s="4">
        <v>-15</v>
      </c>
      <c r="D10" t="s">
        <v>672</v>
      </c>
    </row>
    <row r="11" spans="1:4" outlineLevel="2" x14ac:dyDescent="0.25">
      <c r="A11" s="1">
        <v>42146</v>
      </c>
      <c r="B11" t="s">
        <v>142</v>
      </c>
      <c r="C11" s="4">
        <v>-2</v>
      </c>
      <c r="D11" t="s">
        <v>672</v>
      </c>
    </row>
    <row r="12" spans="1:4" outlineLevel="2" x14ac:dyDescent="0.25">
      <c r="A12" s="1">
        <v>42142</v>
      </c>
      <c r="B12" t="s">
        <v>142</v>
      </c>
      <c r="C12" s="4">
        <v>-2</v>
      </c>
      <c r="D12" t="s">
        <v>672</v>
      </c>
    </row>
    <row r="13" spans="1:4" outlineLevel="2" x14ac:dyDescent="0.25">
      <c r="A13" s="1">
        <v>42136</v>
      </c>
      <c r="B13" t="s">
        <v>142</v>
      </c>
      <c r="C13" s="4">
        <v>-2</v>
      </c>
      <c r="D13" t="s">
        <v>672</v>
      </c>
    </row>
    <row r="14" spans="1:4" outlineLevel="2" x14ac:dyDescent="0.25">
      <c r="A14" s="44">
        <v>42130</v>
      </c>
      <c r="B14" s="7" t="s">
        <v>104</v>
      </c>
      <c r="C14" s="28">
        <v>-15</v>
      </c>
      <c r="D14" s="7" t="s">
        <v>672</v>
      </c>
    </row>
    <row r="15" spans="1:4" outlineLevel="1" x14ac:dyDescent="0.25">
      <c r="A15" s="73"/>
      <c r="B15" s="5"/>
      <c r="C15" s="6">
        <f>SUBTOTAL(9,C10:C14)</f>
        <v>-36</v>
      </c>
      <c r="D15" s="2" t="s">
        <v>847</v>
      </c>
    </row>
    <row r="16" spans="1:4" outlineLevel="1" x14ac:dyDescent="0.25">
      <c r="A16" s="1"/>
      <c r="D16" s="18"/>
    </row>
    <row r="17" spans="1:4" outlineLevel="1" x14ac:dyDescent="0.25">
      <c r="A17" s="1"/>
      <c r="D17" s="18"/>
    </row>
    <row r="18" spans="1:4" outlineLevel="2" x14ac:dyDescent="0.25">
      <c r="A18" s="1">
        <v>42151</v>
      </c>
      <c r="B18" t="s">
        <v>674</v>
      </c>
      <c r="C18" s="4">
        <v>-30</v>
      </c>
      <c r="D18" t="s">
        <v>628</v>
      </c>
    </row>
    <row r="19" spans="1:4" outlineLevel="2" x14ac:dyDescent="0.25">
      <c r="A19" s="1">
        <v>42150</v>
      </c>
      <c r="B19" t="s">
        <v>676</v>
      </c>
      <c r="C19" s="4">
        <v>-34.03</v>
      </c>
      <c r="D19" t="s">
        <v>628</v>
      </c>
    </row>
    <row r="20" spans="1:4" outlineLevel="2" x14ac:dyDescent="0.25">
      <c r="A20" s="1">
        <v>42150</v>
      </c>
      <c r="B20" t="s">
        <v>680</v>
      </c>
      <c r="C20" s="4">
        <v>-49.11</v>
      </c>
      <c r="D20" t="s">
        <v>628</v>
      </c>
    </row>
    <row r="21" spans="1:4" outlineLevel="2" x14ac:dyDescent="0.25">
      <c r="A21" s="1">
        <v>42145</v>
      </c>
      <c r="B21" t="s">
        <v>694</v>
      </c>
      <c r="C21" s="4">
        <v>-29.8</v>
      </c>
      <c r="D21" t="s">
        <v>628</v>
      </c>
    </row>
    <row r="22" spans="1:4" outlineLevel="2" x14ac:dyDescent="0.25">
      <c r="A22" s="1">
        <v>42145</v>
      </c>
      <c r="B22" t="s">
        <v>697</v>
      </c>
      <c r="C22" s="4">
        <v>-33.770000000000003</v>
      </c>
      <c r="D22" t="s">
        <v>628</v>
      </c>
    </row>
    <row r="23" spans="1:4" outlineLevel="2" x14ac:dyDescent="0.25">
      <c r="A23" s="1">
        <v>42143</v>
      </c>
      <c r="B23" t="s">
        <v>711</v>
      </c>
      <c r="C23" s="4">
        <v>-53.39</v>
      </c>
      <c r="D23" t="s">
        <v>636</v>
      </c>
    </row>
    <row r="24" spans="1:4" outlineLevel="2" x14ac:dyDescent="0.25">
      <c r="A24" s="1">
        <v>42142</v>
      </c>
      <c r="B24" t="s">
        <v>723</v>
      </c>
      <c r="C24" s="4">
        <v>-48.51</v>
      </c>
      <c r="D24" t="s">
        <v>636</v>
      </c>
    </row>
    <row r="25" spans="1:4" outlineLevel="2" x14ac:dyDescent="0.25">
      <c r="A25" s="1">
        <v>42142</v>
      </c>
      <c r="B25" t="s">
        <v>726</v>
      </c>
      <c r="C25" s="4">
        <v>-30.01</v>
      </c>
      <c r="D25" t="s">
        <v>636</v>
      </c>
    </row>
    <row r="26" spans="1:4" outlineLevel="2" x14ac:dyDescent="0.25">
      <c r="A26" s="73">
        <v>42138</v>
      </c>
      <c r="B26" s="5" t="s">
        <v>759</v>
      </c>
      <c r="C26" s="6">
        <v>-50</v>
      </c>
      <c r="D26" s="5" t="s">
        <v>636</v>
      </c>
    </row>
    <row r="27" spans="1:4" outlineLevel="1" x14ac:dyDescent="0.25">
      <c r="A27" s="1"/>
      <c r="C27" s="4">
        <f>SUBTOTAL(9,C18:C26)</f>
        <v>-358.62</v>
      </c>
      <c r="D27" s="18" t="s">
        <v>793</v>
      </c>
    </row>
    <row r="28" spans="1:4" outlineLevel="1" x14ac:dyDescent="0.25">
      <c r="A28" s="1"/>
      <c r="D28" s="18"/>
    </row>
    <row r="29" spans="1:4" outlineLevel="1" x14ac:dyDescent="0.25">
      <c r="A29" s="1"/>
      <c r="D29" s="18"/>
    </row>
    <row r="30" spans="1:4" outlineLevel="2" x14ac:dyDescent="0.25">
      <c r="A30" s="1">
        <v>42142</v>
      </c>
      <c r="B30" t="s">
        <v>718</v>
      </c>
      <c r="C30" s="4">
        <v>7000</v>
      </c>
      <c r="D30" t="s">
        <v>719</v>
      </c>
    </row>
    <row r="31" spans="1:4" outlineLevel="2" x14ac:dyDescent="0.25">
      <c r="A31" s="73">
        <v>42135</v>
      </c>
      <c r="B31" s="5" t="s">
        <v>772</v>
      </c>
      <c r="C31" s="6">
        <v>13482.25</v>
      </c>
      <c r="D31" s="5" t="s">
        <v>719</v>
      </c>
    </row>
    <row r="32" spans="1:4" outlineLevel="1" x14ac:dyDescent="0.25">
      <c r="A32" s="1"/>
      <c r="C32" s="4">
        <f>SUBTOTAL(9,C30:C31)</f>
        <v>20482.25</v>
      </c>
      <c r="D32" s="18" t="s">
        <v>848</v>
      </c>
    </row>
    <row r="33" spans="1:4" outlineLevel="1" x14ac:dyDescent="0.25">
      <c r="A33" s="1"/>
      <c r="D33" s="18"/>
    </row>
    <row r="34" spans="1:4" outlineLevel="1" x14ac:dyDescent="0.25">
      <c r="A34" s="1"/>
      <c r="D34" s="18"/>
    </row>
    <row r="35" spans="1:4" outlineLevel="2" x14ac:dyDescent="0.25">
      <c r="A35" s="1">
        <v>42142</v>
      </c>
      <c r="B35" t="s">
        <v>729</v>
      </c>
      <c r="C35" s="4">
        <v>-121.67</v>
      </c>
      <c r="D35" t="s">
        <v>730</v>
      </c>
    </row>
    <row r="36" spans="1:4" outlineLevel="2" x14ac:dyDescent="0.25">
      <c r="A36" s="73">
        <v>42142</v>
      </c>
      <c r="B36" s="5" t="s">
        <v>729</v>
      </c>
      <c r="C36" s="6">
        <v>-194.79</v>
      </c>
      <c r="D36" s="5" t="s">
        <v>730</v>
      </c>
    </row>
    <row r="37" spans="1:4" outlineLevel="1" x14ac:dyDescent="0.25">
      <c r="A37" s="1"/>
      <c r="C37" s="4">
        <f>SUBTOTAL(9,C35:C36)</f>
        <v>-316.45999999999998</v>
      </c>
      <c r="D37" s="18" t="s">
        <v>849</v>
      </c>
    </row>
    <row r="38" spans="1:4" outlineLevel="1" x14ac:dyDescent="0.25">
      <c r="A38" s="1"/>
      <c r="D38" s="18"/>
    </row>
    <row r="39" spans="1:4" outlineLevel="1" x14ac:dyDescent="0.25">
      <c r="A39" s="1"/>
      <c r="D39" s="18"/>
    </row>
    <row r="40" spans="1:4" outlineLevel="2" x14ac:dyDescent="0.25">
      <c r="A40" s="73">
        <v>42136</v>
      </c>
      <c r="B40" s="5" t="s">
        <v>765</v>
      </c>
      <c r="C40" s="6">
        <v>-281.99</v>
      </c>
      <c r="D40" s="5" t="s">
        <v>644</v>
      </c>
    </row>
    <row r="41" spans="1:4" outlineLevel="1" x14ac:dyDescent="0.25">
      <c r="A41" s="1"/>
      <c r="C41" s="4">
        <f>SUBTOTAL(9,C40:C40)</f>
        <v>-281.99</v>
      </c>
      <c r="D41" s="18" t="s">
        <v>795</v>
      </c>
    </row>
    <row r="42" spans="1:4" outlineLevel="1" x14ac:dyDescent="0.25">
      <c r="A42" s="1"/>
      <c r="D42" s="18"/>
    </row>
    <row r="43" spans="1:4" outlineLevel="1" x14ac:dyDescent="0.25">
      <c r="A43" s="1"/>
      <c r="D43" s="18"/>
    </row>
    <row r="44" spans="1:4" outlineLevel="2" x14ac:dyDescent="0.25">
      <c r="A44" s="1">
        <v>42151</v>
      </c>
      <c r="B44" t="s">
        <v>673</v>
      </c>
      <c r="C44" s="4">
        <v>-49.14</v>
      </c>
      <c r="D44" t="s">
        <v>633</v>
      </c>
    </row>
    <row r="45" spans="1:4" outlineLevel="2" x14ac:dyDescent="0.25">
      <c r="A45" s="1">
        <v>42150</v>
      </c>
      <c r="B45" t="s">
        <v>679</v>
      </c>
      <c r="C45" s="4">
        <v>-58.84</v>
      </c>
      <c r="D45" t="s">
        <v>645</v>
      </c>
    </row>
    <row r="46" spans="1:4" outlineLevel="2" x14ac:dyDescent="0.25">
      <c r="A46" s="1">
        <v>42150</v>
      </c>
      <c r="B46" t="s">
        <v>687</v>
      </c>
      <c r="C46" s="4">
        <v>-23.41</v>
      </c>
      <c r="D46" t="s">
        <v>633</v>
      </c>
    </row>
    <row r="47" spans="1:4" outlineLevel="2" x14ac:dyDescent="0.25">
      <c r="A47" s="1">
        <v>42146</v>
      </c>
      <c r="B47" t="s">
        <v>689</v>
      </c>
      <c r="C47" s="4">
        <v>-107.89</v>
      </c>
      <c r="D47" t="s">
        <v>633</v>
      </c>
    </row>
    <row r="48" spans="1:4" outlineLevel="2" x14ac:dyDescent="0.25">
      <c r="A48" s="1">
        <v>42145</v>
      </c>
      <c r="B48" t="s">
        <v>696</v>
      </c>
      <c r="C48" s="4">
        <v>-143.86000000000001</v>
      </c>
      <c r="D48" t="s">
        <v>633</v>
      </c>
    </row>
    <row r="49" spans="1:4" outlineLevel="2" x14ac:dyDescent="0.25">
      <c r="A49" s="1">
        <v>42144</v>
      </c>
      <c r="B49" t="s">
        <v>704</v>
      </c>
      <c r="C49" s="4">
        <v>-209.59</v>
      </c>
      <c r="D49" t="s">
        <v>633</v>
      </c>
    </row>
    <row r="50" spans="1:4" outlineLevel="2" x14ac:dyDescent="0.25">
      <c r="A50" s="1">
        <v>42144</v>
      </c>
      <c r="B50" t="s">
        <v>705</v>
      </c>
      <c r="C50" s="4">
        <v>-34.979999999999997</v>
      </c>
      <c r="D50" t="s">
        <v>633</v>
      </c>
    </row>
    <row r="51" spans="1:4" outlineLevel="2" x14ac:dyDescent="0.25">
      <c r="A51" s="1">
        <v>42144</v>
      </c>
      <c r="B51" t="s">
        <v>709</v>
      </c>
      <c r="C51" s="4">
        <v>-4841.7700000000004</v>
      </c>
      <c r="D51" t="s">
        <v>633</v>
      </c>
    </row>
    <row r="52" spans="1:4" outlineLevel="2" x14ac:dyDescent="0.25">
      <c r="A52" s="1">
        <v>42142</v>
      </c>
      <c r="B52" t="s">
        <v>736</v>
      </c>
      <c r="C52" s="4">
        <v>-218.73</v>
      </c>
      <c r="D52" t="s">
        <v>633</v>
      </c>
    </row>
    <row r="53" spans="1:4" outlineLevel="2" x14ac:dyDescent="0.25">
      <c r="A53" s="1">
        <v>42142</v>
      </c>
      <c r="B53" t="s">
        <v>737</v>
      </c>
      <c r="C53" s="4">
        <v>-446</v>
      </c>
      <c r="D53" t="s">
        <v>633</v>
      </c>
    </row>
    <row r="54" spans="1:4" outlineLevel="2" x14ac:dyDescent="0.25">
      <c r="A54" s="1">
        <v>42142</v>
      </c>
      <c r="B54" t="s">
        <v>745</v>
      </c>
      <c r="C54" s="4">
        <v>-26.3</v>
      </c>
      <c r="D54" t="s">
        <v>633</v>
      </c>
    </row>
    <row r="55" spans="1:4" outlineLevel="2" x14ac:dyDescent="0.25">
      <c r="A55" s="73">
        <v>42136</v>
      </c>
      <c r="B55" s="5" t="s">
        <v>770</v>
      </c>
      <c r="C55" s="6">
        <v>-877.4</v>
      </c>
      <c r="D55" s="5" t="s">
        <v>633</v>
      </c>
    </row>
    <row r="56" spans="1:4" outlineLevel="1" x14ac:dyDescent="0.25">
      <c r="A56" s="1"/>
      <c r="C56" s="4">
        <f>SUBTOTAL(9,C44:C55)</f>
        <v>-7037.91</v>
      </c>
      <c r="D56" s="18" t="s">
        <v>850</v>
      </c>
    </row>
    <row r="57" spans="1:4" outlineLevel="1" x14ac:dyDescent="0.25">
      <c r="A57" s="1"/>
      <c r="D57" s="18"/>
    </row>
    <row r="58" spans="1:4" outlineLevel="1" x14ac:dyDescent="0.25">
      <c r="A58" s="1"/>
      <c r="D58" s="18"/>
    </row>
    <row r="59" spans="1:4" outlineLevel="2" x14ac:dyDescent="0.25">
      <c r="A59" s="1">
        <v>42150</v>
      </c>
      <c r="B59" t="s">
        <v>681</v>
      </c>
      <c r="C59" s="4">
        <v>-32.799999999999997</v>
      </c>
      <c r="D59" t="s">
        <v>632</v>
      </c>
    </row>
    <row r="60" spans="1:4" outlineLevel="2" x14ac:dyDescent="0.25">
      <c r="A60" s="1">
        <v>42146</v>
      </c>
      <c r="B60" t="s">
        <v>690</v>
      </c>
      <c r="C60" s="4">
        <v>-21.45</v>
      </c>
      <c r="D60" t="s">
        <v>632</v>
      </c>
    </row>
    <row r="61" spans="1:4" outlineLevel="2" x14ac:dyDescent="0.25">
      <c r="A61" s="1">
        <v>42145</v>
      </c>
      <c r="B61" t="s">
        <v>695</v>
      </c>
      <c r="C61" s="4">
        <v>-39.54</v>
      </c>
      <c r="D61" t="s">
        <v>632</v>
      </c>
    </row>
    <row r="62" spans="1:4" outlineLevel="2" x14ac:dyDescent="0.25">
      <c r="A62" s="1">
        <v>42142</v>
      </c>
      <c r="B62" t="s">
        <v>742</v>
      </c>
      <c r="C62" s="4">
        <v>-19.11</v>
      </c>
      <c r="D62" t="s">
        <v>637</v>
      </c>
    </row>
    <row r="63" spans="1:4" outlineLevel="2" x14ac:dyDescent="0.25">
      <c r="A63" s="1">
        <v>42139</v>
      </c>
      <c r="B63" t="s">
        <v>751</v>
      </c>
      <c r="C63" s="4">
        <v>-30.25</v>
      </c>
      <c r="D63" t="s">
        <v>637</v>
      </c>
    </row>
    <row r="64" spans="1:4" outlineLevel="2" x14ac:dyDescent="0.25">
      <c r="A64" s="1">
        <v>42139</v>
      </c>
      <c r="B64" t="s">
        <v>753</v>
      </c>
      <c r="C64" s="4">
        <v>-32.049999999999997</v>
      </c>
      <c r="D64" t="s">
        <v>637</v>
      </c>
    </row>
    <row r="65" spans="1:4" outlineLevel="2" x14ac:dyDescent="0.25">
      <c r="A65" s="1">
        <v>42139</v>
      </c>
      <c r="B65" t="s">
        <v>754</v>
      </c>
      <c r="C65" s="4">
        <v>-18.170000000000002</v>
      </c>
      <c r="D65" t="s">
        <v>632</v>
      </c>
    </row>
    <row r="66" spans="1:4" outlineLevel="2" x14ac:dyDescent="0.25">
      <c r="A66" s="1">
        <v>42138</v>
      </c>
      <c r="B66" t="s">
        <v>758</v>
      </c>
      <c r="C66" s="4">
        <v>-9.67</v>
      </c>
      <c r="D66" t="s">
        <v>632</v>
      </c>
    </row>
    <row r="67" spans="1:4" outlineLevel="2" x14ac:dyDescent="0.25">
      <c r="A67" s="1">
        <v>42138</v>
      </c>
      <c r="B67" t="s">
        <v>760</v>
      </c>
      <c r="C67" s="4">
        <v>-21.41</v>
      </c>
      <c r="D67" t="s">
        <v>632</v>
      </c>
    </row>
    <row r="68" spans="1:4" outlineLevel="2" x14ac:dyDescent="0.25">
      <c r="A68" s="1">
        <v>42138</v>
      </c>
      <c r="B68" t="s">
        <v>761</v>
      </c>
      <c r="C68" s="4">
        <v>-15.48</v>
      </c>
      <c r="D68" t="s">
        <v>632</v>
      </c>
    </row>
    <row r="69" spans="1:4" outlineLevel="2" x14ac:dyDescent="0.25">
      <c r="A69" s="73">
        <v>42138</v>
      </c>
      <c r="B69" s="5" t="s">
        <v>761</v>
      </c>
      <c r="C69" s="6">
        <v>-39.11</v>
      </c>
      <c r="D69" s="5" t="s">
        <v>632</v>
      </c>
    </row>
    <row r="70" spans="1:4" outlineLevel="1" x14ac:dyDescent="0.25">
      <c r="A70" s="1"/>
      <c r="C70" s="4">
        <f>SUBTOTAL(9,C59:C69)</f>
        <v>-279.03999999999996</v>
      </c>
      <c r="D70" s="18" t="s">
        <v>797</v>
      </c>
    </row>
    <row r="71" spans="1:4" outlineLevel="1" x14ac:dyDescent="0.25">
      <c r="A71" s="1"/>
      <c r="D71" s="18"/>
    </row>
    <row r="72" spans="1:4" outlineLevel="1" x14ac:dyDescent="0.25">
      <c r="A72" s="1"/>
      <c r="D72" s="18"/>
    </row>
    <row r="73" spans="1:4" outlineLevel="2" x14ac:dyDescent="0.25">
      <c r="A73" s="1">
        <v>42142</v>
      </c>
      <c r="B73" t="s">
        <v>724</v>
      </c>
      <c r="C73" s="4">
        <v>-26.15</v>
      </c>
      <c r="D73" t="s">
        <v>725</v>
      </c>
    </row>
    <row r="74" spans="1:4" outlineLevel="2" x14ac:dyDescent="0.25">
      <c r="A74" s="1">
        <v>42142</v>
      </c>
      <c r="B74" t="s">
        <v>735</v>
      </c>
      <c r="C74" s="4">
        <v>-12.17</v>
      </c>
      <c r="D74" t="s">
        <v>725</v>
      </c>
    </row>
    <row r="75" spans="1:4" outlineLevel="2" x14ac:dyDescent="0.25">
      <c r="A75" s="1">
        <v>42142</v>
      </c>
      <c r="B75" t="s">
        <v>735</v>
      </c>
      <c r="C75" s="4">
        <v>-175.58</v>
      </c>
      <c r="D75" t="s">
        <v>725</v>
      </c>
    </row>
    <row r="76" spans="1:4" outlineLevel="2" x14ac:dyDescent="0.25">
      <c r="A76" s="1">
        <v>42142</v>
      </c>
      <c r="B76" t="s">
        <v>747</v>
      </c>
      <c r="C76" s="4">
        <v>-321.07</v>
      </c>
      <c r="D76" t="s">
        <v>725</v>
      </c>
    </row>
    <row r="77" spans="1:4" outlineLevel="2" x14ac:dyDescent="0.25">
      <c r="A77" s="1">
        <v>42142</v>
      </c>
      <c r="B77" t="s">
        <v>750</v>
      </c>
      <c r="C77" s="4">
        <v>-200</v>
      </c>
      <c r="D77" t="s">
        <v>725</v>
      </c>
    </row>
    <row r="78" spans="1:4" outlineLevel="2" x14ac:dyDescent="0.25">
      <c r="A78" s="1">
        <v>42139</v>
      </c>
      <c r="B78" t="s">
        <v>757</v>
      </c>
      <c r="C78" s="4">
        <v>-29.99</v>
      </c>
      <c r="D78" t="s">
        <v>725</v>
      </c>
    </row>
    <row r="79" spans="1:4" outlineLevel="2" x14ac:dyDescent="0.25">
      <c r="A79" s="1">
        <v>42137</v>
      </c>
      <c r="B79" t="s">
        <v>764</v>
      </c>
      <c r="C79" s="4">
        <v>-23.89</v>
      </c>
      <c r="D79" t="s">
        <v>725</v>
      </c>
    </row>
    <row r="80" spans="1:4" outlineLevel="2" x14ac:dyDescent="0.25">
      <c r="A80" s="73">
        <v>42136</v>
      </c>
      <c r="B80" s="5" t="s">
        <v>771</v>
      </c>
      <c r="C80" s="6">
        <v>-7.99</v>
      </c>
      <c r="D80" s="5" t="s">
        <v>725</v>
      </c>
    </row>
    <row r="81" spans="1:4" outlineLevel="1" x14ac:dyDescent="0.25">
      <c r="A81" s="1"/>
      <c r="C81" s="4">
        <f>SUBTOTAL(9,C73:C80)</f>
        <v>-796.84</v>
      </c>
      <c r="D81" s="18" t="s">
        <v>851</v>
      </c>
    </row>
    <row r="82" spans="1:4" outlineLevel="1" x14ac:dyDescent="0.25">
      <c r="A82" s="1"/>
      <c r="D82" s="18"/>
    </row>
    <row r="83" spans="1:4" outlineLevel="1" x14ac:dyDescent="0.25">
      <c r="A83" s="1"/>
      <c r="D83" s="18"/>
    </row>
    <row r="84" spans="1:4" outlineLevel="2" x14ac:dyDescent="0.25">
      <c r="A84" s="73">
        <v>42136</v>
      </c>
      <c r="B84" s="5" t="s">
        <v>768</v>
      </c>
      <c r="C84" s="6">
        <v>-3900</v>
      </c>
      <c r="D84" s="5" t="s">
        <v>769</v>
      </c>
    </row>
    <row r="85" spans="1:4" outlineLevel="1" x14ac:dyDescent="0.25">
      <c r="A85" s="1"/>
      <c r="C85" s="4">
        <f>SUBTOTAL(9,C84:C84)</f>
        <v>-3900</v>
      </c>
      <c r="D85" s="18" t="s">
        <v>852</v>
      </c>
    </row>
    <row r="86" spans="1:4" outlineLevel="1" x14ac:dyDescent="0.25">
      <c r="A86" s="1"/>
      <c r="D86" s="18"/>
    </row>
    <row r="87" spans="1:4" outlineLevel="1" x14ac:dyDescent="0.25">
      <c r="A87" s="1"/>
      <c r="D87" s="18"/>
    </row>
    <row r="88" spans="1:4" outlineLevel="2" x14ac:dyDescent="0.25">
      <c r="A88" s="1">
        <v>42145</v>
      </c>
      <c r="B88" t="s">
        <v>698</v>
      </c>
      <c r="C88" s="4">
        <v>-9</v>
      </c>
      <c r="D88" t="s">
        <v>699</v>
      </c>
    </row>
    <row r="89" spans="1:4" outlineLevel="2" x14ac:dyDescent="0.25">
      <c r="A89" s="1">
        <v>42145</v>
      </c>
      <c r="B89" t="s">
        <v>698</v>
      </c>
      <c r="C89" s="4">
        <v>-8.01</v>
      </c>
      <c r="D89" t="s">
        <v>699</v>
      </c>
    </row>
    <row r="90" spans="1:4" outlineLevel="2" x14ac:dyDescent="0.25">
      <c r="A90" s="1">
        <v>42145</v>
      </c>
      <c r="B90" t="s">
        <v>698</v>
      </c>
      <c r="C90" s="4">
        <v>-4</v>
      </c>
      <c r="D90" t="s">
        <v>699</v>
      </c>
    </row>
    <row r="91" spans="1:4" outlineLevel="2" x14ac:dyDescent="0.25">
      <c r="A91" s="1">
        <v>42145</v>
      </c>
      <c r="B91" t="s">
        <v>698</v>
      </c>
      <c r="C91" s="4">
        <v>-3.5</v>
      </c>
      <c r="D91" t="s">
        <v>699</v>
      </c>
    </row>
    <row r="92" spans="1:4" outlineLevel="2" x14ac:dyDescent="0.25">
      <c r="A92" s="1">
        <v>42145</v>
      </c>
      <c r="B92" t="s">
        <v>698</v>
      </c>
      <c r="C92" s="4">
        <v>-3.5</v>
      </c>
      <c r="D92" t="s">
        <v>699</v>
      </c>
    </row>
    <row r="93" spans="1:4" outlineLevel="2" x14ac:dyDescent="0.25">
      <c r="A93" s="1">
        <v>42143</v>
      </c>
      <c r="B93" t="s">
        <v>712</v>
      </c>
      <c r="C93" s="4">
        <v>-15</v>
      </c>
      <c r="D93" t="s">
        <v>699</v>
      </c>
    </row>
    <row r="94" spans="1:4" outlineLevel="2" x14ac:dyDescent="0.25">
      <c r="A94" s="1">
        <v>42142</v>
      </c>
      <c r="B94" t="s">
        <v>738</v>
      </c>
      <c r="C94" s="4">
        <v>-3.5</v>
      </c>
      <c r="D94" t="s">
        <v>699</v>
      </c>
    </row>
    <row r="95" spans="1:4" outlineLevel="2" x14ac:dyDescent="0.25">
      <c r="A95" s="73">
        <v>42142</v>
      </c>
      <c r="B95" s="5" t="s">
        <v>738</v>
      </c>
      <c r="C95" s="6">
        <v>-3.5</v>
      </c>
      <c r="D95" s="5" t="s">
        <v>699</v>
      </c>
    </row>
    <row r="96" spans="1:4" outlineLevel="1" x14ac:dyDescent="0.25">
      <c r="A96" s="1"/>
      <c r="C96" s="4">
        <f>SUBTOTAL(9,C88:C95)</f>
        <v>-50.01</v>
      </c>
      <c r="D96" s="18" t="s">
        <v>853</v>
      </c>
    </row>
    <row r="97" spans="1:4" outlineLevel="1" x14ac:dyDescent="0.25">
      <c r="A97" s="1"/>
      <c r="D97" s="18"/>
    </row>
    <row r="98" spans="1:4" outlineLevel="1" x14ac:dyDescent="0.25">
      <c r="A98" s="1"/>
      <c r="D98" s="18"/>
    </row>
    <row r="99" spans="1:4" outlineLevel="2" x14ac:dyDescent="0.25">
      <c r="A99" s="1">
        <v>42153</v>
      </c>
      <c r="B99" t="s">
        <v>671</v>
      </c>
      <c r="C99" s="4">
        <v>-38.799999999999997</v>
      </c>
      <c r="D99" t="s">
        <v>635</v>
      </c>
    </row>
    <row r="100" spans="1:4" outlineLevel="2" x14ac:dyDescent="0.25">
      <c r="A100" s="1">
        <v>42151</v>
      </c>
      <c r="B100" t="s">
        <v>675</v>
      </c>
      <c r="C100" s="4">
        <v>-19.899999999999999</v>
      </c>
      <c r="D100" t="s">
        <v>635</v>
      </c>
    </row>
    <row r="101" spans="1:4" outlineLevel="2" x14ac:dyDescent="0.25">
      <c r="A101" s="1">
        <v>42150</v>
      </c>
      <c r="B101" t="s">
        <v>682</v>
      </c>
      <c r="C101" s="4">
        <v>-27.67</v>
      </c>
      <c r="D101" t="s">
        <v>635</v>
      </c>
    </row>
    <row r="102" spans="1:4" outlineLevel="2" x14ac:dyDescent="0.25">
      <c r="A102" s="1">
        <v>42150</v>
      </c>
      <c r="B102" t="s">
        <v>683</v>
      </c>
      <c r="C102" s="4">
        <v>-16.739999999999998</v>
      </c>
      <c r="D102" t="s">
        <v>635</v>
      </c>
    </row>
    <row r="103" spans="1:4" outlineLevel="2" x14ac:dyDescent="0.25">
      <c r="A103" s="1">
        <v>42150</v>
      </c>
      <c r="B103" t="s">
        <v>686</v>
      </c>
      <c r="C103" s="4">
        <v>-8.5500000000000007</v>
      </c>
      <c r="D103" t="s">
        <v>635</v>
      </c>
    </row>
    <row r="104" spans="1:4" outlineLevel="2" x14ac:dyDescent="0.25">
      <c r="A104" s="1">
        <v>42146</v>
      </c>
      <c r="B104" t="s">
        <v>693</v>
      </c>
      <c r="C104" s="4">
        <v>-30.77</v>
      </c>
      <c r="D104" t="s">
        <v>635</v>
      </c>
    </row>
    <row r="105" spans="1:4" outlineLevel="2" x14ac:dyDescent="0.25">
      <c r="A105" s="1">
        <v>42145</v>
      </c>
      <c r="B105" t="s">
        <v>703</v>
      </c>
      <c r="C105" s="4">
        <v>-7.94</v>
      </c>
      <c r="D105" t="s">
        <v>635</v>
      </c>
    </row>
    <row r="106" spans="1:4" outlineLevel="2" x14ac:dyDescent="0.25">
      <c r="A106" s="1">
        <v>42144</v>
      </c>
      <c r="B106" t="s">
        <v>706</v>
      </c>
      <c r="C106" s="4">
        <v>-75.81</v>
      </c>
      <c r="D106" t="s">
        <v>635</v>
      </c>
    </row>
    <row r="107" spans="1:4" outlineLevel="2" x14ac:dyDescent="0.25">
      <c r="A107" s="1">
        <v>42144</v>
      </c>
      <c r="B107" t="s">
        <v>708</v>
      </c>
      <c r="C107" s="4">
        <v>-13.09</v>
      </c>
      <c r="D107" t="s">
        <v>635</v>
      </c>
    </row>
    <row r="108" spans="1:4" outlineLevel="2" x14ac:dyDescent="0.25">
      <c r="A108" s="1">
        <v>42144</v>
      </c>
      <c r="B108" t="s">
        <v>710</v>
      </c>
      <c r="C108" s="4">
        <v>-53.45</v>
      </c>
      <c r="D108" t="s">
        <v>635</v>
      </c>
    </row>
    <row r="109" spans="1:4" outlineLevel="2" x14ac:dyDescent="0.25">
      <c r="A109" s="1">
        <v>42143</v>
      </c>
      <c r="B109" t="s">
        <v>713</v>
      </c>
      <c r="C109" s="4">
        <v>-30</v>
      </c>
      <c r="D109" t="s">
        <v>635</v>
      </c>
    </row>
    <row r="110" spans="1:4" outlineLevel="2" x14ac:dyDescent="0.25">
      <c r="A110" s="1">
        <v>42142</v>
      </c>
      <c r="B110" t="s">
        <v>740</v>
      </c>
      <c r="C110" s="4">
        <v>-47.3</v>
      </c>
      <c r="D110" t="s">
        <v>635</v>
      </c>
    </row>
    <row r="111" spans="1:4" outlineLevel="2" x14ac:dyDescent="0.25">
      <c r="A111" s="1">
        <v>42142</v>
      </c>
      <c r="B111" t="s">
        <v>741</v>
      </c>
      <c r="C111" s="4">
        <v>-30.13</v>
      </c>
      <c r="D111" t="s">
        <v>635</v>
      </c>
    </row>
    <row r="112" spans="1:4" outlineLevel="2" x14ac:dyDescent="0.25">
      <c r="A112" s="1">
        <v>42142</v>
      </c>
      <c r="B112" t="s">
        <v>743</v>
      </c>
      <c r="C112" s="4">
        <v>-46.06</v>
      </c>
      <c r="D112" t="s">
        <v>635</v>
      </c>
    </row>
    <row r="113" spans="1:4" outlineLevel="2" x14ac:dyDescent="0.25">
      <c r="A113" s="73">
        <v>42139</v>
      </c>
      <c r="B113" s="5" t="s">
        <v>752</v>
      </c>
      <c r="C113" s="6">
        <v>-12.41</v>
      </c>
      <c r="D113" s="5" t="s">
        <v>635</v>
      </c>
    </row>
    <row r="114" spans="1:4" outlineLevel="1" x14ac:dyDescent="0.25">
      <c r="A114" s="1"/>
      <c r="C114" s="4">
        <f>SUBTOTAL(9,C99:C113)</f>
        <v>-458.62000000000006</v>
      </c>
      <c r="D114" s="18" t="s">
        <v>800</v>
      </c>
    </row>
    <row r="115" spans="1:4" outlineLevel="1" x14ac:dyDescent="0.25">
      <c r="A115" s="1"/>
      <c r="D115" s="18"/>
    </row>
    <row r="116" spans="1:4" outlineLevel="1" x14ac:dyDescent="0.25">
      <c r="A116" s="1"/>
      <c r="D116" s="18"/>
    </row>
    <row r="117" spans="1:4" outlineLevel="2" x14ac:dyDescent="0.25">
      <c r="A117" s="1">
        <v>42142</v>
      </c>
      <c r="B117" t="s">
        <v>720</v>
      </c>
      <c r="C117" s="4">
        <v>-12.74</v>
      </c>
      <c r="D117" t="s">
        <v>721</v>
      </c>
    </row>
    <row r="118" spans="1:4" outlineLevel="2" x14ac:dyDescent="0.25">
      <c r="A118" s="73">
        <v>42142</v>
      </c>
      <c r="B118" s="5" t="s">
        <v>722</v>
      </c>
      <c r="C118" s="6">
        <v>-10.15</v>
      </c>
      <c r="D118" s="5" t="s">
        <v>721</v>
      </c>
    </row>
    <row r="119" spans="1:4" outlineLevel="1" x14ac:dyDescent="0.25">
      <c r="A119" s="1"/>
      <c r="C119" s="4">
        <f>SUBTOTAL(9,C117:C118)</f>
        <v>-22.89</v>
      </c>
      <c r="D119" s="18" t="s">
        <v>854</v>
      </c>
    </row>
    <row r="120" spans="1:4" outlineLevel="1" x14ac:dyDescent="0.25">
      <c r="A120" s="1"/>
      <c r="D120" s="18"/>
    </row>
    <row r="121" spans="1:4" outlineLevel="1" x14ac:dyDescent="0.25">
      <c r="A121" s="1"/>
      <c r="D121" s="18"/>
    </row>
    <row r="122" spans="1:4" outlineLevel="2" x14ac:dyDescent="0.25">
      <c r="A122" s="1">
        <v>42142</v>
      </c>
      <c r="B122" t="s">
        <v>731</v>
      </c>
      <c r="C122" s="4">
        <v>-18</v>
      </c>
      <c r="D122" t="s">
        <v>732</v>
      </c>
    </row>
    <row r="123" spans="1:4" outlineLevel="2" x14ac:dyDescent="0.25">
      <c r="A123" s="1">
        <v>42142</v>
      </c>
      <c r="B123" t="s">
        <v>731</v>
      </c>
      <c r="C123" s="4">
        <v>-18</v>
      </c>
      <c r="D123" t="s">
        <v>732</v>
      </c>
    </row>
    <row r="124" spans="1:4" outlineLevel="2" x14ac:dyDescent="0.25">
      <c r="A124" s="73">
        <v>42142</v>
      </c>
      <c r="B124" s="5" t="s">
        <v>734</v>
      </c>
      <c r="C124" s="6">
        <v>-142</v>
      </c>
      <c r="D124" s="5" t="s">
        <v>732</v>
      </c>
    </row>
    <row r="125" spans="1:4" outlineLevel="1" x14ac:dyDescent="0.25">
      <c r="A125" s="1"/>
      <c r="C125" s="4">
        <f>SUBTOTAL(9,C122:C124)</f>
        <v>-178</v>
      </c>
      <c r="D125" s="18" t="s">
        <v>855</v>
      </c>
    </row>
    <row r="126" spans="1:4" outlineLevel="1" x14ac:dyDescent="0.25">
      <c r="A126" s="1"/>
      <c r="D126" s="18"/>
    </row>
    <row r="127" spans="1:4" outlineLevel="1" x14ac:dyDescent="0.25">
      <c r="A127" s="1"/>
      <c r="D127" s="18"/>
    </row>
    <row r="128" spans="1:4" outlineLevel="2" x14ac:dyDescent="0.25">
      <c r="A128" s="1">
        <v>42143</v>
      </c>
      <c r="B128" t="s">
        <v>714</v>
      </c>
      <c r="C128" s="4">
        <v>-15</v>
      </c>
      <c r="D128" t="s">
        <v>715</v>
      </c>
    </row>
    <row r="129" spans="1:4" outlineLevel="2" x14ac:dyDescent="0.25">
      <c r="A129" s="73">
        <v>42143</v>
      </c>
      <c r="B129" s="5" t="s">
        <v>716</v>
      </c>
      <c r="C129" s="6">
        <v>-315.83</v>
      </c>
      <c r="D129" s="5" t="s">
        <v>715</v>
      </c>
    </row>
    <row r="130" spans="1:4" outlineLevel="1" x14ac:dyDescent="0.25">
      <c r="A130" s="1"/>
      <c r="C130" s="4">
        <f>SUBTOTAL(9,C128:C129)</f>
        <v>-330.83</v>
      </c>
      <c r="D130" s="18" t="s">
        <v>856</v>
      </c>
    </row>
    <row r="131" spans="1:4" outlineLevel="1" x14ac:dyDescent="0.25">
      <c r="A131" s="1"/>
      <c r="D131" s="18"/>
    </row>
    <row r="132" spans="1:4" outlineLevel="1" x14ac:dyDescent="0.25">
      <c r="A132" s="1"/>
      <c r="D132" s="18"/>
    </row>
    <row r="133" spans="1:4" outlineLevel="2" x14ac:dyDescent="0.25">
      <c r="A133" s="73">
        <v>42142</v>
      </c>
      <c r="B133" s="5" t="s">
        <v>727</v>
      </c>
      <c r="C133" s="6">
        <v>-20</v>
      </c>
      <c r="D133" s="5" t="s">
        <v>728</v>
      </c>
    </row>
    <row r="134" spans="1:4" outlineLevel="1" x14ac:dyDescent="0.25">
      <c r="A134" s="1"/>
      <c r="C134" s="4">
        <f>SUBTOTAL(9,C133:C133)</f>
        <v>-20</v>
      </c>
      <c r="D134" s="18" t="s">
        <v>857</v>
      </c>
    </row>
    <row r="135" spans="1:4" outlineLevel="1" x14ac:dyDescent="0.25">
      <c r="A135" s="1"/>
      <c r="D135" s="18"/>
    </row>
    <row r="136" spans="1:4" outlineLevel="1" x14ac:dyDescent="0.25">
      <c r="A136" s="1"/>
      <c r="D136" s="18"/>
    </row>
    <row r="137" spans="1:4" outlineLevel="2" x14ac:dyDescent="0.25">
      <c r="A137" s="1">
        <v>42150</v>
      </c>
      <c r="B137" t="s">
        <v>688</v>
      </c>
      <c r="C137" s="4">
        <v>-10</v>
      </c>
      <c r="D137" t="s">
        <v>634</v>
      </c>
    </row>
    <row r="138" spans="1:4" outlineLevel="2" x14ac:dyDescent="0.25">
      <c r="A138" s="1">
        <v>42146</v>
      </c>
      <c r="B138" t="s">
        <v>691</v>
      </c>
      <c r="C138" s="4">
        <v>-15</v>
      </c>
      <c r="D138" t="s">
        <v>634</v>
      </c>
    </row>
    <row r="139" spans="1:4" outlineLevel="2" x14ac:dyDescent="0.25">
      <c r="A139" s="1">
        <v>42145</v>
      </c>
      <c r="B139" t="s">
        <v>702</v>
      </c>
      <c r="C139" s="4">
        <v>-18.25</v>
      </c>
      <c r="D139" t="s">
        <v>634</v>
      </c>
    </row>
    <row r="140" spans="1:4" outlineLevel="2" x14ac:dyDescent="0.25">
      <c r="A140" s="1">
        <v>42142</v>
      </c>
      <c r="B140" t="s">
        <v>746</v>
      </c>
      <c r="C140" s="4">
        <v>-18.25</v>
      </c>
      <c r="D140" t="s">
        <v>634</v>
      </c>
    </row>
    <row r="141" spans="1:4" outlineLevel="2" x14ac:dyDescent="0.25">
      <c r="A141" s="1">
        <v>42142</v>
      </c>
      <c r="B141" t="s">
        <v>748</v>
      </c>
      <c r="C141" s="4">
        <v>-18.25</v>
      </c>
      <c r="D141" t="s">
        <v>634</v>
      </c>
    </row>
    <row r="142" spans="1:4" outlineLevel="2" x14ac:dyDescent="0.25">
      <c r="A142" s="1">
        <v>42139</v>
      </c>
      <c r="B142" t="s">
        <v>755</v>
      </c>
      <c r="C142" s="4">
        <v>-28.25</v>
      </c>
      <c r="D142" t="s">
        <v>634</v>
      </c>
    </row>
    <row r="143" spans="1:4" outlineLevel="2" x14ac:dyDescent="0.25">
      <c r="A143" s="73">
        <v>42138</v>
      </c>
      <c r="B143" s="5" t="s">
        <v>762</v>
      </c>
      <c r="C143" s="6">
        <v>-28.25</v>
      </c>
      <c r="D143" s="5" t="s">
        <v>634</v>
      </c>
    </row>
    <row r="144" spans="1:4" outlineLevel="1" x14ac:dyDescent="0.25">
      <c r="A144" s="1"/>
      <c r="C144" s="4">
        <f>SUBTOTAL(9,C137:C143)</f>
        <v>-136.25</v>
      </c>
      <c r="D144" s="18" t="s">
        <v>803</v>
      </c>
    </row>
    <row r="145" spans="1:4" outlineLevel="1" x14ac:dyDescent="0.25">
      <c r="A145" s="1"/>
      <c r="D145" s="18"/>
    </row>
    <row r="146" spans="1:4" outlineLevel="1" x14ac:dyDescent="0.25">
      <c r="A146" s="1"/>
      <c r="D146" s="18"/>
    </row>
    <row r="147" spans="1:4" outlineLevel="2" x14ac:dyDescent="0.25">
      <c r="A147" s="73">
        <v>42138</v>
      </c>
      <c r="B147" s="5" t="s">
        <v>763</v>
      </c>
      <c r="C147" s="6">
        <v>-181.13</v>
      </c>
      <c r="D147" s="5" t="s">
        <v>650</v>
      </c>
    </row>
    <row r="148" spans="1:4" outlineLevel="1" x14ac:dyDescent="0.25">
      <c r="A148" s="1"/>
      <c r="C148" s="4">
        <f>SUBTOTAL(9,C147:C147)</f>
        <v>-181.13</v>
      </c>
      <c r="D148" s="18" t="s">
        <v>841</v>
      </c>
    </row>
    <row r="149" spans="1:4" outlineLevel="1" x14ac:dyDescent="0.25">
      <c r="A149" s="1"/>
      <c r="D149" s="18"/>
    </row>
    <row r="150" spans="1:4" outlineLevel="1" x14ac:dyDescent="0.25">
      <c r="A150" s="1"/>
      <c r="D150" s="18"/>
    </row>
    <row r="151" spans="1:4" outlineLevel="2" x14ac:dyDescent="0.25">
      <c r="A151" s="1">
        <v>42150</v>
      </c>
      <c r="B151" t="s">
        <v>684</v>
      </c>
      <c r="C151" s="4">
        <v>-200</v>
      </c>
      <c r="D151" t="s">
        <v>685</v>
      </c>
    </row>
    <row r="152" spans="1:4" outlineLevel="2" x14ac:dyDescent="0.25">
      <c r="A152" s="1">
        <v>42146</v>
      </c>
      <c r="B152" t="s">
        <v>692</v>
      </c>
      <c r="C152" s="4">
        <v>-101.75</v>
      </c>
      <c r="D152" t="s">
        <v>685</v>
      </c>
    </row>
    <row r="153" spans="1:4" outlineLevel="2" x14ac:dyDescent="0.25">
      <c r="A153" s="1">
        <v>42145</v>
      </c>
      <c r="B153" t="s">
        <v>700</v>
      </c>
      <c r="C153" s="4">
        <v>-100</v>
      </c>
      <c r="D153" t="s">
        <v>701</v>
      </c>
    </row>
    <row r="154" spans="1:4" outlineLevel="2" x14ac:dyDescent="0.25">
      <c r="A154" s="1">
        <v>42144</v>
      </c>
      <c r="B154" t="s">
        <v>707</v>
      </c>
      <c r="C154" s="4">
        <v>-140</v>
      </c>
      <c r="D154" t="s">
        <v>701</v>
      </c>
    </row>
    <row r="155" spans="1:4" outlineLevel="2" x14ac:dyDescent="0.25">
      <c r="A155" s="1">
        <v>42143</v>
      </c>
      <c r="B155" t="s">
        <v>717</v>
      </c>
      <c r="C155" s="4">
        <v>-300</v>
      </c>
      <c r="D155" t="s">
        <v>701</v>
      </c>
    </row>
    <row r="156" spans="1:4" outlineLevel="2" x14ac:dyDescent="0.25">
      <c r="A156" s="1">
        <v>42142</v>
      </c>
      <c r="B156" t="s">
        <v>739</v>
      </c>
      <c r="C156" s="4">
        <v>-200</v>
      </c>
      <c r="D156" t="s">
        <v>701</v>
      </c>
    </row>
    <row r="157" spans="1:4" outlineLevel="2" x14ac:dyDescent="0.25">
      <c r="A157" s="1">
        <v>42142</v>
      </c>
      <c r="B157" t="s">
        <v>744</v>
      </c>
      <c r="C157" s="4">
        <v>-101.75</v>
      </c>
      <c r="D157" t="s">
        <v>685</v>
      </c>
    </row>
    <row r="158" spans="1:4" outlineLevel="2" x14ac:dyDescent="0.25">
      <c r="A158" s="1">
        <v>42142</v>
      </c>
      <c r="B158" t="s">
        <v>749</v>
      </c>
      <c r="C158" s="4">
        <v>-300</v>
      </c>
      <c r="D158" t="s">
        <v>701</v>
      </c>
    </row>
    <row r="159" spans="1:4" outlineLevel="2" x14ac:dyDescent="0.25">
      <c r="A159" s="1">
        <v>42136</v>
      </c>
      <c r="B159" t="s">
        <v>766</v>
      </c>
      <c r="C159" s="4">
        <v>-103</v>
      </c>
      <c r="D159" t="s">
        <v>685</v>
      </c>
    </row>
    <row r="160" spans="1:4" outlineLevel="2" x14ac:dyDescent="0.25">
      <c r="A160" s="73">
        <v>42136</v>
      </c>
      <c r="B160" s="5" t="s">
        <v>767</v>
      </c>
      <c r="C160" s="6">
        <v>-200</v>
      </c>
      <c r="D160" s="5" t="s">
        <v>701</v>
      </c>
    </row>
    <row r="161" spans="1:4" outlineLevel="1" x14ac:dyDescent="0.25">
      <c r="A161" s="1"/>
      <c r="C161" s="4">
        <f>SUBTOTAL(9,C151:C160)</f>
        <v>-1746.5</v>
      </c>
      <c r="D161" s="18" t="s">
        <v>858</v>
      </c>
    </row>
    <row r="162" spans="1:4" outlineLevel="1" x14ac:dyDescent="0.25">
      <c r="A162" s="1"/>
      <c r="D162" s="18"/>
    </row>
    <row r="163" spans="1:4" x14ac:dyDescent="0.25">
      <c r="A163" s="1"/>
      <c r="C163" s="4">
        <f>SUBTOTAL(9,C4:C160)</f>
        <v>4109.8600000000033</v>
      </c>
      <c r="D163" s="18" t="s">
        <v>805</v>
      </c>
    </row>
    <row r="194" spans="3:3" x14ac:dyDescent="0.25">
      <c r="C194" s="4">
        <f>SUBTOTAL(9,C4:C193)</f>
        <v>4109.8600000000033</v>
      </c>
    </row>
  </sheetData>
  <autoFilter ref="A1:D1"/>
  <sortState ref="A2:E104">
    <sortCondition ref="D2:D104"/>
  </sortState>
  <pageMargins left="0.17" right="0.19" top="0.36" bottom="0.18" header="0.3" footer="0.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January 2015</vt:lpstr>
      <vt:lpstr>February 2015</vt:lpstr>
      <vt:lpstr>March 2015</vt:lpstr>
      <vt:lpstr>April 2015</vt:lpstr>
      <vt:lpstr>Nov 2015</vt:lpstr>
      <vt:lpstr>Dec 2015</vt:lpstr>
      <vt:lpstr>General Report</vt:lpstr>
      <vt:lpstr>May 2015</vt:lpstr>
      <vt:lpstr>'March 2015'!Print_Area</vt:lpstr>
      <vt:lpstr>'April 2015'!Print_Titles</vt:lpstr>
      <vt:lpstr>'Dec 2015'!Print_Titles</vt:lpstr>
      <vt:lpstr>'February 2015'!Print_Titles</vt:lpstr>
      <vt:lpstr>'January 2015'!Print_Titles</vt:lpstr>
      <vt:lpstr>'March 2015'!Print_Titles</vt:lpstr>
      <vt:lpstr>'May 2015'!Print_Titles</vt:lpstr>
      <vt:lpstr>'Nov 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2016-11-28T20:09:07Z</cp:lastPrinted>
  <dcterms:created xsi:type="dcterms:W3CDTF">2016-05-23T21:06:56Z</dcterms:created>
  <dcterms:modified xsi:type="dcterms:W3CDTF">2016-11-30T17:06:03Z</dcterms:modified>
</cp:coreProperties>
</file>