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op Floor Designs\Administration\"/>
    </mc:Choice>
  </mc:AlternateContent>
  <bookViews>
    <workbookView xWindow="0" yWindow="0" windowWidth="25125" windowHeight="12435" activeTab="1"/>
  </bookViews>
  <sheets>
    <sheet name="September Bank" sheetId="1" r:id="rId1"/>
    <sheet name="September report" sheetId="2" r:id="rId2"/>
  </sheets>
  <externalReferences>
    <externalReference r:id="rId3"/>
  </externalReferences>
  <definedNames>
    <definedName name="_xlnm._FilterDatabase" localSheetId="0" hidden="1">'September Bank'!$A$1:$E$86</definedName>
  </definedNames>
  <calcPr calcId="171027"/>
</workbook>
</file>

<file path=xl/calcChain.xml><?xml version="1.0" encoding="utf-8"?>
<calcChain xmlns="http://schemas.openxmlformats.org/spreadsheetml/2006/main">
  <c r="E10" i="2" l="1"/>
  <c r="E6" i="2"/>
  <c r="E44" i="2" s="1"/>
  <c r="F6" i="2"/>
  <c r="G33" i="2"/>
  <c r="G19" i="2"/>
  <c r="E37" i="2"/>
  <c r="G35" i="2"/>
  <c r="G34" i="2"/>
  <c r="G32" i="2"/>
  <c r="G31" i="2"/>
  <c r="G30" i="2"/>
  <c r="G29" i="2"/>
  <c r="G28" i="2"/>
  <c r="G27" i="2"/>
  <c r="G26" i="2"/>
  <c r="G21" i="2"/>
  <c r="G20" i="2"/>
  <c r="F18" i="2"/>
  <c r="G18" i="2" s="1"/>
  <c r="G17" i="2"/>
  <c r="G16" i="2"/>
  <c r="G15" i="2"/>
  <c r="G14" i="2"/>
  <c r="G13" i="2"/>
  <c r="G12" i="2"/>
  <c r="E22" i="2"/>
  <c r="G11" i="2"/>
  <c r="G10" i="2"/>
  <c r="F44" i="2"/>
  <c r="F22" i="2" l="1"/>
  <c r="G37" i="2"/>
  <c r="G22" i="2"/>
  <c r="E39" i="2"/>
  <c r="E45" i="2"/>
  <c r="E47" i="2" s="1"/>
  <c r="G44" i="2"/>
  <c r="F37" i="2"/>
  <c r="G6" i="2"/>
  <c r="F39" i="2" l="1"/>
  <c r="G39" i="2"/>
  <c r="F45" i="2"/>
  <c r="F49" i="2" s="1"/>
  <c r="G45" i="2" l="1"/>
  <c r="G47" i="2" s="1"/>
  <c r="D111" i="1"/>
</calcChain>
</file>

<file path=xl/comments1.xml><?xml version="1.0" encoding="utf-8"?>
<comments xmlns="http://schemas.openxmlformats.org/spreadsheetml/2006/main">
  <authors>
    <author>NANCY ALVES</author>
  </authors>
  <commentList>
    <comment ref="E11" authorId="0" shapeId="0">
      <text>
        <r>
          <rPr>
            <b/>
            <sz val="9"/>
            <color indexed="81"/>
            <rFont val="Tahoma"/>
            <family val="2"/>
          </rPr>
          <t>NANCY ALVES:</t>
        </r>
        <r>
          <rPr>
            <sz val="9"/>
            <color indexed="81"/>
            <rFont val="Tahoma"/>
            <family val="2"/>
          </rPr>
          <t xml:space="preserve">
2450 rent 40 lawn
</t>
        </r>
      </text>
    </comment>
  </commentList>
</comments>
</file>

<file path=xl/sharedStrings.xml><?xml version="1.0" encoding="utf-8"?>
<sst xmlns="http://schemas.openxmlformats.org/spreadsheetml/2006/main" count="323" uniqueCount="140">
  <si>
    <t>Type</t>
  </si>
  <si>
    <t>Post Date</t>
  </si>
  <si>
    <t>Description</t>
  </si>
  <si>
    <t>Amount</t>
  </si>
  <si>
    <t>DEBIT</t>
  </si>
  <si>
    <t>FSI*VERIZON+BMC$3.50 800-345-6563 TX         09/29</t>
  </si>
  <si>
    <t>QUILL CORPORATION 800-982-3400 SC            09/29</t>
  </si>
  <si>
    <t>SIX FLAGS GREAT ADVEN 732-928-2000 NJ        09/30</t>
  </si>
  <si>
    <t>INSUFFICIENT FUNDS FEE FOR A $131.25 CARD PURCHASE - DETAILS:       0929FSI*VERIZON+BMC$3.50 800-345-6563 TX 04563310012793497</t>
  </si>
  <si>
    <t>INSUFFICIENT FUNDS FEE FOR A $63.97 CARD PURCHASE - DETAILS:       0929QUILL CORPORATION 800-982-3400 SC    04563310012793497</t>
  </si>
  <si>
    <t>INSUFFICIENT FUNDS FEE FOR A $17.65 RECURRING CARD PURCHASE - DETAILS:       0930SIX FLAGS GREAT ADVEN 732-928-2000 NJ04563310012793497</t>
  </si>
  <si>
    <t>RETURNED ITEM FEE FOR AN UNPAID CHECK #1256 IN THE AMOUNT OF $1,600.00</t>
  </si>
  <si>
    <t>EXXONMOBIL    47982780 EATONTOWN NJ          09/25</t>
  </si>
  <si>
    <t>ST OF THE ARTS CAR WAS AMITYVILLE NY         09/25</t>
  </si>
  <si>
    <t>SUNOCO 0368301801 WOODBRIDGE TW NJ           09/25</t>
  </si>
  <si>
    <t>ALLIANCE FLOOR SUPPLIE ASBURY PARK NJ        09/26</t>
  </si>
  <si>
    <t>FINE FARE LONG BRANCH NJ             390170  09/26</t>
  </si>
  <si>
    <t>LUCYS SALON ASBURY PARK NJ           078354  09/26</t>
  </si>
  <si>
    <t>CREDIT ONE BANK, N.A. 877-825-3242 NV        09/27</t>
  </si>
  <si>
    <t>EUROPEAN WAX CENTER   M MIDDLETOWN NJ        09/27</t>
  </si>
  <si>
    <t>Online Transfer to CHK ...1290 transaction#: 4904883613 09/28</t>
  </si>
  <si>
    <t>FINE FARE LONG BRANCH NJ             302935  09/28</t>
  </si>
  <si>
    <t>CHECK</t>
  </si>
  <si>
    <t xml:space="preserve">CHECK 1257 </t>
  </si>
  <si>
    <t>INSUFFICIENT FUNDS FEE FOR CHECK #1257 IN THE AMOUNT OF $1,000.00</t>
  </si>
  <si>
    <t>BOROUGH OF EATONTOWN KINTO FALLS NJ          09/24</t>
  </si>
  <si>
    <t>GULF OIL 91265073 MANALAPAN NJ               09/24</t>
  </si>
  <si>
    <t>NON-CHASE ATM WITHDRAW               021284  09/25150 Rt  3</t>
  </si>
  <si>
    <t>FINE FARE LONG BRANCH NJ             307026  09/25</t>
  </si>
  <si>
    <t>NON-CHASE ATM FEE-WITH</t>
  </si>
  <si>
    <t>DSLIP</t>
  </si>
  <si>
    <t>DEPOSIT  ID NUMBER 208249</t>
  </si>
  <si>
    <t>GAS LAND WEST LONG BRA NJ                    09/23</t>
  </si>
  <si>
    <t>PARKFAST 250 NEW YORK NY                     09/23</t>
  </si>
  <si>
    <t>STOP &amp; SHOP 2813 LONG BRANCH NJ              09/24 Purchase $24.68 Cash Back $20.00</t>
  </si>
  <si>
    <t>PEZAO CASA DE CARNES &amp; LONG BRANCH NJ481097  09/24</t>
  </si>
  <si>
    <t>WALGREENS 216 STATE WEST LONG BRA NJ 543643  09/24</t>
  </si>
  <si>
    <t xml:space="preserve">CHECK 1255 </t>
  </si>
  <si>
    <t>GODIVA AUTO REPAIRS LL LONG BRANCH NJ        09/22</t>
  </si>
  <si>
    <t>ATM WITHDRAWAL                       002860  09/23349 5TH A</t>
  </si>
  <si>
    <t>NNT LA VALENTINA GR361 LONG BRANCH NJ016315  09/23</t>
  </si>
  <si>
    <t>SHOPRITE W LONGBRANC WEST LONG BRA NJ868085  09/22</t>
  </si>
  <si>
    <t>PDFFILLER.COM 617-8704200 MA                 09/20</t>
  </si>
  <si>
    <t>DEPOSIT  ID NUMBER 584491</t>
  </si>
  <si>
    <t>ABC*Gold s Gym 800-6226290 NJ                09/19</t>
  </si>
  <si>
    <t>NETFLIX.COM NETFLIX.COM CA                   09/12</t>
  </si>
  <si>
    <t>INSUFFICIENT FUNDS FEE FOR A $7.99 RECURRING CARD PURCHASE - DETAILS:       0912NETFLIX.COM NETFLIX.COM CA           04563310012793497</t>
  </si>
  <si>
    <t>EXTENDED OVERDRAFT FEE</t>
  </si>
  <si>
    <t>RETURNED ITEM FEE FOR AN UNPAID CHECK #1254 IN THE AMOUNT OF $985.00</t>
  </si>
  <si>
    <t>PRINCE LUMBER NEW YORK NY            087991  09/10</t>
  </si>
  <si>
    <t>INSUFFICIENT FUNDS FEE FOR A $139.45 CARD PURCHASE WITH PIN - DETAILS: 0879910910PRINCE LUMBER NEW YORK NY            04563330000764912</t>
  </si>
  <si>
    <t>RETURNED ITEM FEE FOR AN UNPAID CHECK #1253 IN THE AMOUNT OF $1,000.00</t>
  </si>
  <si>
    <t>SUPPLIES MASTER INC LONG BRANCH NJ           09/04</t>
  </si>
  <si>
    <t>INSUFFICIENT FUNDS FEE FOR A $310.59 CARD PURCHASE - DETAILS:       0904SUPPLIES MASTER INC LONG BRANCH NJ   04563330000764912</t>
  </si>
  <si>
    <t>SUPPLIES MASTER INC LONG BRANCH NJ           09/01</t>
  </si>
  <si>
    <t>MING YING LONG BRANCH NJ                     09/02</t>
  </si>
  <si>
    <t>LUKOIL 57304 LONG BRANCH NJ                  09/03</t>
  </si>
  <si>
    <t>DEFARIA INC LONG BRANCH NJ                   09/03</t>
  </si>
  <si>
    <t>INSUFFICIENT FUNDS FEE FOR A $207.00 CARD PURCHASE - DETAILS:       0903DEFARIA INC LONG BRANCH NJ           04563330000764912</t>
  </si>
  <si>
    <t>DOWNTOWNFLOORSUPPLIES NEW YORK NY            09/02</t>
  </si>
  <si>
    <t>LUKOIL 57304 LONG BRANCH NJ                  09/02</t>
  </si>
  <si>
    <t>FAMOUS FAMILIGIA NEW YORK NY                 09/02</t>
  </si>
  <si>
    <t>PARKFAST 250 NEW YORK NY                     09/02</t>
  </si>
  <si>
    <t>ARTIES 212-2430021 NY                        08/31</t>
  </si>
  <si>
    <t>CHICK-FIL-A #00669 EATONTOWN NJ              08/31</t>
  </si>
  <si>
    <t>NYCDOT PARKING METERS LONG IS CITY NY        09/01</t>
  </si>
  <si>
    <t>FLOOR STORE OF WEST EN NEW YORK NY           09/01</t>
  </si>
  <si>
    <t>BRANCH SPIRIT WEST LONG BRA NJ               09/01</t>
  </si>
  <si>
    <t>ATM WITHDRAWAL                       003551  09/02160 BRIGH</t>
  </si>
  <si>
    <t>AUTOPAY/DISH NTWK 800-894-9131 CO            08/31</t>
  </si>
  <si>
    <t>COURT LIQUORS LONG BRANCH NJ                 08/30</t>
  </si>
  <si>
    <t>LUKOIL 57304 LONG BRANCH NJ                  08/31</t>
  </si>
  <si>
    <t>FLOOR STORE OF WEST EN NEW YORK NY           08/31</t>
  </si>
  <si>
    <t>TRI STAR FLOOR SUPPLIES KENILWORTH NJ        08/31</t>
  </si>
  <si>
    <t>NYCDOT PARKING METERS LONG IS CITY NY        08/31</t>
  </si>
  <si>
    <t>SQ *LINDA BOGERT Long Branch NJ              09/01</t>
  </si>
  <si>
    <t>FINE FARE LONG BRANCH NJ             131646  09/01</t>
  </si>
  <si>
    <t>LOWE'S #3292 NEW YORK NY             458292  09/01</t>
  </si>
  <si>
    <t>DOWNTOWNFLOORSUPPLIES NEW YORK NY    232166  09/01</t>
  </si>
  <si>
    <t>RETURNED ITEM FEE FOR AN UNPAID CHECK #1252 IN THE AMOUNT OF $3,500.00</t>
  </si>
  <si>
    <t>Expense type</t>
  </si>
  <si>
    <t>telephone</t>
  </si>
  <si>
    <t>office expense</t>
  </si>
  <si>
    <t>personal</t>
  </si>
  <si>
    <t>bank fees</t>
  </si>
  <si>
    <t>gas</t>
  </si>
  <si>
    <t>auto expense</t>
  </si>
  <si>
    <t>material</t>
  </si>
  <si>
    <t>van rental</t>
  </si>
  <si>
    <t>summons</t>
  </si>
  <si>
    <t>withdrawal</t>
  </si>
  <si>
    <t>deposit</t>
  </si>
  <si>
    <t>parking</t>
  </si>
  <si>
    <t>payroll</t>
  </si>
  <si>
    <t>auto repair</t>
  </si>
  <si>
    <t>meals</t>
  </si>
  <si>
    <t>utilities</t>
  </si>
  <si>
    <t>Material</t>
  </si>
  <si>
    <t>office ex</t>
  </si>
  <si>
    <t>withdrawals</t>
  </si>
  <si>
    <t>Summons</t>
  </si>
  <si>
    <t>Month Reconciliation</t>
  </si>
  <si>
    <t>Week of:</t>
  </si>
  <si>
    <t>INCOME</t>
  </si>
  <si>
    <t>Cash</t>
  </si>
  <si>
    <t xml:space="preserve">Bank </t>
  </si>
  <si>
    <t>Total</t>
  </si>
  <si>
    <t>EXPENSES</t>
  </si>
  <si>
    <t>Bank</t>
  </si>
  <si>
    <t>PAYROLL</t>
  </si>
  <si>
    <t>RENT</t>
  </si>
  <si>
    <t>CONSCORCIO</t>
  </si>
  <si>
    <t>MEALS</t>
  </si>
  <si>
    <t>Auto insurance</t>
  </si>
  <si>
    <t>PARKING</t>
  </si>
  <si>
    <t>GAS</t>
  </si>
  <si>
    <t>AUTO MAINTENANCE</t>
  </si>
  <si>
    <t>TOLL</t>
  </si>
  <si>
    <t>OFFICE EXPENSE</t>
  </si>
  <si>
    <t>MATERIAL</t>
  </si>
  <si>
    <t>TOTAL</t>
  </si>
  <si>
    <t>CREDIT ONE</t>
  </si>
  <si>
    <t>BANK FEES</t>
  </si>
  <si>
    <t>CLOTHES</t>
  </si>
  <si>
    <t>WITHDRAWAL</t>
  </si>
  <si>
    <t>concorcio</t>
  </si>
  <si>
    <t>PERSONAL</t>
  </si>
  <si>
    <t>TELEPHONE</t>
  </si>
  <si>
    <t>Utilities</t>
  </si>
  <si>
    <t>TOOLS AND EQUIPMENT</t>
  </si>
  <si>
    <t>EXPENSE GRAND TOTAL</t>
  </si>
  <si>
    <t>SUMMARY</t>
  </si>
  <si>
    <t>GROSS INCOME</t>
  </si>
  <si>
    <t>Deposits</t>
  </si>
  <si>
    <t>(1400 , 6459.25)</t>
  </si>
  <si>
    <t>AUTO REPAIR</t>
  </si>
  <si>
    <t>EQUIPMENT / VAN RENTAL</t>
  </si>
  <si>
    <t>BANK BEGINNING BALANCE</t>
  </si>
  <si>
    <t xml:space="preserve">BANK ENDING BALANCE </t>
  </si>
  <si>
    <t xml:space="preserve">SEPTEMBER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</si>
</sst>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5">
    <xf numFmtId="0" fontId="0" fillId="0" borderId="0" xfId="0"/>
    <xf numFmtId="14" fontId="0" fillId="0" borderId="0" xfId="0" applyNumberFormat="1"/>
    <xf numFmtId="44" fontId="0" fillId="0" borderId="0" xfId="1" applyFont="1"/>
    <xf numFmtId="0" fontId="18" fillId="0" borderId="0" xfId="0" applyFont="1" applyAlignment="1">
      <alignment horizontal="left"/>
    </xf>
    <xf numFmtId="0" fontId="19" fillId="0" borderId="0" xfId="0" applyFont="1"/>
    <xf numFmtId="17" fontId="19" fillId="0" borderId="0" xfId="0" applyNumberFormat="1" applyFont="1"/>
    <xf numFmtId="0" fontId="20" fillId="0" borderId="0" xfId="0" applyFont="1"/>
    <xf numFmtId="44" fontId="16" fillId="0" borderId="0" xfId="1" applyFont="1"/>
    <xf numFmtId="0" fontId="16" fillId="0" borderId="0" xfId="0" applyFont="1"/>
    <xf numFmtId="0" fontId="0" fillId="0" borderId="0" xfId="0" applyBorder="1"/>
    <xf numFmtId="44" fontId="0" fillId="0" borderId="0" xfId="1" applyFont="1" applyBorder="1"/>
    <xf numFmtId="44" fontId="0" fillId="0" borderId="0" xfId="0" applyNumberFormat="1"/>
    <xf numFmtId="44" fontId="1" fillId="0" borderId="0" xfId="1" applyFont="1"/>
    <xf numFmtId="0" fontId="0" fillId="0" borderId="0" xfId="0" applyFont="1"/>
    <xf numFmtId="44" fontId="0" fillId="0" borderId="0" xfId="1" applyFont="1" applyFill="1"/>
    <xf numFmtId="0" fontId="0" fillId="0" borderId="10" xfId="0" applyBorder="1"/>
    <xf numFmtId="44" fontId="0" fillId="0" borderId="10" xfId="1" applyFont="1" applyBorder="1"/>
    <xf numFmtId="0" fontId="16" fillId="0" borderId="0" xfId="0" applyFont="1" applyAlignment="1">
      <alignment horizontal="right"/>
    </xf>
    <xf numFmtId="44" fontId="0" fillId="0" borderId="10" xfId="1" applyFont="1" applyFill="1" applyBorder="1"/>
    <xf numFmtId="44" fontId="16" fillId="0" borderId="10" xfId="1" applyFont="1" applyBorder="1"/>
    <xf numFmtId="44" fontId="16" fillId="0" borderId="0" xfId="1" applyFont="1" applyBorder="1"/>
    <xf numFmtId="0" fontId="16" fillId="0" borderId="0" xfId="0" applyFont="1" applyFill="1" applyBorder="1"/>
    <xf numFmtId="17" fontId="19" fillId="0" borderId="0" xfId="1" applyNumberFormat="1" applyFont="1"/>
    <xf numFmtId="0" fontId="0" fillId="0" borderId="0" xfId="0" applyFill="1"/>
    <xf numFmtId="0" fontId="0" fillId="33" borderId="0" xfId="0" applyFill="1" applyBorder="1"/>
    <xf numFmtId="44" fontId="16" fillId="33" borderId="0" xfId="1" applyFont="1" applyFill="1" applyBorder="1"/>
    <xf numFmtId="0" fontId="23" fillId="33" borderId="11" xfId="0" applyFont="1" applyFill="1" applyBorder="1"/>
    <xf numFmtId="0" fontId="14" fillId="33" borderId="12" xfId="0" applyFont="1" applyFill="1" applyBorder="1"/>
    <xf numFmtId="44" fontId="23" fillId="33" borderId="12" xfId="1" applyFont="1" applyFill="1" applyBorder="1"/>
    <xf numFmtId="0" fontId="16" fillId="33" borderId="13" xfId="0" applyFont="1" applyFill="1" applyBorder="1"/>
    <xf numFmtId="0" fontId="16" fillId="0" borderId="14" xfId="0" applyFont="1" applyBorder="1"/>
    <xf numFmtId="44" fontId="16" fillId="0" borderId="15" xfId="0" applyNumberFormat="1" applyFont="1" applyBorder="1"/>
    <xf numFmtId="44" fontId="0" fillId="0" borderId="0" xfId="0" applyNumberFormat="1" applyBorder="1"/>
    <xf numFmtId="0" fontId="16" fillId="0" borderId="16" xfId="0" applyFont="1" applyBorder="1"/>
    <xf numFmtId="0" fontId="16" fillId="0" borderId="17" xfId="0" applyFont="1" applyBorder="1"/>
    <xf numFmtId="0" fontId="16" fillId="33" borderId="14" xfId="0" applyFont="1" applyFill="1" applyBorder="1"/>
    <xf numFmtId="44" fontId="0" fillId="33" borderId="0" xfId="0" applyNumberFormat="1" applyFill="1" applyBorder="1"/>
    <xf numFmtId="44" fontId="16" fillId="33" borderId="15" xfId="0" applyNumberFormat="1" applyFont="1" applyFill="1" applyBorder="1"/>
    <xf numFmtId="0" fontId="0" fillId="0" borderId="15" xfId="0" applyBorder="1"/>
    <xf numFmtId="0" fontId="23" fillId="33" borderId="16" xfId="0" applyFont="1" applyFill="1" applyBorder="1"/>
    <xf numFmtId="0" fontId="0" fillId="33" borderId="10" xfId="0" applyFill="1" applyBorder="1"/>
    <xf numFmtId="44" fontId="16" fillId="33" borderId="10" xfId="1" applyFont="1" applyFill="1" applyBorder="1"/>
    <xf numFmtId="44" fontId="24" fillId="33" borderId="10" xfId="0" applyNumberFormat="1" applyFont="1" applyFill="1" applyBorder="1"/>
    <xf numFmtId="0" fontId="0" fillId="33" borderId="17" xfId="0" applyFill="1" applyBorder="1"/>
    <xf numFmtId="0" fontId="19" fillId="0" borderId="0" xfId="0" applyFont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ugust%20Weekly%20reconcili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ust 2015 bank"/>
      <sheetName val="08 08 15 report"/>
      <sheetName val="08 08 15 bank"/>
      <sheetName val="08 15 15 report"/>
      <sheetName val="08 15 15 bank"/>
      <sheetName val="08 22 15 report"/>
      <sheetName val="08 22 15 bank"/>
      <sheetName val="08 31 15 report"/>
      <sheetName val="08 31 15 bank"/>
      <sheetName val="monthly reconciled report"/>
    </sheetNames>
    <sheetDataSet>
      <sheetData sheetId="0" refreshError="1"/>
      <sheetData sheetId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"/>
  <sheetViews>
    <sheetView topLeftCell="A13" workbookViewId="0">
      <selection activeCell="F33" sqref="F33"/>
    </sheetView>
  </sheetViews>
  <sheetFormatPr defaultRowHeight="15" x14ac:dyDescent="0.25"/>
  <cols>
    <col min="2" max="2" width="9.75" bestFit="1" customWidth="1"/>
    <col min="3" max="3" width="133.375" bestFit="1" customWidth="1"/>
    <col min="4" max="4" width="11.25" style="2" bestFit="1" customWidth="1"/>
    <col min="5" max="5" width="13.875" bestFit="1" customWidth="1"/>
    <col min="6" max="6" width="13.125" bestFit="1" customWidth="1"/>
    <col min="7" max="7" width="10.62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s="2" t="s">
        <v>3</v>
      </c>
      <c r="E1" t="s">
        <v>80</v>
      </c>
    </row>
    <row r="2" spans="1:7" x14ac:dyDescent="0.25">
      <c r="A2" t="s">
        <v>4</v>
      </c>
      <c r="B2" s="1">
        <v>42277</v>
      </c>
      <c r="C2" t="s">
        <v>5</v>
      </c>
      <c r="D2" s="2">
        <v>-131.25</v>
      </c>
      <c r="E2" t="s">
        <v>81</v>
      </c>
      <c r="G2"/>
    </row>
    <row r="3" spans="1:7" x14ac:dyDescent="0.25">
      <c r="A3" t="s">
        <v>4</v>
      </c>
      <c r="B3" s="1">
        <v>42277</v>
      </c>
      <c r="C3" t="s">
        <v>6</v>
      </c>
      <c r="D3" s="2">
        <v>-63.97</v>
      </c>
      <c r="E3" t="s">
        <v>82</v>
      </c>
      <c r="G3"/>
    </row>
    <row r="4" spans="1:7" x14ac:dyDescent="0.25">
      <c r="A4" t="s">
        <v>4</v>
      </c>
      <c r="B4" s="1">
        <v>42277</v>
      </c>
      <c r="C4" t="s">
        <v>7</v>
      </c>
      <c r="D4" s="2">
        <v>-17.649999999999999</v>
      </c>
      <c r="E4" t="s">
        <v>83</v>
      </c>
      <c r="G4"/>
    </row>
    <row r="5" spans="1:7" x14ac:dyDescent="0.25">
      <c r="A5" t="s">
        <v>4</v>
      </c>
      <c r="B5" s="1">
        <v>42277</v>
      </c>
      <c r="C5" t="s">
        <v>8</v>
      </c>
      <c r="D5" s="2">
        <v>-34</v>
      </c>
      <c r="E5" t="s">
        <v>84</v>
      </c>
      <c r="G5"/>
    </row>
    <row r="6" spans="1:7" x14ac:dyDescent="0.25">
      <c r="A6" t="s">
        <v>4</v>
      </c>
      <c r="B6" s="1">
        <v>42277</v>
      </c>
      <c r="C6" t="s">
        <v>9</v>
      </c>
      <c r="D6" s="2">
        <v>-34</v>
      </c>
      <c r="E6" t="s">
        <v>84</v>
      </c>
      <c r="G6"/>
    </row>
    <row r="7" spans="1:7" x14ac:dyDescent="0.25">
      <c r="A7" t="s">
        <v>4</v>
      </c>
      <c r="B7" s="1">
        <v>42277</v>
      </c>
      <c r="C7" t="s">
        <v>10</v>
      </c>
      <c r="D7" s="2">
        <v>-34</v>
      </c>
      <c r="E7" t="s">
        <v>84</v>
      </c>
      <c r="G7"/>
    </row>
    <row r="8" spans="1:7" x14ac:dyDescent="0.25">
      <c r="A8" t="s">
        <v>4</v>
      </c>
      <c r="B8" s="1">
        <v>42276</v>
      </c>
      <c r="C8" t="s">
        <v>11</v>
      </c>
      <c r="D8" s="2">
        <v>-34</v>
      </c>
      <c r="E8" t="s">
        <v>84</v>
      </c>
      <c r="G8"/>
    </row>
    <row r="9" spans="1:7" x14ac:dyDescent="0.25">
      <c r="A9" t="s">
        <v>4</v>
      </c>
      <c r="B9" s="1">
        <v>42275</v>
      </c>
      <c r="C9" t="s">
        <v>12</v>
      </c>
      <c r="D9" s="2">
        <v>-20</v>
      </c>
      <c r="E9" t="s">
        <v>85</v>
      </c>
      <c r="G9"/>
    </row>
    <row r="10" spans="1:7" x14ac:dyDescent="0.25">
      <c r="A10" t="s">
        <v>4</v>
      </c>
      <c r="B10" s="1">
        <v>42275</v>
      </c>
      <c r="C10" t="s">
        <v>13</v>
      </c>
      <c r="D10" s="2">
        <v>-15.11</v>
      </c>
      <c r="E10" t="s">
        <v>86</v>
      </c>
      <c r="G10"/>
    </row>
    <row r="11" spans="1:7" x14ac:dyDescent="0.25">
      <c r="A11" t="s">
        <v>4</v>
      </c>
      <c r="B11" s="1">
        <v>42275</v>
      </c>
      <c r="C11" t="s">
        <v>14</v>
      </c>
      <c r="D11" s="2">
        <v>-20</v>
      </c>
      <c r="E11" t="s">
        <v>85</v>
      </c>
      <c r="G11"/>
    </row>
    <row r="12" spans="1:7" x14ac:dyDescent="0.25">
      <c r="A12" t="s">
        <v>4</v>
      </c>
      <c r="B12" s="1">
        <v>42275</v>
      </c>
      <c r="C12" t="s">
        <v>15</v>
      </c>
      <c r="D12" s="2">
        <v>-56</v>
      </c>
      <c r="E12" t="s">
        <v>87</v>
      </c>
      <c r="G12"/>
    </row>
    <row r="13" spans="1:7" x14ac:dyDescent="0.25">
      <c r="A13" t="s">
        <v>4</v>
      </c>
      <c r="B13" s="1">
        <v>42275</v>
      </c>
      <c r="C13" t="s">
        <v>16</v>
      </c>
      <c r="D13" s="2">
        <v>-40.26</v>
      </c>
      <c r="E13" t="s">
        <v>83</v>
      </c>
      <c r="G13"/>
    </row>
    <row r="14" spans="1:7" x14ac:dyDescent="0.25">
      <c r="A14" t="s">
        <v>4</v>
      </c>
      <c r="B14" s="1">
        <v>42275</v>
      </c>
      <c r="C14" t="s">
        <v>17</v>
      </c>
      <c r="D14" s="2">
        <v>-83</v>
      </c>
      <c r="E14" t="s">
        <v>83</v>
      </c>
      <c r="G14"/>
    </row>
    <row r="15" spans="1:7" x14ac:dyDescent="0.25">
      <c r="A15" t="s">
        <v>4</v>
      </c>
      <c r="B15" s="1">
        <v>42275</v>
      </c>
      <c r="C15" t="s">
        <v>18</v>
      </c>
      <c r="D15" s="2">
        <v>-209.95</v>
      </c>
      <c r="E15" t="s">
        <v>82</v>
      </c>
      <c r="G15"/>
    </row>
    <row r="16" spans="1:7" x14ac:dyDescent="0.25">
      <c r="A16" t="s">
        <v>4</v>
      </c>
      <c r="B16" s="1">
        <v>42275</v>
      </c>
      <c r="C16" t="s">
        <v>18</v>
      </c>
      <c r="D16" s="2">
        <v>-109.95</v>
      </c>
      <c r="E16" t="s">
        <v>82</v>
      </c>
      <c r="G16"/>
    </row>
    <row r="17" spans="1:7" x14ac:dyDescent="0.25">
      <c r="A17" t="s">
        <v>4</v>
      </c>
      <c r="B17" s="1">
        <v>42275</v>
      </c>
      <c r="C17" t="s">
        <v>19</v>
      </c>
      <c r="D17" s="2">
        <v>-47</v>
      </c>
      <c r="E17" t="s">
        <v>83</v>
      </c>
      <c r="G17"/>
    </row>
    <row r="18" spans="1:7" x14ac:dyDescent="0.25">
      <c r="A18" t="s">
        <v>4</v>
      </c>
      <c r="B18" s="1">
        <v>42275</v>
      </c>
      <c r="C18" t="s">
        <v>20</v>
      </c>
      <c r="D18" s="2">
        <v>-120</v>
      </c>
      <c r="E18" t="s">
        <v>82</v>
      </c>
      <c r="G18"/>
    </row>
    <row r="19" spans="1:7" x14ac:dyDescent="0.25">
      <c r="A19" t="s">
        <v>4</v>
      </c>
      <c r="B19" s="1">
        <v>42275</v>
      </c>
      <c r="C19" t="s">
        <v>21</v>
      </c>
      <c r="D19" s="2">
        <v>-21.08</v>
      </c>
      <c r="E19" t="s">
        <v>83</v>
      </c>
      <c r="G19"/>
    </row>
    <row r="20" spans="1:7" x14ac:dyDescent="0.25">
      <c r="A20" t="s">
        <v>22</v>
      </c>
      <c r="B20" s="1">
        <v>42275</v>
      </c>
      <c r="C20" t="s">
        <v>23</v>
      </c>
      <c r="D20" s="2">
        <v>-1000</v>
      </c>
      <c r="E20" t="s">
        <v>88</v>
      </c>
      <c r="G20"/>
    </row>
    <row r="21" spans="1:7" x14ac:dyDescent="0.25">
      <c r="A21" t="s">
        <v>4</v>
      </c>
      <c r="B21" s="1">
        <v>42275</v>
      </c>
      <c r="C21" t="s">
        <v>24</v>
      </c>
      <c r="D21" s="2">
        <v>-34</v>
      </c>
      <c r="E21" t="s">
        <v>84</v>
      </c>
      <c r="G21"/>
    </row>
    <row r="22" spans="1:7" x14ac:dyDescent="0.25">
      <c r="A22" t="s">
        <v>4</v>
      </c>
      <c r="B22" s="1">
        <v>42272</v>
      </c>
      <c r="C22" t="s">
        <v>25</v>
      </c>
      <c r="D22" s="2">
        <v>-300</v>
      </c>
      <c r="E22" t="s">
        <v>89</v>
      </c>
      <c r="G22"/>
    </row>
    <row r="23" spans="1:7" x14ac:dyDescent="0.25">
      <c r="A23" t="s">
        <v>4</v>
      </c>
      <c r="B23" s="1">
        <v>42272</v>
      </c>
      <c r="C23" t="s">
        <v>26</v>
      </c>
      <c r="D23" s="2">
        <v>-30</v>
      </c>
      <c r="E23" t="s">
        <v>85</v>
      </c>
      <c r="G23"/>
    </row>
    <row r="24" spans="1:7" x14ac:dyDescent="0.25">
      <c r="A24" t="s">
        <v>4</v>
      </c>
      <c r="B24" s="1">
        <v>42272</v>
      </c>
      <c r="C24" t="s">
        <v>27</v>
      </c>
      <c r="D24" s="2">
        <v>-102.25</v>
      </c>
      <c r="E24" t="s">
        <v>90</v>
      </c>
    </row>
    <row r="25" spans="1:7" x14ac:dyDescent="0.25">
      <c r="A25" t="s">
        <v>4</v>
      </c>
      <c r="B25" s="1">
        <v>42272</v>
      </c>
      <c r="C25" t="s">
        <v>28</v>
      </c>
      <c r="D25" s="2">
        <v>-61.16</v>
      </c>
      <c r="E25" t="s">
        <v>83</v>
      </c>
      <c r="G25"/>
    </row>
    <row r="26" spans="1:7" x14ac:dyDescent="0.25">
      <c r="A26" t="s">
        <v>4</v>
      </c>
      <c r="B26" s="1">
        <v>42272</v>
      </c>
      <c r="C26" t="s">
        <v>29</v>
      </c>
      <c r="D26" s="2">
        <v>-2</v>
      </c>
      <c r="E26" t="s">
        <v>84</v>
      </c>
      <c r="G26"/>
    </row>
    <row r="27" spans="1:7" x14ac:dyDescent="0.25">
      <c r="A27" t="s">
        <v>30</v>
      </c>
      <c r="B27" s="1">
        <v>42271</v>
      </c>
      <c r="C27" t="s">
        <v>31</v>
      </c>
      <c r="D27" s="2">
        <v>1400</v>
      </c>
      <c r="E27" t="s">
        <v>91</v>
      </c>
      <c r="G27"/>
    </row>
    <row r="28" spans="1:7" x14ac:dyDescent="0.25">
      <c r="A28" t="s">
        <v>4</v>
      </c>
      <c r="B28" s="1">
        <v>42271</v>
      </c>
      <c r="C28" t="s">
        <v>32</v>
      </c>
      <c r="D28" s="2">
        <v>-24.9</v>
      </c>
      <c r="E28" t="s">
        <v>85</v>
      </c>
      <c r="G28"/>
    </row>
    <row r="29" spans="1:7" x14ac:dyDescent="0.25">
      <c r="A29" t="s">
        <v>4</v>
      </c>
      <c r="B29" s="1">
        <v>42271</v>
      </c>
      <c r="C29" t="s">
        <v>33</v>
      </c>
      <c r="D29" s="2">
        <v>-22</v>
      </c>
      <c r="E29" t="s">
        <v>92</v>
      </c>
      <c r="G29"/>
    </row>
    <row r="30" spans="1:7" x14ac:dyDescent="0.25">
      <c r="A30" t="s">
        <v>4</v>
      </c>
      <c r="B30" s="1">
        <v>42271</v>
      </c>
      <c r="C30" t="s">
        <v>34</v>
      </c>
      <c r="D30" s="2">
        <v>-44.68</v>
      </c>
      <c r="E30" t="s">
        <v>83</v>
      </c>
      <c r="G30"/>
    </row>
    <row r="31" spans="1:7" x14ac:dyDescent="0.25">
      <c r="A31" t="s">
        <v>4</v>
      </c>
      <c r="B31" s="1">
        <v>42271</v>
      </c>
      <c r="C31" t="s">
        <v>35</v>
      </c>
      <c r="D31" s="2">
        <v>-21.44</v>
      </c>
      <c r="E31" t="s">
        <v>83</v>
      </c>
      <c r="G31"/>
    </row>
    <row r="32" spans="1:7" x14ac:dyDescent="0.25">
      <c r="A32" t="s">
        <v>4</v>
      </c>
      <c r="B32" s="1">
        <v>42271</v>
      </c>
      <c r="C32" t="s">
        <v>36</v>
      </c>
      <c r="D32" s="2">
        <v>-42.66</v>
      </c>
      <c r="E32" t="s">
        <v>83</v>
      </c>
      <c r="G32"/>
    </row>
    <row r="33" spans="1:7" x14ac:dyDescent="0.25">
      <c r="A33" t="s">
        <v>22</v>
      </c>
      <c r="B33" s="1">
        <v>42271</v>
      </c>
      <c r="C33" t="s">
        <v>37</v>
      </c>
      <c r="D33" s="2">
        <v>-2340</v>
      </c>
      <c r="E33" t="s">
        <v>93</v>
      </c>
      <c r="G33"/>
    </row>
    <row r="34" spans="1:7" x14ac:dyDescent="0.25">
      <c r="A34" t="s">
        <v>4</v>
      </c>
      <c r="B34" s="1">
        <v>42270</v>
      </c>
      <c r="C34" t="s">
        <v>38</v>
      </c>
      <c r="D34" s="2">
        <v>-2055</v>
      </c>
      <c r="E34" t="s">
        <v>94</v>
      </c>
      <c r="G34"/>
    </row>
    <row r="35" spans="1:7" x14ac:dyDescent="0.25">
      <c r="A35" t="s">
        <v>4</v>
      </c>
      <c r="B35" s="1">
        <v>42270</v>
      </c>
      <c r="C35" t="s">
        <v>39</v>
      </c>
      <c r="D35" s="2">
        <v>-700</v>
      </c>
      <c r="E35" t="s">
        <v>90</v>
      </c>
    </row>
    <row r="36" spans="1:7" x14ac:dyDescent="0.25">
      <c r="A36" t="s">
        <v>4</v>
      </c>
      <c r="B36" s="1">
        <v>42270</v>
      </c>
      <c r="C36" t="s">
        <v>40</v>
      </c>
      <c r="D36" s="2">
        <v>-19.25</v>
      </c>
      <c r="E36" t="s">
        <v>83</v>
      </c>
      <c r="G36"/>
    </row>
    <row r="37" spans="1:7" x14ac:dyDescent="0.25">
      <c r="A37" t="s">
        <v>4</v>
      </c>
      <c r="B37" s="1">
        <v>42269</v>
      </c>
      <c r="C37" t="s">
        <v>41</v>
      </c>
      <c r="D37" s="2">
        <v>-102.93</v>
      </c>
      <c r="E37" t="s">
        <v>83</v>
      </c>
      <c r="G37"/>
    </row>
    <row r="38" spans="1:7" x14ac:dyDescent="0.25">
      <c r="A38" t="s">
        <v>4</v>
      </c>
      <c r="B38" s="1">
        <v>42269</v>
      </c>
      <c r="C38" t="s">
        <v>42</v>
      </c>
      <c r="D38" s="2">
        <v>-29.99</v>
      </c>
      <c r="E38" t="s">
        <v>82</v>
      </c>
      <c r="G38"/>
    </row>
    <row r="39" spans="1:7" x14ac:dyDescent="0.25">
      <c r="A39" t="s">
        <v>30</v>
      </c>
      <c r="B39" s="1">
        <v>42268</v>
      </c>
      <c r="C39" t="s">
        <v>43</v>
      </c>
      <c r="D39" s="2">
        <v>6459.25</v>
      </c>
      <c r="E39" t="s">
        <v>91</v>
      </c>
      <c r="G39"/>
    </row>
    <row r="40" spans="1:7" x14ac:dyDescent="0.25">
      <c r="A40" t="s">
        <v>4</v>
      </c>
      <c r="B40" s="1">
        <v>42268</v>
      </c>
      <c r="C40" t="s">
        <v>44</v>
      </c>
      <c r="D40" s="2">
        <v>-53.45</v>
      </c>
      <c r="E40" t="s">
        <v>83</v>
      </c>
      <c r="G40"/>
    </row>
    <row r="41" spans="1:7" x14ac:dyDescent="0.25">
      <c r="A41" t="s">
        <v>4</v>
      </c>
      <c r="B41" s="1">
        <v>42261</v>
      </c>
      <c r="C41" t="s">
        <v>45</v>
      </c>
      <c r="D41" s="2">
        <v>-7.99</v>
      </c>
      <c r="E41" t="s">
        <v>83</v>
      </c>
      <c r="G41"/>
    </row>
    <row r="42" spans="1:7" x14ac:dyDescent="0.25">
      <c r="A42" t="s">
        <v>4</v>
      </c>
      <c r="B42" s="1">
        <v>42261</v>
      </c>
      <c r="C42" t="s">
        <v>46</v>
      </c>
      <c r="D42" s="2">
        <v>-34</v>
      </c>
      <c r="E42" t="s">
        <v>84</v>
      </c>
      <c r="G42"/>
    </row>
    <row r="43" spans="1:7" x14ac:dyDescent="0.25">
      <c r="A43" t="s">
        <v>4</v>
      </c>
      <c r="B43" s="1">
        <v>42261</v>
      </c>
      <c r="C43" t="s">
        <v>47</v>
      </c>
      <c r="D43" s="2">
        <v>-15</v>
      </c>
      <c r="E43" t="s">
        <v>84</v>
      </c>
      <c r="G43"/>
    </row>
    <row r="44" spans="1:7" x14ac:dyDescent="0.25">
      <c r="A44" t="s">
        <v>4</v>
      </c>
      <c r="B44" s="1">
        <v>42258</v>
      </c>
      <c r="C44" t="s">
        <v>48</v>
      </c>
      <c r="D44" s="2">
        <v>-34</v>
      </c>
      <c r="E44" t="s">
        <v>84</v>
      </c>
      <c r="G44"/>
    </row>
    <row r="45" spans="1:7" x14ac:dyDescent="0.25">
      <c r="A45" t="s">
        <v>4</v>
      </c>
      <c r="B45" s="1">
        <v>42257</v>
      </c>
      <c r="C45" t="s">
        <v>49</v>
      </c>
      <c r="D45" s="2">
        <v>-139.44999999999999</v>
      </c>
      <c r="E45" t="s">
        <v>87</v>
      </c>
      <c r="G45"/>
    </row>
    <row r="46" spans="1:7" x14ac:dyDescent="0.25">
      <c r="A46" t="s">
        <v>4</v>
      </c>
      <c r="B46" s="1">
        <v>42257</v>
      </c>
      <c r="C46" t="s">
        <v>50</v>
      </c>
      <c r="D46" s="2">
        <v>-34</v>
      </c>
      <c r="E46" t="s">
        <v>84</v>
      </c>
      <c r="G46"/>
    </row>
    <row r="47" spans="1:7" x14ac:dyDescent="0.25">
      <c r="A47" t="s">
        <v>4</v>
      </c>
      <c r="B47" s="1">
        <v>42257</v>
      </c>
      <c r="C47" t="s">
        <v>51</v>
      </c>
      <c r="D47" s="2">
        <v>-34</v>
      </c>
      <c r="E47" t="s">
        <v>84</v>
      </c>
      <c r="G47"/>
    </row>
    <row r="48" spans="1:7" x14ac:dyDescent="0.25">
      <c r="A48" t="s">
        <v>4</v>
      </c>
      <c r="B48" s="1">
        <v>42255</v>
      </c>
      <c r="C48" t="s">
        <v>52</v>
      </c>
      <c r="D48" s="2">
        <v>-310.58999999999997</v>
      </c>
      <c r="E48" t="s">
        <v>87</v>
      </c>
      <c r="G48"/>
    </row>
    <row r="49" spans="1:5" customFormat="1" x14ac:dyDescent="0.25">
      <c r="A49" t="s">
        <v>4</v>
      </c>
      <c r="B49" s="1">
        <v>42255</v>
      </c>
      <c r="C49" t="s">
        <v>53</v>
      </c>
      <c r="D49" s="2">
        <v>-34</v>
      </c>
      <c r="E49" t="s">
        <v>84</v>
      </c>
    </row>
    <row r="50" spans="1:5" customFormat="1" x14ac:dyDescent="0.25">
      <c r="A50" t="s">
        <v>4</v>
      </c>
      <c r="B50" s="1">
        <v>42251</v>
      </c>
      <c r="C50" t="s">
        <v>54</v>
      </c>
      <c r="D50" s="2">
        <v>29.08</v>
      </c>
      <c r="E50" t="s">
        <v>87</v>
      </c>
    </row>
    <row r="51" spans="1:5" customFormat="1" x14ac:dyDescent="0.25">
      <c r="A51" t="s">
        <v>4</v>
      </c>
      <c r="B51" s="1">
        <v>42251</v>
      </c>
      <c r="C51" t="s">
        <v>55</v>
      </c>
      <c r="D51" s="2">
        <v>-15.08</v>
      </c>
      <c r="E51" t="s">
        <v>95</v>
      </c>
    </row>
    <row r="52" spans="1:5" customFormat="1" x14ac:dyDescent="0.25">
      <c r="A52" t="s">
        <v>4</v>
      </c>
      <c r="B52" s="1">
        <v>42251</v>
      </c>
      <c r="C52" t="s">
        <v>56</v>
      </c>
      <c r="D52" s="2">
        <v>-25</v>
      </c>
      <c r="E52" t="s">
        <v>85</v>
      </c>
    </row>
    <row r="53" spans="1:5" customFormat="1" x14ac:dyDescent="0.25">
      <c r="A53" t="s">
        <v>4</v>
      </c>
      <c r="B53" s="1">
        <v>42251</v>
      </c>
      <c r="C53" t="s">
        <v>56</v>
      </c>
      <c r="D53" s="2">
        <v>-15.04</v>
      </c>
      <c r="E53" t="s">
        <v>85</v>
      </c>
    </row>
    <row r="54" spans="1:5" customFormat="1" x14ac:dyDescent="0.25">
      <c r="A54" t="s">
        <v>4</v>
      </c>
      <c r="B54" s="1">
        <v>42251</v>
      </c>
      <c r="C54" t="s">
        <v>57</v>
      </c>
      <c r="D54" s="2">
        <v>-207</v>
      </c>
      <c r="E54" t="s">
        <v>87</v>
      </c>
    </row>
    <row r="55" spans="1:5" customFormat="1" x14ac:dyDescent="0.25">
      <c r="A55" t="s">
        <v>4</v>
      </c>
      <c r="B55" s="1">
        <v>42251</v>
      </c>
      <c r="C55" t="s">
        <v>58</v>
      </c>
      <c r="D55" s="2">
        <v>-34</v>
      </c>
      <c r="E55" t="s">
        <v>84</v>
      </c>
    </row>
    <row r="56" spans="1:5" customFormat="1" x14ac:dyDescent="0.25">
      <c r="A56" t="s">
        <v>4</v>
      </c>
      <c r="B56" s="1">
        <v>42250</v>
      </c>
      <c r="C56" t="s">
        <v>59</v>
      </c>
      <c r="D56" s="2">
        <v>78.39</v>
      </c>
      <c r="E56" t="s">
        <v>87</v>
      </c>
    </row>
    <row r="57" spans="1:5" customFormat="1" x14ac:dyDescent="0.25">
      <c r="A57" t="s">
        <v>4</v>
      </c>
      <c r="B57" s="1">
        <v>42250</v>
      </c>
      <c r="C57" t="s">
        <v>60</v>
      </c>
      <c r="D57" s="2">
        <v>-20</v>
      </c>
      <c r="E57" t="s">
        <v>85</v>
      </c>
    </row>
    <row r="58" spans="1:5" customFormat="1" x14ac:dyDescent="0.25">
      <c r="A58" t="s">
        <v>4</v>
      </c>
      <c r="B58" s="1">
        <v>42250</v>
      </c>
      <c r="C58" t="s">
        <v>60</v>
      </c>
      <c r="D58" s="2">
        <v>-40</v>
      </c>
      <c r="E58" t="s">
        <v>85</v>
      </c>
    </row>
    <row r="59" spans="1:5" customFormat="1" x14ac:dyDescent="0.25">
      <c r="A59" t="s">
        <v>4</v>
      </c>
      <c r="B59" s="1">
        <v>42250</v>
      </c>
      <c r="C59" t="s">
        <v>61</v>
      </c>
      <c r="D59" s="2">
        <v>-26.4</v>
      </c>
      <c r="E59" t="s">
        <v>95</v>
      </c>
    </row>
    <row r="60" spans="1:5" customFormat="1" x14ac:dyDescent="0.25">
      <c r="A60" t="s">
        <v>4</v>
      </c>
      <c r="B60" s="1">
        <v>42250</v>
      </c>
      <c r="C60" t="s">
        <v>62</v>
      </c>
      <c r="D60" s="2">
        <v>-22</v>
      </c>
      <c r="E60" t="s">
        <v>92</v>
      </c>
    </row>
    <row r="61" spans="1:5" customFormat="1" x14ac:dyDescent="0.25">
      <c r="A61" t="s">
        <v>4</v>
      </c>
      <c r="B61" s="1">
        <v>42249</v>
      </c>
      <c r="C61" t="s">
        <v>63</v>
      </c>
      <c r="D61" s="2">
        <v>-5.43</v>
      </c>
      <c r="E61" t="s">
        <v>87</v>
      </c>
    </row>
    <row r="62" spans="1:5" customFormat="1" x14ac:dyDescent="0.25">
      <c r="A62" t="s">
        <v>4</v>
      </c>
      <c r="B62" s="1">
        <v>42249</v>
      </c>
      <c r="C62" t="s">
        <v>64</v>
      </c>
      <c r="D62" s="2">
        <v>-21.94</v>
      </c>
      <c r="E62" t="s">
        <v>95</v>
      </c>
    </row>
    <row r="63" spans="1:5" customFormat="1" x14ac:dyDescent="0.25">
      <c r="A63" t="s">
        <v>4</v>
      </c>
      <c r="B63" s="1">
        <v>42249</v>
      </c>
      <c r="C63" t="s">
        <v>54</v>
      </c>
      <c r="D63" s="2">
        <v>-251.7</v>
      </c>
      <c r="E63" t="s">
        <v>87</v>
      </c>
    </row>
    <row r="64" spans="1:5" customFormat="1" x14ac:dyDescent="0.25">
      <c r="A64" t="s">
        <v>4</v>
      </c>
      <c r="B64" s="1">
        <v>42249</v>
      </c>
      <c r="C64" t="s">
        <v>54</v>
      </c>
      <c r="D64" s="2">
        <v>-14.54</v>
      </c>
      <c r="E64" t="s">
        <v>87</v>
      </c>
    </row>
    <row r="65" spans="1:7" x14ac:dyDescent="0.25">
      <c r="A65" t="s">
        <v>4</v>
      </c>
      <c r="B65" s="1">
        <v>42249</v>
      </c>
      <c r="C65" t="s">
        <v>65</v>
      </c>
      <c r="D65" s="2">
        <v>-3</v>
      </c>
      <c r="E65" t="s">
        <v>92</v>
      </c>
      <c r="G65"/>
    </row>
    <row r="66" spans="1:7" x14ac:dyDescent="0.25">
      <c r="A66" t="s">
        <v>4</v>
      </c>
      <c r="B66" s="1">
        <v>42249</v>
      </c>
      <c r="C66" t="s">
        <v>66</v>
      </c>
      <c r="D66" s="2">
        <v>-21.78</v>
      </c>
      <c r="E66" t="s">
        <v>87</v>
      </c>
      <c r="G66"/>
    </row>
    <row r="67" spans="1:7" x14ac:dyDescent="0.25">
      <c r="A67" t="s">
        <v>4</v>
      </c>
      <c r="B67" s="1">
        <v>42249</v>
      </c>
      <c r="C67" t="s">
        <v>65</v>
      </c>
      <c r="D67" s="2">
        <v>-3.5</v>
      </c>
      <c r="E67" t="s">
        <v>92</v>
      </c>
      <c r="G67"/>
    </row>
    <row r="68" spans="1:7" x14ac:dyDescent="0.25">
      <c r="A68" t="s">
        <v>4</v>
      </c>
      <c r="B68" s="1">
        <v>42249</v>
      </c>
      <c r="C68" t="s">
        <v>65</v>
      </c>
      <c r="D68" s="2">
        <v>-3.5</v>
      </c>
      <c r="E68" t="s">
        <v>92</v>
      </c>
      <c r="G68"/>
    </row>
    <row r="69" spans="1:7" x14ac:dyDescent="0.25">
      <c r="A69" t="s">
        <v>4</v>
      </c>
      <c r="B69" s="1">
        <v>42249</v>
      </c>
      <c r="C69" t="s">
        <v>67</v>
      </c>
      <c r="D69" s="2">
        <v>-40</v>
      </c>
      <c r="E69" t="s">
        <v>82</v>
      </c>
      <c r="G69"/>
    </row>
    <row r="70" spans="1:7" x14ac:dyDescent="0.25">
      <c r="A70" t="s">
        <v>4</v>
      </c>
      <c r="B70" s="1">
        <v>42249</v>
      </c>
      <c r="C70" t="s">
        <v>65</v>
      </c>
      <c r="D70" s="2">
        <v>-3</v>
      </c>
      <c r="E70" t="s">
        <v>92</v>
      </c>
      <c r="G70"/>
    </row>
    <row r="71" spans="1:7" x14ac:dyDescent="0.25">
      <c r="A71" t="s">
        <v>4</v>
      </c>
      <c r="B71" s="1">
        <v>42249</v>
      </c>
      <c r="C71" t="s">
        <v>65</v>
      </c>
      <c r="D71" s="2">
        <v>-3.5</v>
      </c>
      <c r="E71" t="s">
        <v>92</v>
      </c>
      <c r="G71"/>
    </row>
    <row r="72" spans="1:7" x14ac:dyDescent="0.25">
      <c r="A72" t="s">
        <v>4</v>
      </c>
      <c r="B72" s="1">
        <v>42249</v>
      </c>
      <c r="C72" t="s">
        <v>68</v>
      </c>
      <c r="D72" s="2">
        <v>-40</v>
      </c>
      <c r="E72" t="s">
        <v>90</v>
      </c>
    </row>
    <row r="73" spans="1:7" x14ac:dyDescent="0.25">
      <c r="A73" t="s">
        <v>4</v>
      </c>
      <c r="B73" s="1">
        <v>42249</v>
      </c>
      <c r="C73" t="s">
        <v>69</v>
      </c>
      <c r="D73" s="2">
        <v>-181.13</v>
      </c>
      <c r="E73" t="s">
        <v>96</v>
      </c>
      <c r="G73"/>
    </row>
    <row r="74" spans="1:7" x14ac:dyDescent="0.25">
      <c r="A74" t="s">
        <v>4</v>
      </c>
      <c r="B74" s="1">
        <v>42248</v>
      </c>
      <c r="C74" t="s">
        <v>70</v>
      </c>
      <c r="D74" s="2">
        <v>-25.41</v>
      </c>
      <c r="E74" t="s">
        <v>83</v>
      </c>
      <c r="G74"/>
    </row>
    <row r="75" spans="1:7" x14ac:dyDescent="0.25">
      <c r="A75" t="s">
        <v>4</v>
      </c>
      <c r="B75" s="1">
        <v>42248</v>
      </c>
      <c r="C75" t="s">
        <v>71</v>
      </c>
      <c r="D75" s="2">
        <v>-26.25</v>
      </c>
      <c r="E75" t="s">
        <v>85</v>
      </c>
      <c r="G75"/>
    </row>
    <row r="76" spans="1:7" x14ac:dyDescent="0.25">
      <c r="A76" t="s">
        <v>4</v>
      </c>
      <c r="B76" s="1">
        <v>42248</v>
      </c>
      <c r="C76" t="s">
        <v>71</v>
      </c>
      <c r="D76" s="2">
        <v>-20</v>
      </c>
      <c r="E76" t="s">
        <v>85</v>
      </c>
      <c r="G76"/>
    </row>
    <row r="77" spans="1:7" x14ac:dyDescent="0.25">
      <c r="A77" t="s">
        <v>4</v>
      </c>
      <c r="B77" s="1">
        <v>42248</v>
      </c>
      <c r="C77" t="s">
        <v>72</v>
      </c>
      <c r="D77" s="2">
        <v>-29.4</v>
      </c>
      <c r="E77" t="s">
        <v>87</v>
      </c>
      <c r="G77"/>
    </row>
    <row r="78" spans="1:7" x14ac:dyDescent="0.25">
      <c r="A78" t="s">
        <v>4</v>
      </c>
      <c r="B78" s="1">
        <v>42248</v>
      </c>
      <c r="C78" t="s">
        <v>73</v>
      </c>
      <c r="D78" s="2">
        <v>-344.45</v>
      </c>
      <c r="E78" t="s">
        <v>87</v>
      </c>
      <c r="G78"/>
    </row>
    <row r="79" spans="1:7" x14ac:dyDescent="0.25">
      <c r="A79" t="s">
        <v>4</v>
      </c>
      <c r="B79" s="1">
        <v>42248</v>
      </c>
      <c r="C79" t="s">
        <v>74</v>
      </c>
      <c r="D79" s="2">
        <v>-3.5</v>
      </c>
      <c r="E79" t="s">
        <v>92</v>
      </c>
      <c r="G79"/>
    </row>
    <row r="80" spans="1:7" x14ac:dyDescent="0.25">
      <c r="A80" t="s">
        <v>4</v>
      </c>
      <c r="B80" s="1">
        <v>42248</v>
      </c>
      <c r="C80" t="s">
        <v>74</v>
      </c>
      <c r="D80" s="2">
        <v>-2.5</v>
      </c>
      <c r="E80" t="s">
        <v>92</v>
      </c>
      <c r="G80"/>
    </row>
    <row r="81" spans="1:7" x14ac:dyDescent="0.25">
      <c r="A81" t="s">
        <v>4</v>
      </c>
      <c r="B81" s="1">
        <v>42248</v>
      </c>
      <c r="C81" t="s">
        <v>74</v>
      </c>
      <c r="D81" s="2">
        <v>-3.5</v>
      </c>
      <c r="E81" t="s">
        <v>92</v>
      </c>
      <c r="G81"/>
    </row>
    <row r="82" spans="1:7" x14ac:dyDescent="0.25">
      <c r="A82" t="s">
        <v>4</v>
      </c>
      <c r="B82" s="1">
        <v>42248</v>
      </c>
      <c r="C82" t="s">
        <v>75</v>
      </c>
      <c r="D82" s="2">
        <v>-48.4</v>
      </c>
      <c r="E82" t="s">
        <v>83</v>
      </c>
      <c r="G82"/>
    </row>
    <row r="83" spans="1:7" x14ac:dyDescent="0.25">
      <c r="A83" t="s">
        <v>4</v>
      </c>
      <c r="B83" s="1">
        <v>42248</v>
      </c>
      <c r="C83" t="s">
        <v>76</v>
      </c>
      <c r="D83" s="2">
        <v>-61.5</v>
      </c>
      <c r="E83" t="s">
        <v>83</v>
      </c>
      <c r="G83"/>
    </row>
    <row r="84" spans="1:7" x14ac:dyDescent="0.25">
      <c r="A84" t="s">
        <v>4</v>
      </c>
      <c r="B84" s="1">
        <v>42248</v>
      </c>
      <c r="C84" t="s">
        <v>77</v>
      </c>
      <c r="D84" s="2">
        <v>-22.86</v>
      </c>
      <c r="E84" t="s">
        <v>87</v>
      </c>
      <c r="G84"/>
    </row>
    <row r="85" spans="1:7" x14ac:dyDescent="0.25">
      <c r="A85" t="s">
        <v>4</v>
      </c>
      <c r="B85" s="1">
        <v>42248</v>
      </c>
      <c r="C85" t="s">
        <v>78</v>
      </c>
      <c r="D85" s="2">
        <v>-156.79</v>
      </c>
      <c r="E85" t="s">
        <v>87</v>
      </c>
      <c r="G85"/>
    </row>
    <row r="86" spans="1:7" x14ac:dyDescent="0.25">
      <c r="A86" t="s">
        <v>4</v>
      </c>
      <c r="B86" s="1">
        <v>42248</v>
      </c>
      <c r="C86" t="s">
        <v>79</v>
      </c>
      <c r="D86" s="2">
        <v>-34</v>
      </c>
      <c r="E86" t="s">
        <v>87</v>
      </c>
      <c r="G86"/>
    </row>
    <row r="92" spans="1:7" x14ac:dyDescent="0.25">
      <c r="F92" t="s">
        <v>97</v>
      </c>
      <c r="G92" s="2">
        <v>1486.52</v>
      </c>
    </row>
    <row r="93" spans="1:7" x14ac:dyDescent="0.25">
      <c r="F93" t="s">
        <v>92</v>
      </c>
      <c r="G93" s="2">
        <v>70</v>
      </c>
    </row>
    <row r="94" spans="1:7" x14ac:dyDescent="0.25">
      <c r="F94" t="s">
        <v>83</v>
      </c>
      <c r="G94" s="2">
        <v>697.86</v>
      </c>
    </row>
    <row r="95" spans="1:7" x14ac:dyDescent="0.25">
      <c r="F95" t="s">
        <v>85</v>
      </c>
      <c r="G95" s="2">
        <v>241.19</v>
      </c>
    </row>
    <row r="96" spans="1:7" x14ac:dyDescent="0.25">
      <c r="F96" t="s">
        <v>84</v>
      </c>
      <c r="G96" s="2">
        <v>391</v>
      </c>
    </row>
    <row r="97" spans="4:9" x14ac:dyDescent="0.25">
      <c r="F97" t="s">
        <v>86</v>
      </c>
      <c r="G97" s="2">
        <v>15.11</v>
      </c>
    </row>
    <row r="98" spans="4:9" x14ac:dyDescent="0.25">
      <c r="F98" t="s">
        <v>94</v>
      </c>
      <c r="G98" s="2">
        <v>2055</v>
      </c>
    </row>
    <row r="99" spans="4:9" x14ac:dyDescent="0.25">
      <c r="F99" t="s">
        <v>96</v>
      </c>
      <c r="G99" s="2">
        <v>181.13</v>
      </c>
    </row>
    <row r="100" spans="4:9" x14ac:dyDescent="0.25">
      <c r="F100" t="s">
        <v>81</v>
      </c>
      <c r="G100" s="2">
        <v>131.25</v>
      </c>
    </row>
    <row r="101" spans="4:9" x14ac:dyDescent="0.25">
      <c r="F101" t="s">
        <v>95</v>
      </c>
      <c r="G101" s="2">
        <v>63.42</v>
      </c>
    </row>
    <row r="102" spans="4:9" x14ac:dyDescent="0.25">
      <c r="F102" t="s">
        <v>98</v>
      </c>
      <c r="G102" s="2">
        <v>573.86</v>
      </c>
    </row>
    <row r="103" spans="4:9" x14ac:dyDescent="0.25">
      <c r="F103" t="s">
        <v>99</v>
      </c>
      <c r="G103" s="2">
        <v>842.25</v>
      </c>
    </row>
    <row r="104" spans="4:9" x14ac:dyDescent="0.25">
      <c r="F104" t="s">
        <v>93</v>
      </c>
      <c r="G104" s="2">
        <v>2340</v>
      </c>
    </row>
    <row r="105" spans="4:9" x14ac:dyDescent="0.25">
      <c r="F105" t="s">
        <v>88</v>
      </c>
      <c r="G105" s="2">
        <v>1000</v>
      </c>
    </row>
    <row r="106" spans="4:9" x14ac:dyDescent="0.25">
      <c r="F106" t="s">
        <v>100</v>
      </c>
      <c r="G106" s="2">
        <v>300</v>
      </c>
    </row>
    <row r="107" spans="4:9" x14ac:dyDescent="0.25">
      <c r="F107" t="s">
        <v>133</v>
      </c>
      <c r="G107" s="2">
        <v>7859.25</v>
      </c>
      <c r="I107" t="s">
        <v>134</v>
      </c>
    </row>
    <row r="111" spans="4:9" x14ac:dyDescent="0.25">
      <c r="D111" s="2">
        <f>SUBTOTAL(9,D2:D110)</f>
        <v>-2529.3400000000011</v>
      </c>
    </row>
  </sheetData>
  <autoFilter ref="A1:E8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O53"/>
  <sheetViews>
    <sheetView tabSelected="1" topLeftCell="A4" workbookViewId="0">
      <selection activeCell="E22" sqref="E22"/>
    </sheetView>
  </sheetViews>
  <sheetFormatPr defaultRowHeight="15" x14ac:dyDescent="0.25"/>
  <cols>
    <col min="3" max="3" width="21.625" customWidth="1"/>
    <col min="5" max="5" width="13.25" style="2" bestFit="1" customWidth="1"/>
    <col min="6" max="6" width="15.25" bestFit="1" customWidth="1"/>
    <col min="7" max="7" width="15.875" customWidth="1"/>
    <col min="11" max="11" width="13.125" bestFit="1" customWidth="1"/>
    <col min="12" max="12" width="10.625" bestFit="1" customWidth="1"/>
  </cols>
  <sheetData>
    <row r="1" spans="3:15" ht="18.75" x14ac:dyDescent="0.3">
      <c r="C1" s="3" t="s">
        <v>101</v>
      </c>
    </row>
    <row r="3" spans="3:15" ht="15.75" x14ac:dyDescent="0.25">
      <c r="C3" s="4" t="s">
        <v>102</v>
      </c>
      <c r="D3" s="5"/>
      <c r="E3" s="22" t="s">
        <v>139</v>
      </c>
      <c r="F3" s="44">
        <v>2015</v>
      </c>
      <c r="G3" s="6"/>
    </row>
    <row r="5" spans="3:15" ht="15.75" x14ac:dyDescent="0.25">
      <c r="C5" s="4" t="s">
        <v>103</v>
      </c>
      <c r="E5" s="7" t="s">
        <v>104</v>
      </c>
      <c r="F5" s="8" t="s">
        <v>105</v>
      </c>
      <c r="G5" s="8" t="s">
        <v>106</v>
      </c>
    </row>
    <row r="6" spans="3:15" x14ac:dyDescent="0.25">
      <c r="C6" s="9"/>
      <c r="D6" s="9"/>
      <c r="E6" s="10">
        <f>8000+2500+1000+3300+4000+5800+7302.8+8487+6000+5000+7000+6000</f>
        <v>64389.8</v>
      </c>
      <c r="F6" s="11">
        <f>1400+6459.25</f>
        <v>7859.25</v>
      </c>
      <c r="G6" s="11">
        <f>SUM(E6:F6)</f>
        <v>72249.05</v>
      </c>
    </row>
    <row r="7" spans="3:15" x14ac:dyDescent="0.25">
      <c r="G7" s="8"/>
    </row>
    <row r="8" spans="3:15" ht="15.75" x14ac:dyDescent="0.25">
      <c r="C8" s="4" t="s">
        <v>107</v>
      </c>
    </row>
    <row r="9" spans="3:15" x14ac:dyDescent="0.25">
      <c r="C9" s="8"/>
      <c r="E9" s="12" t="s">
        <v>104</v>
      </c>
      <c r="F9" s="13" t="s">
        <v>108</v>
      </c>
      <c r="G9" s="13" t="s">
        <v>106</v>
      </c>
    </row>
    <row r="10" spans="3:15" x14ac:dyDescent="0.25">
      <c r="C10" t="s">
        <v>109</v>
      </c>
      <c r="E10" s="2">
        <f>9655.5+13943.5+12100+8140+7330-2340</f>
        <v>48829</v>
      </c>
      <c r="F10" s="2">
        <v>2340</v>
      </c>
      <c r="G10" s="2">
        <f>SUM(E10:F10)</f>
        <v>51169</v>
      </c>
    </row>
    <row r="11" spans="3:15" x14ac:dyDescent="0.25">
      <c r="C11" t="s">
        <v>110</v>
      </c>
      <c r="E11" s="2">
        <v>2490</v>
      </c>
      <c r="F11" s="2">
        <v>0</v>
      </c>
      <c r="G11" s="2">
        <f t="shared" ref="G11:G21" si="0">SUM(E11:F11)</f>
        <v>2490</v>
      </c>
    </row>
    <row r="12" spans="3:15" x14ac:dyDescent="0.25">
      <c r="C12" t="s">
        <v>111</v>
      </c>
      <c r="E12" s="2">
        <v>800</v>
      </c>
      <c r="F12" s="2">
        <v>0</v>
      </c>
      <c r="G12" s="2">
        <f t="shared" si="0"/>
        <v>800</v>
      </c>
      <c r="K12" s="23"/>
      <c r="L12" s="14"/>
      <c r="M12" s="23"/>
      <c r="N12" s="23"/>
      <c r="O12" s="23"/>
    </row>
    <row r="13" spans="3:15" x14ac:dyDescent="0.25">
      <c r="C13" t="s">
        <v>112</v>
      </c>
      <c r="E13" s="2">
        <v>123.62</v>
      </c>
      <c r="F13" s="2">
        <v>63.42</v>
      </c>
      <c r="G13" s="2">
        <f t="shared" si="0"/>
        <v>187.04000000000002</v>
      </c>
      <c r="K13" s="23"/>
      <c r="L13" s="14"/>
      <c r="M13" s="23"/>
      <c r="N13" s="23"/>
      <c r="O13" s="23"/>
    </row>
    <row r="14" spans="3:15" x14ac:dyDescent="0.25">
      <c r="C14" t="s">
        <v>113</v>
      </c>
      <c r="E14" s="2">
        <v>0</v>
      </c>
      <c r="F14" s="2">
        <v>0</v>
      </c>
      <c r="G14" s="2">
        <f t="shared" si="0"/>
        <v>0</v>
      </c>
      <c r="K14" s="23"/>
      <c r="L14" s="14"/>
      <c r="M14" s="23"/>
      <c r="N14" s="23"/>
      <c r="O14" s="23"/>
    </row>
    <row r="15" spans="3:15" x14ac:dyDescent="0.25">
      <c r="C15" t="s">
        <v>114</v>
      </c>
      <c r="E15" s="2">
        <v>403.85</v>
      </c>
      <c r="F15" s="2">
        <v>70</v>
      </c>
      <c r="G15" s="2">
        <f t="shared" si="0"/>
        <v>473.85</v>
      </c>
      <c r="K15" s="23"/>
      <c r="L15" s="14"/>
      <c r="M15" s="23"/>
      <c r="N15" s="23"/>
      <c r="O15" s="23"/>
    </row>
    <row r="16" spans="3:15" x14ac:dyDescent="0.25">
      <c r="C16" t="s">
        <v>115</v>
      </c>
      <c r="E16" s="2">
        <v>750.03</v>
      </c>
      <c r="F16" s="2">
        <v>241.19</v>
      </c>
      <c r="G16" s="2">
        <f t="shared" si="0"/>
        <v>991.22</v>
      </c>
      <c r="K16" s="23"/>
      <c r="L16" s="14"/>
      <c r="M16" s="23"/>
      <c r="N16" s="23"/>
      <c r="O16" s="23"/>
    </row>
    <row r="17" spans="3:15" x14ac:dyDescent="0.25">
      <c r="C17" t="s">
        <v>116</v>
      </c>
      <c r="E17" s="2">
        <v>59.73</v>
      </c>
      <c r="F17" s="2">
        <v>15.11</v>
      </c>
      <c r="G17" s="2">
        <f t="shared" si="0"/>
        <v>74.84</v>
      </c>
      <c r="K17" s="23"/>
      <c r="L17" s="14"/>
      <c r="M17" s="23"/>
      <c r="N17" s="23"/>
      <c r="O17" s="23"/>
    </row>
    <row r="18" spans="3:15" x14ac:dyDescent="0.25">
      <c r="C18" t="s">
        <v>117</v>
      </c>
      <c r="E18" s="2">
        <v>1187.74</v>
      </c>
      <c r="F18" s="2">
        <f>'[1]08 08 15 report'!F44+'[1]08 15 15 report'!F44+'[1]08 22 15 report'!F44+'[1]08 31 15 report'!F45</f>
        <v>0</v>
      </c>
      <c r="G18" s="2">
        <f t="shared" si="0"/>
        <v>1187.74</v>
      </c>
      <c r="K18" s="23"/>
      <c r="L18" s="14"/>
      <c r="M18" s="23"/>
      <c r="N18" s="23"/>
      <c r="O18" s="23"/>
    </row>
    <row r="19" spans="3:15" x14ac:dyDescent="0.25">
      <c r="C19" t="s">
        <v>135</v>
      </c>
      <c r="E19" s="2">
        <v>0</v>
      </c>
      <c r="F19" s="2">
        <v>2055</v>
      </c>
      <c r="G19" s="2">
        <f t="shared" si="0"/>
        <v>2055</v>
      </c>
      <c r="K19" s="23"/>
      <c r="L19" s="14"/>
      <c r="M19" s="23"/>
      <c r="N19" s="23"/>
      <c r="O19" s="23"/>
    </row>
    <row r="20" spans="3:15" x14ac:dyDescent="0.25">
      <c r="C20" t="s">
        <v>118</v>
      </c>
      <c r="E20" s="14">
        <v>71.83</v>
      </c>
      <c r="F20" s="14">
        <v>573.86</v>
      </c>
      <c r="G20" s="2">
        <f t="shared" si="0"/>
        <v>645.69000000000005</v>
      </c>
      <c r="K20" s="23"/>
      <c r="L20" s="14"/>
      <c r="M20" s="23"/>
      <c r="N20" s="23"/>
      <c r="O20" s="23"/>
    </row>
    <row r="21" spans="3:15" ht="15.75" thickBot="1" x14ac:dyDescent="0.3">
      <c r="C21" s="15" t="s">
        <v>119</v>
      </c>
      <c r="D21" s="15"/>
      <c r="E21" s="16">
        <v>5174.32</v>
      </c>
      <c r="F21" s="16">
        <v>1486.52</v>
      </c>
      <c r="G21" s="16">
        <f t="shared" si="0"/>
        <v>6660.84</v>
      </c>
      <c r="K21" s="23"/>
      <c r="L21" s="14"/>
      <c r="M21" s="23"/>
      <c r="N21" s="23"/>
      <c r="O21" s="23"/>
    </row>
    <row r="22" spans="3:15" x14ac:dyDescent="0.25">
      <c r="D22" s="17" t="s">
        <v>120</v>
      </c>
      <c r="E22" s="7">
        <f>SUM(E10:E21)</f>
        <v>59890.12</v>
      </c>
      <c r="F22" s="7">
        <f>SUM(F10:F21)</f>
        <v>6845.1</v>
      </c>
      <c r="G22" s="7">
        <f>SUM(G10:G21)</f>
        <v>66735.22</v>
      </c>
      <c r="K22" s="23"/>
      <c r="L22" s="14"/>
      <c r="M22" s="23"/>
      <c r="N22" s="23"/>
      <c r="O22" s="23"/>
    </row>
    <row r="23" spans="3:15" x14ac:dyDescent="0.25">
      <c r="K23" s="23"/>
      <c r="L23" s="14"/>
      <c r="M23" s="23"/>
      <c r="N23" s="23"/>
      <c r="O23" s="23"/>
    </row>
    <row r="24" spans="3:15" x14ac:dyDescent="0.25">
      <c r="C24" s="8"/>
      <c r="K24" s="23"/>
      <c r="L24" s="14"/>
      <c r="M24" s="23"/>
      <c r="N24" s="23"/>
      <c r="O24" s="23"/>
    </row>
    <row r="25" spans="3:15" x14ac:dyDescent="0.25">
      <c r="K25" s="23"/>
      <c r="L25" s="14"/>
      <c r="M25" s="23"/>
      <c r="N25" s="23"/>
      <c r="O25" s="23"/>
    </row>
    <row r="26" spans="3:15" x14ac:dyDescent="0.25">
      <c r="C26" t="s">
        <v>121</v>
      </c>
      <c r="E26" s="14">
        <v>0</v>
      </c>
      <c r="F26" s="14">
        <v>0</v>
      </c>
      <c r="G26" s="14">
        <f t="shared" ref="G26:G35" si="1">SUM(E26:F26)</f>
        <v>0</v>
      </c>
      <c r="K26" s="23"/>
      <c r="L26" s="14"/>
      <c r="M26" s="23"/>
      <c r="N26" s="23"/>
      <c r="O26" s="23"/>
    </row>
    <row r="27" spans="3:15" x14ac:dyDescent="0.25">
      <c r="C27" t="s">
        <v>122</v>
      </c>
      <c r="E27" s="2">
        <v>0</v>
      </c>
      <c r="F27" s="14">
        <v>391</v>
      </c>
      <c r="G27" s="14">
        <f t="shared" si="1"/>
        <v>391</v>
      </c>
      <c r="K27" s="23"/>
      <c r="L27" s="14"/>
      <c r="M27" s="23"/>
      <c r="N27" s="23"/>
      <c r="O27" s="23"/>
    </row>
    <row r="28" spans="3:15" x14ac:dyDescent="0.25">
      <c r="C28" t="s">
        <v>123</v>
      </c>
      <c r="E28" s="2">
        <v>0</v>
      </c>
      <c r="F28" s="2">
        <v>0</v>
      </c>
      <c r="G28" s="14">
        <f t="shared" si="1"/>
        <v>0</v>
      </c>
      <c r="K28" s="23"/>
      <c r="L28" s="14"/>
      <c r="M28" s="23"/>
      <c r="N28" s="23"/>
      <c r="O28" s="23"/>
    </row>
    <row r="29" spans="3:15" x14ac:dyDescent="0.25">
      <c r="C29" t="s">
        <v>124</v>
      </c>
      <c r="E29" s="2">
        <v>0</v>
      </c>
      <c r="F29" s="2">
        <v>842.25</v>
      </c>
      <c r="G29" s="14">
        <f t="shared" si="1"/>
        <v>842.25</v>
      </c>
      <c r="K29" s="23"/>
      <c r="L29" s="23"/>
      <c r="M29" s="23"/>
      <c r="N29" s="23"/>
      <c r="O29" s="23"/>
    </row>
    <row r="30" spans="3:15" x14ac:dyDescent="0.25">
      <c r="C30" t="s">
        <v>125</v>
      </c>
      <c r="E30" s="2">
        <v>0</v>
      </c>
      <c r="F30" s="2">
        <v>0</v>
      </c>
      <c r="G30" s="14">
        <f t="shared" si="1"/>
        <v>0</v>
      </c>
    </row>
    <row r="31" spans="3:15" x14ac:dyDescent="0.25">
      <c r="C31" t="s">
        <v>126</v>
      </c>
      <c r="E31" s="2">
        <v>0</v>
      </c>
      <c r="F31" s="2">
        <v>697.86</v>
      </c>
      <c r="G31" s="14">
        <f>SUM(E31:F31)</f>
        <v>697.86</v>
      </c>
    </row>
    <row r="32" spans="3:15" x14ac:dyDescent="0.25">
      <c r="C32" t="s">
        <v>100</v>
      </c>
      <c r="E32" s="2">
        <v>0</v>
      </c>
      <c r="F32" s="2">
        <v>300</v>
      </c>
      <c r="G32" s="14">
        <f t="shared" si="1"/>
        <v>300</v>
      </c>
    </row>
    <row r="33" spans="3:7" x14ac:dyDescent="0.25">
      <c r="C33" t="s">
        <v>136</v>
      </c>
      <c r="E33" s="2">
        <v>1250</v>
      </c>
      <c r="F33" s="2">
        <v>1000</v>
      </c>
      <c r="G33" s="14">
        <f t="shared" si="1"/>
        <v>2250</v>
      </c>
    </row>
    <row r="34" spans="3:7" x14ac:dyDescent="0.25">
      <c r="C34" t="s">
        <v>127</v>
      </c>
      <c r="E34" s="2">
        <v>0</v>
      </c>
      <c r="F34" s="2">
        <v>131.25</v>
      </c>
      <c r="G34" s="14">
        <f t="shared" si="1"/>
        <v>131.25</v>
      </c>
    </row>
    <row r="35" spans="3:7" x14ac:dyDescent="0.25">
      <c r="C35" t="s">
        <v>128</v>
      </c>
      <c r="E35" s="2">
        <v>0</v>
      </c>
      <c r="F35" s="2">
        <v>181.13</v>
      </c>
      <c r="G35" s="14">
        <f t="shared" si="1"/>
        <v>181.13</v>
      </c>
    </row>
    <row r="36" spans="3:7" ht="15.75" thickBot="1" x14ac:dyDescent="0.3">
      <c r="C36" s="15" t="s">
        <v>129</v>
      </c>
      <c r="D36" s="15"/>
      <c r="E36" s="16">
        <v>0</v>
      </c>
      <c r="F36" s="16">
        <v>0</v>
      </c>
      <c r="G36" s="18">
        <v>0</v>
      </c>
    </row>
    <row r="37" spans="3:7" x14ac:dyDescent="0.25">
      <c r="D37" s="17" t="s">
        <v>120</v>
      </c>
      <c r="E37" s="7">
        <f>SUM(E26:E36)</f>
        <v>1250</v>
      </c>
      <c r="F37" s="7">
        <f>SUM(F26:F36)</f>
        <v>3543.4900000000002</v>
      </c>
      <c r="G37" s="7">
        <f>SUM(G26:G36)</f>
        <v>4793.4900000000007</v>
      </c>
    </row>
    <row r="39" spans="3:7" x14ac:dyDescent="0.25">
      <c r="D39" s="17" t="s">
        <v>130</v>
      </c>
      <c r="E39" s="7">
        <f>E22+E37</f>
        <v>61140.12</v>
      </c>
      <c r="F39" s="7">
        <f>F22+F37</f>
        <v>10388.59</v>
      </c>
      <c r="G39" s="7">
        <f>G22+G37</f>
        <v>71528.710000000006</v>
      </c>
    </row>
    <row r="40" spans="3:7" x14ac:dyDescent="0.25">
      <c r="E40" s="7"/>
    </row>
    <row r="42" spans="3:7" ht="15.75" thickBot="1" x14ac:dyDescent="0.3">
      <c r="C42" s="8" t="s">
        <v>131</v>
      </c>
      <c r="E42" s="7" t="s">
        <v>104</v>
      </c>
      <c r="F42" s="8" t="s">
        <v>108</v>
      </c>
      <c r="G42" s="8" t="s">
        <v>106</v>
      </c>
    </row>
    <row r="43" spans="3:7" x14ac:dyDescent="0.25">
      <c r="C43" s="26" t="s">
        <v>137</v>
      </c>
      <c r="D43" s="27"/>
      <c r="E43" s="28"/>
      <c r="F43" s="28">
        <v>1571.14</v>
      </c>
      <c r="G43" s="29"/>
    </row>
    <row r="44" spans="3:7" x14ac:dyDescent="0.25">
      <c r="C44" s="30" t="s">
        <v>132</v>
      </c>
      <c r="D44" s="9"/>
      <c r="E44" s="20">
        <f>E6</f>
        <v>64389.8</v>
      </c>
      <c r="F44" s="10">
        <f>F6</f>
        <v>7859.25</v>
      </c>
      <c r="G44" s="31">
        <f>F44+E44</f>
        <v>72249.05</v>
      </c>
    </row>
    <row r="45" spans="3:7" x14ac:dyDescent="0.25">
      <c r="C45" s="30" t="s">
        <v>107</v>
      </c>
      <c r="D45" s="9"/>
      <c r="E45" s="20">
        <f>E22+E37</f>
        <v>61140.12</v>
      </c>
      <c r="F45" s="32">
        <f>F22+F37</f>
        <v>10388.59</v>
      </c>
      <c r="G45" s="31">
        <f>SUM(F45+E45)</f>
        <v>71528.710000000006</v>
      </c>
    </row>
    <row r="46" spans="3:7" ht="15.75" thickBot="1" x14ac:dyDescent="0.3">
      <c r="C46" s="33"/>
      <c r="D46" s="15"/>
      <c r="E46" s="19"/>
      <c r="F46" s="15"/>
      <c r="G46" s="34"/>
    </row>
    <row r="47" spans="3:7" x14ac:dyDescent="0.25">
      <c r="C47" s="35" t="s">
        <v>120</v>
      </c>
      <c r="D47" s="24"/>
      <c r="E47" s="25">
        <f>E44-E45</f>
        <v>3249.6800000000003</v>
      </c>
      <c r="F47" s="36"/>
      <c r="G47" s="37">
        <f>G44-G45</f>
        <v>720.33999999999651</v>
      </c>
    </row>
    <row r="48" spans="3:7" x14ac:dyDescent="0.25">
      <c r="C48" s="30"/>
      <c r="D48" s="9"/>
      <c r="E48" s="20"/>
      <c r="F48" s="9"/>
      <c r="G48" s="38"/>
    </row>
    <row r="49" spans="3:7" ht="16.5" thickBot="1" x14ac:dyDescent="0.3">
      <c r="C49" s="39" t="s">
        <v>138</v>
      </c>
      <c r="D49" s="40"/>
      <c r="E49" s="41"/>
      <c r="F49" s="42">
        <f>F43+F44-F45</f>
        <v>-958.20000000000073</v>
      </c>
      <c r="G49" s="43"/>
    </row>
    <row r="50" spans="3:7" x14ac:dyDescent="0.25">
      <c r="C50" s="21"/>
      <c r="D50" s="9"/>
      <c r="E50" s="20"/>
      <c r="F50" s="9"/>
      <c r="G50" s="9"/>
    </row>
    <row r="53" spans="3:7" x14ac:dyDescent="0.25">
      <c r="F53" s="11"/>
    </row>
  </sheetData>
  <pageMargins left="0" right="0" top="0.25" bottom="0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September Bank</vt:lpstr>
      <vt:lpstr>September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Alves</dc:creator>
  <cp:lastModifiedBy>NANCY ALVES</cp:lastModifiedBy>
  <cp:lastPrinted>2016-10-01T15:56:04Z</cp:lastPrinted>
  <dcterms:created xsi:type="dcterms:W3CDTF">2015-10-12T19:44:41Z</dcterms:created>
  <dcterms:modified xsi:type="dcterms:W3CDTF">2016-10-01T17:53:17Z</dcterms:modified>
</cp:coreProperties>
</file>