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CY\Documents\"/>
    </mc:Choice>
  </mc:AlternateContent>
  <bookViews>
    <workbookView xWindow="0" yWindow="0" windowWidth="28800" windowHeight="12435"/>
  </bookViews>
  <sheets>
    <sheet name="MASTER FILE" sheetId="1" r:id="rId1"/>
    <sheet name="BY ADDRESS" sheetId="2" r:id="rId2"/>
    <sheet name="BY CHECK" sheetId="3" r:id="rId3"/>
  </sheets>
  <definedNames>
    <definedName name="_xlnm.Print_Titles" localSheetId="1">'BY ADDRESS'!$1:$2</definedName>
    <definedName name="_xlnm.Print_Titles" localSheetId="2">'BY CHECK'!$1:$2</definedName>
    <definedName name="_xlnm.Print_Titles" localSheetId="0">'MASTER FILE'!$1:$2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2" l="1"/>
  <c r="J20" i="2"/>
  <c r="I20" i="2"/>
  <c r="I19" i="2"/>
  <c r="M19" i="2" s="1"/>
  <c r="I85" i="2"/>
  <c r="M85" i="2" s="1"/>
  <c r="M168" i="3"/>
  <c r="M163" i="3"/>
  <c r="I163" i="3"/>
  <c r="M162" i="3"/>
  <c r="I162" i="3"/>
  <c r="M101" i="1"/>
  <c r="M106" i="1"/>
  <c r="I101" i="1"/>
  <c r="M100" i="1"/>
  <c r="I100" i="1"/>
  <c r="N143" i="3"/>
  <c r="N136" i="3"/>
  <c r="N131" i="3"/>
  <c r="N127" i="3"/>
  <c r="N56" i="3"/>
  <c r="N120" i="3"/>
  <c r="N112" i="3"/>
  <c r="N100" i="3"/>
  <c r="N83" i="3"/>
  <c r="N75" i="3"/>
  <c r="N70" i="3"/>
  <c r="N66" i="3"/>
  <c r="N61" i="3"/>
  <c r="N52" i="3"/>
  <c r="N39" i="3"/>
  <c r="N34" i="3"/>
  <c r="N30" i="3"/>
  <c r="N18" i="3"/>
  <c r="N14" i="3"/>
  <c r="N9" i="3"/>
  <c r="I7" i="2"/>
  <c r="M7" i="2" s="1"/>
  <c r="I161" i="3"/>
  <c r="M161" i="3" s="1"/>
  <c r="I160" i="3"/>
  <c r="M160" i="3" s="1"/>
  <c r="I159" i="3"/>
  <c r="M159" i="3" s="1"/>
  <c r="I158" i="3"/>
  <c r="M158" i="3" s="1"/>
  <c r="I157" i="3"/>
  <c r="M157" i="3" s="1"/>
  <c r="I156" i="3"/>
  <c r="M156" i="3" s="1"/>
  <c r="I155" i="3"/>
  <c r="M155" i="3" s="1"/>
  <c r="I126" i="3"/>
  <c r="M126" i="3" s="1"/>
  <c r="I142" i="3"/>
  <c r="M142" i="3" s="1"/>
  <c r="I119" i="3"/>
  <c r="M119" i="3" s="1"/>
  <c r="I125" i="3"/>
  <c r="M125" i="3" s="1"/>
  <c r="I141" i="3"/>
  <c r="M141" i="3" s="1"/>
  <c r="I140" i="3"/>
  <c r="M140" i="3" s="1"/>
  <c r="I139" i="3"/>
  <c r="M139" i="3" s="1"/>
  <c r="I124" i="3"/>
  <c r="M124" i="3" s="1"/>
  <c r="I118" i="3"/>
  <c r="M118" i="3" s="1"/>
  <c r="I154" i="3"/>
  <c r="M154" i="3" s="1"/>
  <c r="I153" i="3"/>
  <c r="M153" i="3" s="1"/>
  <c r="I111" i="3"/>
  <c r="M111" i="3" s="1"/>
  <c r="I117" i="3"/>
  <c r="M117" i="3" s="1"/>
  <c r="I116" i="3"/>
  <c r="M116" i="3" s="1"/>
  <c r="I152" i="3"/>
  <c r="M152" i="3" s="1"/>
  <c r="I151" i="3"/>
  <c r="M151" i="3" s="1"/>
  <c r="I150" i="3"/>
  <c r="M150" i="3" s="1"/>
  <c r="I149" i="3"/>
  <c r="M149" i="3" s="1"/>
  <c r="I148" i="3"/>
  <c r="M148" i="3" s="1"/>
  <c r="I110" i="3"/>
  <c r="M110" i="3" s="1"/>
  <c r="I109" i="3"/>
  <c r="M109" i="3" s="1"/>
  <c r="I108" i="3"/>
  <c r="M108" i="3" s="1"/>
  <c r="I99" i="3"/>
  <c r="M99" i="3" s="1"/>
  <c r="I98" i="3"/>
  <c r="M98" i="3" s="1"/>
  <c r="I97" i="3"/>
  <c r="M97" i="3" s="1"/>
  <c r="I96" i="3"/>
  <c r="M96" i="3" s="1"/>
  <c r="I95" i="3"/>
  <c r="M95" i="3" s="1"/>
  <c r="I94" i="3"/>
  <c r="M94" i="3" s="1"/>
  <c r="I93" i="3"/>
  <c r="M93" i="3" s="1"/>
  <c r="I147" i="3"/>
  <c r="M147" i="3" s="1"/>
  <c r="I146" i="3"/>
  <c r="M146" i="3" s="1"/>
  <c r="I92" i="3"/>
  <c r="M92" i="3" s="1"/>
  <c r="I107" i="3"/>
  <c r="M107" i="3" s="1"/>
  <c r="I106" i="3"/>
  <c r="M106" i="3" s="1"/>
  <c r="I91" i="3"/>
  <c r="M91" i="3" s="1"/>
  <c r="I90" i="3"/>
  <c r="M90" i="3" s="1"/>
  <c r="I105" i="3"/>
  <c r="M105" i="3" s="1"/>
  <c r="I89" i="3"/>
  <c r="M89" i="3" s="1"/>
  <c r="I82" i="3"/>
  <c r="M82" i="3" s="1"/>
  <c r="I81" i="3"/>
  <c r="M81" i="3" s="1"/>
  <c r="I88" i="3"/>
  <c r="M88" i="3" s="1"/>
  <c r="I80" i="3"/>
  <c r="M80" i="3" s="1"/>
  <c r="I79" i="3"/>
  <c r="M79" i="3" s="1"/>
  <c r="I87" i="3"/>
  <c r="M87" i="3" s="1"/>
  <c r="I78" i="3"/>
  <c r="M78" i="3" s="1"/>
  <c r="I86" i="3"/>
  <c r="M86" i="3" s="1"/>
  <c r="I104" i="3"/>
  <c r="M104" i="3" s="1"/>
  <c r="I103" i="3"/>
  <c r="M103" i="3" s="1"/>
  <c r="M74" i="3"/>
  <c r="M73" i="3"/>
  <c r="J135" i="3"/>
  <c r="I135" i="3"/>
  <c r="J134" i="3"/>
  <c r="I134" i="3"/>
  <c r="I65" i="3"/>
  <c r="M65" i="3" s="1"/>
  <c r="J130" i="3"/>
  <c r="M130" i="3" s="1"/>
  <c r="I64" i="3"/>
  <c r="M64" i="3" s="1"/>
  <c r="I60" i="3"/>
  <c r="M60" i="3" s="1"/>
  <c r="I59" i="3"/>
  <c r="M59" i="3" s="1"/>
  <c r="I69" i="3"/>
  <c r="M69" i="3" s="1"/>
  <c r="I55" i="3"/>
  <c r="M55" i="3" s="1"/>
  <c r="I51" i="3"/>
  <c r="M51" i="3" s="1"/>
  <c r="I50" i="3"/>
  <c r="M50" i="3" s="1"/>
  <c r="I49" i="3"/>
  <c r="M49" i="3" s="1"/>
  <c r="I48" i="3"/>
  <c r="M48" i="3" s="1"/>
  <c r="I47" i="3"/>
  <c r="M47" i="3" s="1"/>
  <c r="I46" i="3"/>
  <c r="M46" i="3" s="1"/>
  <c r="I45" i="3"/>
  <c r="M45" i="3" s="1"/>
  <c r="I44" i="3"/>
  <c r="M44" i="3" s="1"/>
  <c r="I33" i="3"/>
  <c r="M33" i="3" s="1"/>
  <c r="I38" i="3"/>
  <c r="M38" i="3" s="1"/>
  <c r="I37" i="3"/>
  <c r="M37" i="3" s="1"/>
  <c r="I43" i="3"/>
  <c r="M43" i="3" s="1"/>
  <c r="I42" i="3"/>
  <c r="M42" i="3" s="1"/>
  <c r="M13" i="3"/>
  <c r="I12" i="3"/>
  <c r="M12" i="3" s="1"/>
  <c r="I17" i="3"/>
  <c r="M17" i="3" s="1"/>
  <c r="I29" i="3"/>
  <c r="M29" i="3" s="1"/>
  <c r="I28" i="3"/>
  <c r="M28" i="3" s="1"/>
  <c r="I27" i="3"/>
  <c r="M27" i="3" s="1"/>
  <c r="I26" i="3"/>
  <c r="M26" i="3" s="1"/>
  <c r="I25" i="3"/>
  <c r="M25" i="3" s="1"/>
  <c r="I24" i="3"/>
  <c r="M24" i="3" s="1"/>
  <c r="I23" i="3"/>
  <c r="M23" i="3" s="1"/>
  <c r="I22" i="3"/>
  <c r="M22" i="3" s="1"/>
  <c r="I21" i="3"/>
  <c r="M21" i="3" s="1"/>
  <c r="I8" i="3"/>
  <c r="M8" i="3" s="1"/>
  <c r="I7" i="3"/>
  <c r="M7" i="3" s="1"/>
  <c r="I6" i="3"/>
  <c r="M6" i="3" s="1"/>
  <c r="I5" i="3"/>
  <c r="M5" i="3" s="1"/>
  <c r="I4" i="3"/>
  <c r="M4" i="3" s="1"/>
  <c r="I3" i="3"/>
  <c r="M3" i="3" s="1"/>
  <c r="J128" i="2"/>
  <c r="J122" i="2"/>
  <c r="J118" i="2"/>
  <c r="J113" i="2"/>
  <c r="J108" i="2"/>
  <c r="J29" i="2"/>
  <c r="J24" i="2"/>
  <c r="I127" i="2"/>
  <c r="M127" i="2" s="1"/>
  <c r="I86" i="2"/>
  <c r="M86" i="2" s="1"/>
  <c r="I84" i="2"/>
  <c r="M84" i="2" s="1"/>
  <c r="I83" i="2"/>
  <c r="M83" i="2" s="1"/>
  <c r="I70" i="2"/>
  <c r="M70" i="2" s="1"/>
  <c r="I69" i="2"/>
  <c r="M69" i="2" s="1"/>
  <c r="I13" i="2"/>
  <c r="M13" i="2" s="1"/>
  <c r="I5" i="2"/>
  <c r="M5" i="2" s="1"/>
  <c r="I15" i="2"/>
  <c r="M15" i="2" s="1"/>
  <c r="I36" i="2"/>
  <c r="M36" i="2" s="1"/>
  <c r="I4" i="2"/>
  <c r="M4" i="2" s="1"/>
  <c r="I16" i="2"/>
  <c r="M16" i="2" s="1"/>
  <c r="I8" i="2"/>
  <c r="M8" i="2" s="1"/>
  <c r="I14" i="2"/>
  <c r="M14" i="2" s="1"/>
  <c r="I82" i="2"/>
  <c r="M82" i="2" s="1"/>
  <c r="I33" i="2"/>
  <c r="M33" i="2" s="1"/>
  <c r="I68" i="2"/>
  <c r="M68" i="2" s="1"/>
  <c r="I67" i="2"/>
  <c r="M67" i="2" s="1"/>
  <c r="I35" i="2"/>
  <c r="M35" i="2" s="1"/>
  <c r="I62" i="2"/>
  <c r="M62" i="2" s="1"/>
  <c r="I66" i="2"/>
  <c r="M66" i="2" s="1"/>
  <c r="I34" i="2"/>
  <c r="M34" i="2" s="1"/>
  <c r="I32" i="2"/>
  <c r="M32" i="2" s="1"/>
  <c r="I65" i="2"/>
  <c r="M65" i="2" s="1"/>
  <c r="I61" i="2"/>
  <c r="M61" i="2" s="1"/>
  <c r="I78" i="2"/>
  <c r="M78" i="2" s="1"/>
  <c r="I126" i="2"/>
  <c r="M126" i="2" s="1"/>
  <c r="I117" i="2"/>
  <c r="M117" i="2" s="1"/>
  <c r="I116" i="2"/>
  <c r="M116" i="2" s="1"/>
  <c r="M118" i="2" s="1"/>
  <c r="I50" i="2"/>
  <c r="M50" i="2" s="1"/>
  <c r="I49" i="2"/>
  <c r="M49" i="2" s="1"/>
  <c r="I47" i="2"/>
  <c r="M47" i="2" s="1"/>
  <c r="I46" i="2"/>
  <c r="M46" i="2" s="1"/>
  <c r="I57" i="2"/>
  <c r="M57" i="2" s="1"/>
  <c r="I56" i="2"/>
  <c r="M56" i="2" s="1"/>
  <c r="I55" i="2"/>
  <c r="M55" i="2" s="1"/>
  <c r="I81" i="2"/>
  <c r="M81" i="2" s="1"/>
  <c r="I80" i="2"/>
  <c r="M80" i="2" s="1"/>
  <c r="I79" i="2"/>
  <c r="M79" i="2" s="1"/>
  <c r="I53" i="2"/>
  <c r="M53" i="2" s="1"/>
  <c r="I73" i="2"/>
  <c r="M73" i="2" s="1"/>
  <c r="I44" i="2"/>
  <c r="M44" i="2" s="1"/>
  <c r="I60" i="2"/>
  <c r="M60" i="2" s="1"/>
  <c r="I72" i="2"/>
  <c r="M72" i="2" s="1"/>
  <c r="I76" i="2"/>
  <c r="M76" i="2" s="1"/>
  <c r="I43" i="2"/>
  <c r="M43" i="2" s="1"/>
  <c r="I75" i="2"/>
  <c r="M75" i="2" s="1"/>
  <c r="I42" i="2"/>
  <c r="M42" i="2" s="1"/>
  <c r="I125" i="2"/>
  <c r="M125" i="2" s="1"/>
  <c r="M128" i="2" s="1"/>
  <c r="I71" i="2"/>
  <c r="M71" i="2" s="1"/>
  <c r="I74" i="2"/>
  <c r="M74" i="2" s="1"/>
  <c r="I59" i="2"/>
  <c r="M59" i="2" s="1"/>
  <c r="I58" i="2"/>
  <c r="M58" i="2" s="1"/>
  <c r="I121" i="2"/>
  <c r="M121" i="2" s="1"/>
  <c r="M123" i="2" s="1"/>
  <c r="I112" i="2"/>
  <c r="M112" i="2" s="1"/>
  <c r="M113" i="2" s="1"/>
  <c r="M52" i="2"/>
  <c r="M54" i="2"/>
  <c r="J3" i="2"/>
  <c r="I3" i="2"/>
  <c r="J18" i="2"/>
  <c r="I18" i="2"/>
  <c r="I45" i="2"/>
  <c r="M45" i="2" s="1"/>
  <c r="J48" i="2"/>
  <c r="J102" i="2" s="1"/>
  <c r="I97" i="2"/>
  <c r="M97" i="2" s="1"/>
  <c r="I11" i="2"/>
  <c r="M11" i="2" s="1"/>
  <c r="I6" i="2"/>
  <c r="M6" i="2" s="1"/>
  <c r="I17" i="2"/>
  <c r="M17" i="2" s="1"/>
  <c r="I41" i="2"/>
  <c r="M41" i="2" s="1"/>
  <c r="I40" i="2"/>
  <c r="M40" i="2" s="1"/>
  <c r="I39" i="2"/>
  <c r="M39" i="2" s="1"/>
  <c r="I38" i="2"/>
  <c r="M38" i="2" s="1"/>
  <c r="I64" i="2"/>
  <c r="M64" i="2" s="1"/>
  <c r="I63" i="2"/>
  <c r="M63" i="2" s="1"/>
  <c r="I92" i="2"/>
  <c r="M92" i="2" s="1"/>
  <c r="I37" i="2"/>
  <c r="M37" i="2" s="1"/>
  <c r="I12" i="2"/>
  <c r="M12" i="2" s="1"/>
  <c r="I107" i="2"/>
  <c r="M107" i="2" s="1"/>
  <c r="I106" i="2"/>
  <c r="M106" i="2" s="1"/>
  <c r="I10" i="2"/>
  <c r="M10" i="2" s="1"/>
  <c r="I9" i="2"/>
  <c r="M9" i="2" s="1"/>
  <c r="M28" i="2"/>
  <c r="I27" i="2"/>
  <c r="M27" i="2" s="1"/>
  <c r="I23" i="2"/>
  <c r="M23" i="2" s="1"/>
  <c r="M24" i="2" s="1"/>
  <c r="I101" i="2"/>
  <c r="M101" i="2" s="1"/>
  <c r="I100" i="2"/>
  <c r="M100" i="2" s="1"/>
  <c r="I77" i="2"/>
  <c r="M77" i="2" s="1"/>
  <c r="I88" i="2"/>
  <c r="M88" i="2" s="1"/>
  <c r="I87" i="2"/>
  <c r="M87" i="2" s="1"/>
  <c r="I90" i="2"/>
  <c r="M90" i="2" s="1"/>
  <c r="I89" i="2"/>
  <c r="M89" i="2" s="1"/>
  <c r="I51" i="2"/>
  <c r="M51" i="2" s="1"/>
  <c r="I99" i="2"/>
  <c r="M99" i="2" s="1"/>
  <c r="I98" i="2"/>
  <c r="M98" i="2" s="1"/>
  <c r="I95" i="2"/>
  <c r="M95" i="2" s="1"/>
  <c r="I96" i="2"/>
  <c r="M96" i="2" s="1"/>
  <c r="I94" i="2"/>
  <c r="M94" i="2" s="1"/>
  <c r="I93" i="2"/>
  <c r="M93" i="2" s="1"/>
  <c r="I91" i="2"/>
  <c r="M91" i="2" s="1"/>
  <c r="I91" i="1"/>
  <c r="I92" i="1"/>
  <c r="M92" i="1" s="1"/>
  <c r="I93" i="1"/>
  <c r="M93" i="1" s="1"/>
  <c r="I94" i="1"/>
  <c r="M94" i="1" s="1"/>
  <c r="I95" i="1"/>
  <c r="M95" i="1" s="1"/>
  <c r="I96" i="1"/>
  <c r="M96" i="1" s="1"/>
  <c r="I97" i="1"/>
  <c r="M97" i="1" s="1"/>
  <c r="I98" i="1"/>
  <c r="M98" i="1" s="1"/>
  <c r="I99" i="1"/>
  <c r="M91" i="1"/>
  <c r="M99" i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7" i="1"/>
  <c r="M77" i="1" s="1"/>
  <c r="I78" i="1"/>
  <c r="M78" i="1" s="1"/>
  <c r="I79" i="1"/>
  <c r="M79" i="1" s="1"/>
  <c r="I80" i="1"/>
  <c r="M80" i="1" s="1"/>
  <c r="I81" i="1"/>
  <c r="M81" i="1" s="1"/>
  <c r="I82" i="1"/>
  <c r="M82" i="1" s="1"/>
  <c r="I83" i="1"/>
  <c r="M83" i="1" s="1"/>
  <c r="I84" i="1"/>
  <c r="M84" i="1" s="1"/>
  <c r="I85" i="1"/>
  <c r="M85" i="1" s="1"/>
  <c r="I86" i="1"/>
  <c r="M86" i="1" s="1"/>
  <c r="I87" i="1"/>
  <c r="M87" i="1" s="1"/>
  <c r="I88" i="1"/>
  <c r="M88" i="1" s="1"/>
  <c r="I89" i="1"/>
  <c r="M89" i="1" s="1"/>
  <c r="I90" i="1"/>
  <c r="M90" i="1" s="1"/>
  <c r="J42" i="1"/>
  <c r="J41" i="1"/>
  <c r="J39" i="1"/>
  <c r="J106" i="1" s="1"/>
  <c r="I36" i="1"/>
  <c r="M36" i="1" s="1"/>
  <c r="I37" i="1"/>
  <c r="M37" i="1" s="1"/>
  <c r="I38" i="1"/>
  <c r="M38" i="1" s="1"/>
  <c r="I40" i="1"/>
  <c r="M40" i="1" s="1"/>
  <c r="I41" i="1"/>
  <c r="M41" i="1" s="1"/>
  <c r="I42" i="1"/>
  <c r="M42" i="1" s="1"/>
  <c r="M43" i="1"/>
  <c r="M44" i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66" i="1"/>
  <c r="M66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M20" i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" i="1"/>
  <c r="M3" i="1" s="1"/>
  <c r="J132" i="2" l="1"/>
  <c r="M29" i="2"/>
  <c r="M108" i="2"/>
  <c r="I128" i="2"/>
  <c r="I122" i="2"/>
  <c r="M135" i="3"/>
  <c r="J168" i="3"/>
  <c r="M134" i="3"/>
  <c r="I168" i="3"/>
  <c r="I118" i="2"/>
  <c r="I29" i="2"/>
  <c r="I102" i="2"/>
  <c r="I108" i="2"/>
  <c r="I113" i="2"/>
  <c r="I24" i="2"/>
  <c r="M18" i="2"/>
  <c r="M3" i="2"/>
  <c r="M48" i="2"/>
  <c r="I106" i="1"/>
  <c r="M39" i="1"/>
  <c r="I132" i="2" l="1"/>
  <c r="M102" i="2"/>
  <c r="M132" i="2" l="1"/>
</calcChain>
</file>

<file path=xl/sharedStrings.xml><?xml version="1.0" encoding="utf-8"?>
<sst xmlns="http://schemas.openxmlformats.org/spreadsheetml/2006/main" count="942" uniqueCount="145">
  <si>
    <t>Address</t>
  </si>
  <si>
    <t>Description</t>
  </si>
  <si>
    <t>SF</t>
  </si>
  <si>
    <t>Price unit /SF</t>
  </si>
  <si>
    <t>Total</t>
  </si>
  <si>
    <t>total paid</t>
  </si>
  <si>
    <t>Balance</t>
  </si>
  <si>
    <t>paid ch #</t>
  </si>
  <si>
    <t xml:space="preserve">200 E 62St </t>
  </si>
  <si>
    <t xml:space="preserve">Installation of cork and wood Apt 14A </t>
  </si>
  <si>
    <t>Installation of cork and wood Apt 14B</t>
  </si>
  <si>
    <t>Installation of cork and wood Apt 14C</t>
  </si>
  <si>
    <t>Installation of cork and wood Apt 14D</t>
  </si>
  <si>
    <t>Installation of cork and wood Apt 14E</t>
  </si>
  <si>
    <t>Installation of Plywood Apt 27D</t>
  </si>
  <si>
    <t>Installation of Plywood Apt 26D</t>
  </si>
  <si>
    <t>Installation of Plywood Full Trowell Glue-32 Inch nail-Plywood Apt 12D</t>
  </si>
  <si>
    <t>Patch SubFloor Apt 12D</t>
  </si>
  <si>
    <t>Installation of Plywood Full Trowell Glue-32 Inch nail-Plywood Apt 12C</t>
  </si>
  <si>
    <t>Patch SubFloor Apt 12C</t>
  </si>
  <si>
    <t>Installation of Plywood Full Trowell Glue-32 Inch nail-Plywood Apt 8E</t>
  </si>
  <si>
    <t>Patch SubFloor Apt 8E</t>
  </si>
  <si>
    <t>Discount</t>
  </si>
  <si>
    <t>1071 Herkimer St</t>
  </si>
  <si>
    <t>Rescrape / Apply 03 coats of osmo oil</t>
  </si>
  <si>
    <t>Installation/ Sand / Stain/ Finish</t>
  </si>
  <si>
    <t xml:space="preserve">Wood Floor 4 Inch </t>
  </si>
  <si>
    <t xml:space="preserve">365 W 20 St </t>
  </si>
  <si>
    <t>Rescrape Sand Stain and Finish</t>
  </si>
  <si>
    <t>Repair to existing floors</t>
  </si>
  <si>
    <t>Installation Nail and Glue</t>
  </si>
  <si>
    <t>01 Guy Installation of baseboard</t>
  </si>
  <si>
    <t>Install Plywood /Wood Floor/ Sand, Stain and Finish</t>
  </si>
  <si>
    <t>Repair Water Damage</t>
  </si>
  <si>
    <t>14A</t>
  </si>
  <si>
    <t>14B</t>
  </si>
  <si>
    <t>14C</t>
  </si>
  <si>
    <t>14E</t>
  </si>
  <si>
    <t>14D</t>
  </si>
  <si>
    <t>27D</t>
  </si>
  <si>
    <t>26D</t>
  </si>
  <si>
    <t>12D</t>
  </si>
  <si>
    <t>12C</t>
  </si>
  <si>
    <t>8E</t>
  </si>
  <si>
    <t>3B</t>
  </si>
  <si>
    <t>7A</t>
  </si>
  <si>
    <t>13G</t>
  </si>
  <si>
    <t>Apt</t>
  </si>
  <si>
    <t>200 E 62St</t>
  </si>
  <si>
    <t xml:space="preserve">165 Duane St </t>
  </si>
  <si>
    <t xml:space="preserve">51 Walker St </t>
  </si>
  <si>
    <t xml:space="preserve">39 First Ave </t>
  </si>
  <si>
    <t>Date Paid</t>
  </si>
  <si>
    <t>5B</t>
  </si>
  <si>
    <t>Installation of Plywood</t>
  </si>
  <si>
    <t>04 Guys Rip up Damaged Floors</t>
  </si>
  <si>
    <t>Deliveriy</t>
  </si>
  <si>
    <t>Cork Wood Installation</t>
  </si>
  <si>
    <t>Extra Repairs</t>
  </si>
  <si>
    <t xml:space="preserve">511 E 20St </t>
  </si>
  <si>
    <t>10G</t>
  </si>
  <si>
    <t>Installation of Plywood/ underlayment/ unfinished wood/ Sand, Stain, Finish</t>
  </si>
  <si>
    <t>07 Peter Cooper</t>
  </si>
  <si>
    <t>9G</t>
  </si>
  <si>
    <t>Installation of Underlayment / genie Matt/ Unfinished wood Floors S, S, F</t>
  </si>
  <si>
    <t>05 Peter Cooper</t>
  </si>
  <si>
    <t>7G</t>
  </si>
  <si>
    <t>Installation of Plywood/ Unfinished Wood/ S, S, F</t>
  </si>
  <si>
    <t>370 First Ave</t>
  </si>
  <si>
    <t>3F</t>
  </si>
  <si>
    <t>Installation of cork /Glue Down Prefinished</t>
  </si>
  <si>
    <t>26B</t>
  </si>
  <si>
    <t>1532 /1543 / 1568</t>
  </si>
  <si>
    <t>08/14-09/04-10/26</t>
  </si>
  <si>
    <t>26A</t>
  </si>
  <si>
    <t xml:space="preserve">541 E 20St </t>
  </si>
  <si>
    <t>8C</t>
  </si>
  <si>
    <t>Install Plywood / Unfinished Wood Floors / S, S, F</t>
  </si>
  <si>
    <t>8/21 -8/31</t>
  </si>
  <si>
    <t>1537 / 1541</t>
  </si>
  <si>
    <t>02 Peter Cooper</t>
  </si>
  <si>
    <t>11B</t>
  </si>
  <si>
    <t>8/21- 8/31</t>
  </si>
  <si>
    <t>27B</t>
  </si>
  <si>
    <t>Install Cork / Glue Down Prefinished</t>
  </si>
  <si>
    <t>27A</t>
  </si>
  <si>
    <t>69 E 97St</t>
  </si>
  <si>
    <t>Parquet Flooring GlueDown Installation</t>
  </si>
  <si>
    <t>72 E 97St</t>
  </si>
  <si>
    <t>28D</t>
  </si>
  <si>
    <t>8B</t>
  </si>
  <si>
    <t>8A</t>
  </si>
  <si>
    <t>Brookfield Mall</t>
  </si>
  <si>
    <t>Filling of Gap /Touch ups / add coat of poly</t>
  </si>
  <si>
    <t>Replace scratched board in kitchen</t>
  </si>
  <si>
    <t>15D</t>
  </si>
  <si>
    <t xml:space="preserve">Extra   </t>
  </si>
  <si>
    <t>Extra</t>
  </si>
  <si>
    <t>Leveling Subfloor in bdrm / front of bathroom</t>
  </si>
  <si>
    <t>9B</t>
  </si>
  <si>
    <t>Repairs to Wood Floor</t>
  </si>
  <si>
    <t>Repair to Wood in Mstr Bdrm front of bthrm Door (they Cut Tile Back)</t>
  </si>
  <si>
    <t>700 1St Hoboken</t>
  </si>
  <si>
    <t xml:space="preserve">Extra coat </t>
  </si>
  <si>
    <t>Repairs to Water Damage</t>
  </si>
  <si>
    <t>701 1St Hoboken</t>
  </si>
  <si>
    <t>01 Guy Repair</t>
  </si>
  <si>
    <t>9A</t>
  </si>
  <si>
    <t>5A</t>
  </si>
  <si>
    <t>Plywood installation (billed Sprarately as per Rachel)</t>
  </si>
  <si>
    <t>12A</t>
  </si>
  <si>
    <t>5C</t>
  </si>
  <si>
    <t xml:space="preserve">Plywood Installation   </t>
  </si>
  <si>
    <t>9C</t>
  </si>
  <si>
    <t>Plywood Installation</t>
  </si>
  <si>
    <t>440 E 23St</t>
  </si>
  <si>
    <t>Genie mat Installation / Wood Floor / S, S, F</t>
  </si>
  <si>
    <t>330 1St Ave</t>
  </si>
  <si>
    <t>9F</t>
  </si>
  <si>
    <t>1569-1577</t>
  </si>
  <si>
    <t>510 E 20St</t>
  </si>
  <si>
    <t>3G</t>
  </si>
  <si>
    <t>03 Peter Cooper</t>
  </si>
  <si>
    <t>11F</t>
  </si>
  <si>
    <t>12F</t>
  </si>
  <si>
    <t xml:space="preserve">04 Peter Cooper </t>
  </si>
  <si>
    <t>430 E 20St</t>
  </si>
  <si>
    <t>6B</t>
  </si>
  <si>
    <t>5D</t>
  </si>
  <si>
    <t>9D</t>
  </si>
  <si>
    <t>Plywood installation</t>
  </si>
  <si>
    <t>repairs to bathroom Door Apt 26D,27D,28D</t>
  </si>
  <si>
    <t>various</t>
  </si>
  <si>
    <t>Sand, Stain (paint ) Finish</t>
  </si>
  <si>
    <t xml:space="preserve">Invoice  </t>
  </si>
  <si>
    <t>Number</t>
  </si>
  <si>
    <t xml:space="preserve">invoice  </t>
  </si>
  <si>
    <t>Date</t>
  </si>
  <si>
    <t xml:space="preserve">NY PO  </t>
  </si>
  <si>
    <t>TOTAL</t>
  </si>
  <si>
    <t>GRAND TOTALS</t>
  </si>
  <si>
    <t>Genie mat Installation / Wood Floor / S, S, F Renato Meas.</t>
  </si>
  <si>
    <t>524 E 20St</t>
  </si>
  <si>
    <t>Genie Mat Installation / Wood Floor / S, S, F</t>
  </si>
  <si>
    <t>27E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</si>
</sst>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m/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5">
    <xf numFmtId="0" fontId="0" fillId="0" borderId="0" xfId="0"/>
    <xf numFmtId="44" fontId="0" fillId="0" borderId="0" xfId="1" applyFont="1"/>
    <xf numFmtId="16" fontId="0" fillId="0" borderId="0" xfId="0" applyNumberFormat="1"/>
    <xf numFmtId="0" fontId="0" fillId="0" borderId="1" xfId="0" applyBorder="1"/>
    <xf numFmtId="44" fontId="0" fillId="0" borderId="1" xfId="1" applyFont="1" applyBorder="1"/>
    <xf numFmtId="165" fontId="0" fillId="0" borderId="0" xfId="1" applyNumberFormat="1" applyFont="1" applyBorder="1"/>
    <xf numFmtId="0" fontId="0" fillId="0" borderId="0" xfId="1" applyNumberFormat="1" applyFont="1" applyBorder="1"/>
    <xf numFmtId="165" fontId="0" fillId="0" borderId="1" xfId="1" applyNumberFormat="1" applyFont="1" applyBorder="1"/>
    <xf numFmtId="0" fontId="0" fillId="0" borderId="1" xfId="1" applyNumberFormat="1" applyFont="1" applyBorder="1"/>
    <xf numFmtId="44" fontId="0" fillId="0" borderId="0" xfId="0" applyNumberFormat="1"/>
    <xf numFmtId="0" fontId="0" fillId="0" borderId="0" xfId="0" applyFill="1" applyBorder="1"/>
    <xf numFmtId="0" fontId="0" fillId="0" borderId="0" xfId="1" applyNumberFormat="1" applyFont="1" applyFill="1" applyBorder="1"/>
    <xf numFmtId="0" fontId="0" fillId="0" borderId="2" xfId="0" applyFill="1" applyBorder="1"/>
    <xf numFmtId="16" fontId="0" fillId="0" borderId="2" xfId="0" applyNumberFormat="1" applyFill="1" applyBorder="1"/>
    <xf numFmtId="44" fontId="0" fillId="0" borderId="2" xfId="1" applyFont="1" applyBorder="1"/>
    <xf numFmtId="13" fontId="0" fillId="0" borderId="2" xfId="1" applyNumberFormat="1" applyFont="1" applyFill="1" applyBorder="1"/>
    <xf numFmtId="0" fontId="0" fillId="0" borderId="2" xfId="1" applyNumberFormat="1" applyFont="1" applyFill="1" applyBorder="1"/>
    <xf numFmtId="0" fontId="0" fillId="0" borderId="3" xfId="0" applyFill="1" applyBorder="1"/>
    <xf numFmtId="0" fontId="0" fillId="0" borderId="3" xfId="0" applyBorder="1"/>
    <xf numFmtId="44" fontId="0" fillId="0" borderId="3" xfId="1" applyFont="1" applyBorder="1"/>
    <xf numFmtId="165" fontId="0" fillId="0" borderId="3" xfId="1" applyNumberFormat="1" applyFont="1" applyBorder="1"/>
    <xf numFmtId="0" fontId="0" fillId="0" borderId="1" xfId="0" applyFill="1" applyBorder="1"/>
    <xf numFmtId="44" fontId="0" fillId="0" borderId="0" xfId="1" applyFont="1" applyFill="1" applyBorder="1"/>
    <xf numFmtId="0" fontId="0" fillId="0" borderId="1" xfId="1" applyNumberFormat="1" applyFont="1" applyFill="1" applyBorder="1"/>
    <xf numFmtId="0" fontId="0" fillId="0" borderId="0" xfId="0" applyFill="1"/>
    <xf numFmtId="44" fontId="0" fillId="0" borderId="0" xfId="0" applyNumberFormat="1" applyFill="1" applyBorder="1"/>
    <xf numFmtId="0" fontId="0" fillId="0" borderId="0" xfId="0" applyBorder="1"/>
    <xf numFmtId="44" fontId="0" fillId="0" borderId="0" xfId="0" applyNumberFormat="1" applyBorder="1"/>
    <xf numFmtId="16" fontId="0" fillId="0" borderId="0" xfId="0" applyNumberFormat="1" applyBorder="1"/>
    <xf numFmtId="44" fontId="0" fillId="0" borderId="0" xfId="1" applyFont="1" applyBorder="1"/>
    <xf numFmtId="0" fontId="2" fillId="0" borderId="0" xfId="0" applyFont="1"/>
    <xf numFmtId="165" fontId="0" fillId="0" borderId="2" xfId="1" applyNumberFormat="1" applyFont="1" applyBorder="1"/>
    <xf numFmtId="165" fontId="0" fillId="0" borderId="0" xfId="0" applyNumberFormat="1"/>
    <xf numFmtId="165" fontId="0" fillId="0" borderId="2" xfId="0" applyNumberFormat="1" applyBorder="1"/>
    <xf numFmtId="44" fontId="0" fillId="0" borderId="2" xfId="1" applyFont="1" applyFill="1" applyBorder="1"/>
    <xf numFmtId="165" fontId="0" fillId="0" borderId="2" xfId="0" applyNumberFormat="1" applyFill="1" applyBorder="1"/>
    <xf numFmtId="44" fontId="0" fillId="0" borderId="0" xfId="0" applyNumberFormat="1" applyFill="1"/>
    <xf numFmtId="165" fontId="0" fillId="0" borderId="2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Border="1" applyAlignment="1">
      <alignment horizontal="left"/>
    </xf>
    <xf numFmtId="165" fontId="0" fillId="0" borderId="0" xfId="0" applyNumberFormat="1" applyBorder="1"/>
    <xf numFmtId="165" fontId="0" fillId="0" borderId="1" xfId="0" applyNumberFormat="1" applyBorder="1"/>
    <xf numFmtId="44" fontId="0" fillId="0" borderId="1" xfId="1" applyFont="1" applyFill="1" applyBorder="1"/>
    <xf numFmtId="0" fontId="2" fillId="0" borderId="0" xfId="0" applyNumberFormat="1" applyFont="1"/>
    <xf numFmtId="0" fontId="0" fillId="0" borderId="0" xfId="0" applyNumberFormat="1"/>
    <xf numFmtId="0" fontId="0" fillId="0" borderId="1" xfId="0" applyNumberFormat="1" applyBorder="1"/>
    <xf numFmtId="0" fontId="0" fillId="0" borderId="3" xfId="0" applyNumberFormat="1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2" xfId="1" applyNumberFormat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left"/>
    </xf>
    <xf numFmtId="44" fontId="0" fillId="0" borderId="3" xfId="1" applyFont="1" applyFill="1" applyBorder="1"/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/>
    <xf numFmtId="0" fontId="0" fillId="0" borderId="1" xfId="0" applyNumberFormat="1" applyFill="1" applyBorder="1"/>
    <xf numFmtId="16" fontId="0" fillId="0" borderId="0" xfId="0" applyNumberFormat="1" applyFill="1" applyBorder="1"/>
    <xf numFmtId="0" fontId="0" fillId="0" borderId="2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/>
    <xf numFmtId="0" fontId="0" fillId="0" borderId="0" xfId="0" applyNumberFormat="1" applyFill="1" applyBorder="1"/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3" xfId="0" applyNumberFormat="1" applyFill="1" applyBorder="1"/>
    <xf numFmtId="44" fontId="2" fillId="0" borderId="0" xfId="0" applyNumberFormat="1" applyFo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NumberFormat="1" applyFont="1" applyBorder="1"/>
    <xf numFmtId="13" fontId="0" fillId="0" borderId="0" xfId="1" applyNumberFormat="1" applyFont="1" applyFill="1" applyBorder="1"/>
    <xf numFmtId="165" fontId="0" fillId="0" borderId="0" xfId="0" applyNumberFormat="1" applyFill="1" applyBorder="1" applyAlignment="1">
      <alignment horizontal="right"/>
    </xf>
    <xf numFmtId="16" fontId="0" fillId="0" borderId="4" xfId="0" applyNumberFormat="1" applyBorder="1"/>
    <xf numFmtId="0" fontId="0" fillId="0" borderId="4" xfId="0" applyFill="1" applyBorder="1"/>
    <xf numFmtId="0" fontId="0" fillId="0" borderId="4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44" fontId="0" fillId="0" borderId="4" xfId="1" applyFont="1" applyBorder="1"/>
    <xf numFmtId="165" fontId="0" fillId="0" borderId="4" xfId="1" applyNumberFormat="1" applyFont="1" applyBorder="1"/>
    <xf numFmtId="0" fontId="0" fillId="0" borderId="4" xfId="0" applyNumberFormat="1" applyBorder="1"/>
    <xf numFmtId="16" fontId="2" fillId="0" borderId="0" xfId="0" applyNumberFormat="1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44" fontId="2" fillId="0" borderId="0" xfId="1" applyFont="1" applyBorder="1"/>
    <xf numFmtId="165" fontId="2" fillId="0" borderId="0" xfId="1" applyNumberFormat="1" applyFont="1" applyBorder="1"/>
    <xf numFmtId="0" fontId="2" fillId="0" borderId="0" xfId="0" applyNumberFormat="1" applyFont="1" applyBorder="1"/>
    <xf numFmtId="16" fontId="0" fillId="0" borderId="4" xfId="0" applyNumberFormat="1" applyFill="1" applyBorder="1"/>
    <xf numFmtId="0" fontId="0" fillId="0" borderId="4" xfId="0" applyBorder="1" applyAlignment="1">
      <alignment horizontal="left"/>
    </xf>
    <xf numFmtId="13" fontId="0" fillId="0" borderId="4" xfId="1" applyNumberFormat="1" applyFont="1" applyFill="1" applyBorder="1"/>
    <xf numFmtId="0" fontId="0" fillId="0" borderId="4" xfId="1" applyNumberFormat="1" applyFont="1" applyFill="1" applyBorder="1"/>
    <xf numFmtId="16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13" fontId="2" fillId="0" borderId="0" xfId="1" applyNumberFormat="1" applyFont="1" applyFill="1" applyBorder="1"/>
    <xf numFmtId="0" fontId="2" fillId="0" borderId="0" xfId="1" applyNumberFormat="1" applyFont="1" applyFill="1" applyBorder="1"/>
    <xf numFmtId="0" fontId="0" fillId="0" borderId="4" xfId="0" applyBorder="1"/>
    <xf numFmtId="0" fontId="0" fillId="0" borderId="4" xfId="1" applyNumberFormat="1" applyFont="1" applyBorder="1"/>
    <xf numFmtId="0" fontId="2" fillId="0" borderId="0" xfId="1" applyNumberFormat="1" applyFont="1" applyBorder="1"/>
    <xf numFmtId="0" fontId="2" fillId="0" borderId="0" xfId="0" applyFont="1" applyFill="1"/>
    <xf numFmtId="44" fontId="0" fillId="0" borderId="4" xfId="1" applyFont="1" applyFill="1" applyBorder="1"/>
    <xf numFmtId="165" fontId="0" fillId="0" borderId="4" xfId="0" applyNumberFormat="1" applyFill="1" applyBorder="1"/>
    <xf numFmtId="0" fontId="0" fillId="0" borderId="4" xfId="0" applyNumberFormat="1" applyFill="1" applyBorder="1"/>
    <xf numFmtId="44" fontId="2" fillId="0" borderId="0" xfId="1" applyFont="1" applyFill="1" applyBorder="1"/>
    <xf numFmtId="165" fontId="2" fillId="0" borderId="0" xfId="0" applyNumberFormat="1" applyFont="1" applyFill="1" applyBorder="1"/>
    <xf numFmtId="0" fontId="2" fillId="0" borderId="0" xfId="0" applyNumberFormat="1" applyFont="1" applyFill="1" applyBorder="1"/>
    <xf numFmtId="44" fontId="2" fillId="0" borderId="0" xfId="0" applyNumberFormat="1" applyFont="1" applyFill="1"/>
    <xf numFmtId="165" fontId="0" fillId="0" borderId="4" xfId="0" applyNumberFormat="1" applyBorder="1"/>
    <xf numFmtId="165" fontId="2" fillId="0" borderId="0" xfId="0" applyNumberFormat="1" applyFont="1" applyBorder="1"/>
    <xf numFmtId="16" fontId="0" fillId="0" borderId="4" xfId="0" applyNumberFormat="1" applyFont="1" applyFill="1" applyBorder="1"/>
    <xf numFmtId="0" fontId="0" fillId="0" borderId="4" xfId="0" applyFont="1" applyFill="1" applyBorder="1"/>
    <xf numFmtId="0" fontId="0" fillId="0" borderId="4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44" fontId="1" fillId="0" borderId="4" xfId="1" applyFont="1" applyFill="1" applyBorder="1"/>
    <xf numFmtId="165" fontId="0" fillId="0" borderId="4" xfId="0" applyNumberFormat="1" applyFont="1" applyFill="1" applyBorder="1"/>
    <xf numFmtId="0" fontId="1" fillId="0" borderId="4" xfId="1" applyNumberFormat="1" applyFont="1" applyFill="1" applyBorder="1"/>
    <xf numFmtId="165" fontId="0" fillId="0" borderId="4" xfId="0" applyNumberFormat="1" applyFill="1" applyBorder="1" applyAlignment="1">
      <alignment horizontal="right"/>
    </xf>
    <xf numFmtId="16" fontId="0" fillId="0" borderId="5" xfId="0" applyNumberFormat="1" applyBorder="1"/>
    <xf numFmtId="44" fontId="0" fillId="0" borderId="6" xfId="1" applyFont="1" applyBorder="1"/>
    <xf numFmtId="16" fontId="0" fillId="0" borderId="7" xfId="0" applyNumberFormat="1" applyBorder="1"/>
    <xf numFmtId="44" fontId="0" fillId="0" borderId="8" xfId="1" applyFont="1" applyBorder="1"/>
    <xf numFmtId="16" fontId="0" fillId="0" borderId="9" xfId="0" applyNumberFormat="1" applyBorder="1"/>
    <xf numFmtId="44" fontId="0" fillId="0" borderId="10" xfId="1" applyFont="1" applyBorder="1"/>
    <xf numFmtId="16" fontId="0" fillId="0" borderId="11" xfId="0" applyNumberFormat="1" applyFill="1" applyBorder="1"/>
    <xf numFmtId="44" fontId="0" fillId="0" borderId="12" xfId="1" applyFont="1" applyBorder="1"/>
    <xf numFmtId="16" fontId="0" fillId="0" borderId="11" xfId="0" applyNumberFormat="1" applyBorder="1"/>
    <xf numFmtId="44" fontId="0" fillId="0" borderId="12" xfId="1" applyFont="1" applyFill="1" applyBorder="1"/>
    <xf numFmtId="16" fontId="0" fillId="0" borderId="7" xfId="0" applyNumberFormat="1" applyFill="1" applyBorder="1"/>
    <xf numFmtId="44" fontId="0" fillId="0" borderId="8" xfId="1" applyFont="1" applyFill="1" applyBorder="1"/>
    <xf numFmtId="16" fontId="0" fillId="0" borderId="9" xfId="0" applyNumberFormat="1" applyFill="1" applyBorder="1"/>
    <xf numFmtId="44" fontId="0" fillId="0" borderId="10" xfId="1" applyFont="1" applyFill="1" applyBorder="1"/>
    <xf numFmtId="16" fontId="0" fillId="0" borderId="5" xfId="0" applyNumberFormat="1" applyFill="1" applyBorder="1"/>
    <xf numFmtId="44" fontId="0" fillId="0" borderId="6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zoomScaleNormal="100" workbookViewId="0">
      <pane ySplit="2" topLeftCell="A93" activePane="bottomLeft" state="frozen"/>
      <selection pane="bottomLeft" activeCell="E61" sqref="E61"/>
    </sheetView>
  </sheetViews>
  <sheetFormatPr defaultRowHeight="15" x14ac:dyDescent="0.25"/>
  <cols>
    <col min="1" max="2" width="8.28515625" bestFit="1" customWidth="1"/>
    <col min="3" max="3" width="18.7109375" bestFit="1" customWidth="1"/>
    <col min="4" max="4" width="7.42578125" style="38" bestFit="1" customWidth="1"/>
    <col min="5" max="5" width="9" style="57" bestFit="1" customWidth="1"/>
    <col min="6" max="6" width="58.42578125" customWidth="1"/>
    <col min="7" max="7" width="9.42578125" style="57" customWidth="1"/>
    <col min="8" max="8" width="12.7109375" bestFit="1" customWidth="1"/>
    <col min="9" max="9" width="12.5703125" bestFit="1" customWidth="1"/>
    <col min="10" max="10" width="11.5703125" bestFit="1" customWidth="1"/>
    <col min="11" max="11" width="17.28515625" bestFit="1" customWidth="1"/>
    <col min="12" max="12" width="16.140625" style="50" bestFit="1" customWidth="1"/>
    <col min="13" max="13" width="11.5703125" bestFit="1" customWidth="1"/>
  </cols>
  <sheetData>
    <row r="1" spans="1:13" x14ac:dyDescent="0.25">
      <c r="A1" s="30" t="s">
        <v>136</v>
      </c>
      <c r="B1" s="30" t="s">
        <v>134</v>
      </c>
      <c r="E1" s="56" t="s">
        <v>138</v>
      </c>
    </row>
    <row r="2" spans="1:13" s="30" customFormat="1" x14ac:dyDescent="0.25">
      <c r="A2" s="30" t="s">
        <v>137</v>
      </c>
      <c r="B2" s="30" t="s">
        <v>135</v>
      </c>
      <c r="C2" s="30" t="s">
        <v>0</v>
      </c>
      <c r="D2" s="39" t="s">
        <v>47</v>
      </c>
      <c r="E2" s="56" t="s">
        <v>135</v>
      </c>
      <c r="F2" s="30" t="s">
        <v>1</v>
      </c>
      <c r="G2" s="56" t="s">
        <v>2</v>
      </c>
      <c r="H2" s="30" t="s">
        <v>3</v>
      </c>
      <c r="I2" s="30" t="s">
        <v>4</v>
      </c>
      <c r="J2" s="30" t="s">
        <v>5</v>
      </c>
      <c r="K2" s="30" t="s">
        <v>52</v>
      </c>
      <c r="L2" s="49" t="s">
        <v>7</v>
      </c>
      <c r="M2" s="30" t="s">
        <v>6</v>
      </c>
    </row>
    <row r="3" spans="1:13" x14ac:dyDescent="0.25">
      <c r="A3" s="129">
        <v>42110</v>
      </c>
      <c r="B3" s="18">
        <v>1466</v>
      </c>
      <c r="C3" s="18" t="s">
        <v>8</v>
      </c>
      <c r="D3" s="63" t="s">
        <v>34</v>
      </c>
      <c r="E3" s="60"/>
      <c r="F3" s="18" t="s">
        <v>9</v>
      </c>
      <c r="G3" s="60">
        <v>1325</v>
      </c>
      <c r="H3" s="19">
        <v>1.5</v>
      </c>
      <c r="I3" s="19">
        <f>H3*G3</f>
        <v>1987.5</v>
      </c>
      <c r="J3" s="19">
        <v>1987.5</v>
      </c>
      <c r="K3" s="19"/>
      <c r="L3" s="52"/>
      <c r="M3" s="130">
        <f>I3-J3</f>
        <v>0</v>
      </c>
    </row>
    <row r="4" spans="1:13" x14ac:dyDescent="0.25">
      <c r="A4" s="131">
        <v>42110</v>
      </c>
      <c r="B4" s="26">
        <v>1466</v>
      </c>
      <c r="C4" s="26" t="s">
        <v>8</v>
      </c>
      <c r="D4" s="45" t="s">
        <v>35</v>
      </c>
      <c r="E4" s="61"/>
      <c r="F4" s="26" t="s">
        <v>10</v>
      </c>
      <c r="G4" s="61">
        <v>1445</v>
      </c>
      <c r="H4" s="29">
        <v>1.5</v>
      </c>
      <c r="I4" s="29">
        <f t="shared" ref="I4:I67" si="0">H4*G4</f>
        <v>2167.5</v>
      </c>
      <c r="J4" s="29">
        <v>2167.5</v>
      </c>
      <c r="K4" s="29"/>
      <c r="L4" s="54"/>
      <c r="M4" s="132">
        <f>I4-J4</f>
        <v>0</v>
      </c>
    </row>
    <row r="5" spans="1:13" x14ac:dyDescent="0.25">
      <c r="A5" s="131">
        <v>42110</v>
      </c>
      <c r="B5" s="26">
        <v>1466</v>
      </c>
      <c r="C5" s="26" t="s">
        <v>8</v>
      </c>
      <c r="D5" s="45" t="s">
        <v>36</v>
      </c>
      <c r="E5" s="61"/>
      <c r="F5" s="26" t="s">
        <v>11</v>
      </c>
      <c r="G5" s="61">
        <v>985</v>
      </c>
      <c r="H5" s="29">
        <v>1.5</v>
      </c>
      <c r="I5" s="29">
        <f t="shared" si="0"/>
        <v>1477.5</v>
      </c>
      <c r="J5" s="29">
        <v>1477.5</v>
      </c>
      <c r="K5" s="29"/>
      <c r="L5" s="54"/>
      <c r="M5" s="132">
        <f>I5-J5</f>
        <v>0</v>
      </c>
    </row>
    <row r="6" spans="1:13" x14ac:dyDescent="0.25">
      <c r="A6" s="131">
        <v>42110</v>
      </c>
      <c r="B6" s="26">
        <v>1466</v>
      </c>
      <c r="C6" s="26" t="s">
        <v>8</v>
      </c>
      <c r="D6" s="45" t="s">
        <v>37</v>
      </c>
      <c r="E6" s="61"/>
      <c r="F6" s="26" t="s">
        <v>13</v>
      </c>
      <c r="G6" s="61">
        <v>1695</v>
      </c>
      <c r="H6" s="29">
        <v>1.5</v>
      </c>
      <c r="I6" s="29">
        <f t="shared" si="0"/>
        <v>2542.5</v>
      </c>
      <c r="J6" s="29">
        <v>2542.5</v>
      </c>
      <c r="K6" s="29"/>
      <c r="L6" s="54"/>
      <c r="M6" s="132">
        <f>I6-J6</f>
        <v>0</v>
      </c>
    </row>
    <row r="7" spans="1:13" x14ac:dyDescent="0.25">
      <c r="A7" s="131">
        <v>42110</v>
      </c>
      <c r="B7" s="26">
        <v>1466</v>
      </c>
      <c r="C7" s="26" t="s">
        <v>8</v>
      </c>
      <c r="D7" s="45" t="s">
        <v>38</v>
      </c>
      <c r="E7" s="61"/>
      <c r="F7" s="26" t="s">
        <v>12</v>
      </c>
      <c r="G7" s="61">
        <v>1510</v>
      </c>
      <c r="H7" s="29">
        <v>1.5</v>
      </c>
      <c r="I7" s="29">
        <f t="shared" si="0"/>
        <v>2265</v>
      </c>
      <c r="J7" s="29">
        <v>2265</v>
      </c>
      <c r="K7" s="29"/>
      <c r="L7" s="54"/>
      <c r="M7" s="132">
        <f>I7-J7</f>
        <v>0</v>
      </c>
    </row>
    <row r="8" spans="1:13" x14ac:dyDescent="0.25">
      <c r="A8" s="133">
        <v>42110</v>
      </c>
      <c r="B8" s="3">
        <v>1466</v>
      </c>
      <c r="C8" s="3" t="s">
        <v>8</v>
      </c>
      <c r="D8" s="40" t="s">
        <v>39</v>
      </c>
      <c r="E8" s="58"/>
      <c r="F8" s="3" t="s">
        <v>14</v>
      </c>
      <c r="G8" s="58">
        <v>1620</v>
      </c>
      <c r="H8" s="4">
        <v>0.5</v>
      </c>
      <c r="I8" s="4">
        <f t="shared" si="0"/>
        <v>810</v>
      </c>
      <c r="J8" s="4">
        <v>810</v>
      </c>
      <c r="K8" s="4"/>
      <c r="L8" s="51"/>
      <c r="M8" s="134">
        <f>I8-J8</f>
        <v>0</v>
      </c>
    </row>
    <row r="9" spans="1:13" x14ac:dyDescent="0.25">
      <c r="A9" s="131">
        <v>42163</v>
      </c>
      <c r="B9" s="26">
        <v>1475</v>
      </c>
      <c r="C9" s="26" t="s">
        <v>8</v>
      </c>
      <c r="D9" s="45" t="s">
        <v>39</v>
      </c>
      <c r="E9" s="61"/>
      <c r="F9" s="26" t="s">
        <v>14</v>
      </c>
      <c r="G9" s="61">
        <v>1500</v>
      </c>
      <c r="H9" s="29">
        <v>0.5</v>
      </c>
      <c r="I9" s="29">
        <f t="shared" si="0"/>
        <v>750</v>
      </c>
      <c r="J9" s="29">
        <v>750</v>
      </c>
      <c r="K9" s="5">
        <v>42167</v>
      </c>
      <c r="L9" s="6">
        <v>1517</v>
      </c>
      <c r="M9" s="132">
        <f>I9-J9</f>
        <v>0</v>
      </c>
    </row>
    <row r="10" spans="1:13" x14ac:dyDescent="0.25">
      <c r="A10" s="131">
        <v>42163</v>
      </c>
      <c r="B10" s="26">
        <v>1475</v>
      </c>
      <c r="C10" s="26" t="s">
        <v>48</v>
      </c>
      <c r="D10" s="45" t="s">
        <v>40</v>
      </c>
      <c r="E10" s="61"/>
      <c r="F10" s="26" t="s">
        <v>15</v>
      </c>
      <c r="G10" s="61">
        <v>915</v>
      </c>
      <c r="H10" s="29">
        <v>0.5</v>
      </c>
      <c r="I10" s="29">
        <f t="shared" si="0"/>
        <v>457.5</v>
      </c>
      <c r="J10" s="29">
        <v>457.5</v>
      </c>
      <c r="K10" s="5">
        <v>42167</v>
      </c>
      <c r="L10" s="6">
        <v>1517</v>
      </c>
      <c r="M10" s="132">
        <f>I10-J10</f>
        <v>0</v>
      </c>
    </row>
    <row r="11" spans="1:13" x14ac:dyDescent="0.25">
      <c r="A11" s="131">
        <v>42163</v>
      </c>
      <c r="B11" s="26">
        <v>1475</v>
      </c>
      <c r="C11" s="26" t="s">
        <v>8</v>
      </c>
      <c r="D11" s="45" t="s">
        <v>41</v>
      </c>
      <c r="E11" s="61"/>
      <c r="F11" s="26" t="s">
        <v>16</v>
      </c>
      <c r="G11" s="61">
        <v>992</v>
      </c>
      <c r="H11" s="29">
        <v>0.75</v>
      </c>
      <c r="I11" s="29">
        <f t="shared" si="0"/>
        <v>744</v>
      </c>
      <c r="J11" s="29">
        <v>744</v>
      </c>
      <c r="K11" s="5">
        <v>42167</v>
      </c>
      <c r="L11" s="6">
        <v>1517</v>
      </c>
      <c r="M11" s="132">
        <f>I11-J11</f>
        <v>0</v>
      </c>
    </row>
    <row r="12" spans="1:13" x14ac:dyDescent="0.25">
      <c r="A12" s="131">
        <v>42163</v>
      </c>
      <c r="B12" s="26">
        <v>1475</v>
      </c>
      <c r="C12" s="26" t="s">
        <v>8</v>
      </c>
      <c r="D12" s="45" t="s">
        <v>41</v>
      </c>
      <c r="E12" s="61"/>
      <c r="F12" s="26" t="s">
        <v>17</v>
      </c>
      <c r="G12" s="61">
        <v>1</v>
      </c>
      <c r="H12" s="29">
        <v>200</v>
      </c>
      <c r="I12" s="29">
        <f t="shared" si="0"/>
        <v>200</v>
      </c>
      <c r="J12" s="29">
        <v>200</v>
      </c>
      <c r="K12" s="5">
        <v>42167</v>
      </c>
      <c r="L12" s="6">
        <v>1517</v>
      </c>
      <c r="M12" s="132">
        <f>I12-J12</f>
        <v>0</v>
      </c>
    </row>
    <row r="13" spans="1:13" x14ac:dyDescent="0.25">
      <c r="A13" s="131">
        <v>42163</v>
      </c>
      <c r="B13" s="26">
        <v>1475</v>
      </c>
      <c r="C13" s="26" t="s">
        <v>8</v>
      </c>
      <c r="D13" s="45" t="s">
        <v>42</v>
      </c>
      <c r="E13" s="61"/>
      <c r="F13" s="26" t="s">
        <v>18</v>
      </c>
      <c r="G13" s="61">
        <v>685</v>
      </c>
      <c r="H13" s="29">
        <v>0.75</v>
      </c>
      <c r="I13" s="29">
        <f t="shared" si="0"/>
        <v>513.75</v>
      </c>
      <c r="J13" s="29">
        <v>513.75</v>
      </c>
      <c r="K13" s="5">
        <v>42167</v>
      </c>
      <c r="L13" s="6">
        <v>1517</v>
      </c>
      <c r="M13" s="132">
        <f>I13-J13</f>
        <v>0</v>
      </c>
    </row>
    <row r="14" spans="1:13" x14ac:dyDescent="0.25">
      <c r="A14" s="131">
        <v>42163</v>
      </c>
      <c r="B14" s="26">
        <v>1475</v>
      </c>
      <c r="C14" s="26" t="s">
        <v>8</v>
      </c>
      <c r="D14" s="45" t="s">
        <v>42</v>
      </c>
      <c r="E14" s="61"/>
      <c r="F14" s="26" t="s">
        <v>19</v>
      </c>
      <c r="G14" s="61">
        <v>1</v>
      </c>
      <c r="H14" s="29">
        <v>200</v>
      </c>
      <c r="I14" s="29">
        <f t="shared" si="0"/>
        <v>200</v>
      </c>
      <c r="J14" s="29">
        <v>200</v>
      </c>
      <c r="K14" s="5">
        <v>42167</v>
      </c>
      <c r="L14" s="6">
        <v>1517</v>
      </c>
      <c r="M14" s="132">
        <f>I14-J14</f>
        <v>0</v>
      </c>
    </row>
    <row r="15" spans="1:13" x14ac:dyDescent="0.25">
      <c r="A15" s="131">
        <v>42163</v>
      </c>
      <c r="B15" s="26">
        <v>1475</v>
      </c>
      <c r="C15" s="26" t="s">
        <v>48</v>
      </c>
      <c r="D15" s="45" t="s">
        <v>43</v>
      </c>
      <c r="E15" s="61"/>
      <c r="F15" s="26" t="s">
        <v>20</v>
      </c>
      <c r="G15" s="61">
        <v>955</v>
      </c>
      <c r="H15" s="29">
        <v>0.75</v>
      </c>
      <c r="I15" s="29">
        <f t="shared" si="0"/>
        <v>716.25</v>
      </c>
      <c r="J15" s="29">
        <v>716.25</v>
      </c>
      <c r="K15" s="5">
        <v>42167</v>
      </c>
      <c r="L15" s="6">
        <v>1517</v>
      </c>
      <c r="M15" s="132">
        <f>I15-J15</f>
        <v>0</v>
      </c>
    </row>
    <row r="16" spans="1:13" x14ac:dyDescent="0.25">
      <c r="A16" s="131">
        <v>42163</v>
      </c>
      <c r="B16" s="26">
        <v>1475</v>
      </c>
      <c r="C16" s="26" t="s">
        <v>8</v>
      </c>
      <c r="D16" s="45" t="s">
        <v>43</v>
      </c>
      <c r="E16" s="61"/>
      <c r="F16" s="26" t="s">
        <v>21</v>
      </c>
      <c r="G16" s="61">
        <v>1</v>
      </c>
      <c r="H16" s="29">
        <v>200</v>
      </c>
      <c r="I16" s="29">
        <f t="shared" si="0"/>
        <v>200</v>
      </c>
      <c r="J16" s="29">
        <v>200</v>
      </c>
      <c r="K16" s="5">
        <v>42167</v>
      </c>
      <c r="L16" s="6">
        <v>1517</v>
      </c>
      <c r="M16" s="132">
        <f>I16-J16</f>
        <v>0</v>
      </c>
    </row>
    <row r="17" spans="1:13" x14ac:dyDescent="0.25">
      <c r="A17" s="133">
        <v>42163</v>
      </c>
      <c r="B17" s="3">
        <v>1475</v>
      </c>
      <c r="C17" s="3" t="s">
        <v>8</v>
      </c>
      <c r="D17" s="40"/>
      <c r="E17" s="58"/>
      <c r="F17" s="3" t="s">
        <v>22</v>
      </c>
      <c r="G17" s="58">
        <v>1</v>
      </c>
      <c r="H17" s="4">
        <v>-823</v>
      </c>
      <c r="I17" s="4">
        <f t="shared" si="0"/>
        <v>-823</v>
      </c>
      <c r="J17" s="4">
        <v>-823</v>
      </c>
      <c r="K17" s="7">
        <v>42167</v>
      </c>
      <c r="L17" s="8">
        <v>1517</v>
      </c>
      <c r="M17" s="134">
        <f>I17-J17</f>
        <v>0</v>
      </c>
    </row>
    <row r="18" spans="1:13" x14ac:dyDescent="0.25">
      <c r="A18" s="135">
        <v>42164</v>
      </c>
      <c r="B18" s="12">
        <v>1476</v>
      </c>
      <c r="C18" s="12" t="s">
        <v>23</v>
      </c>
      <c r="D18" s="41"/>
      <c r="E18" s="59"/>
      <c r="F18" s="12" t="s">
        <v>24</v>
      </c>
      <c r="G18" s="62">
        <v>1</v>
      </c>
      <c r="H18" s="14">
        <v>2000</v>
      </c>
      <c r="I18" s="14">
        <f t="shared" si="0"/>
        <v>2000</v>
      </c>
      <c r="J18" s="14">
        <v>2000</v>
      </c>
      <c r="K18" s="15">
        <v>0.17241379310344829</v>
      </c>
      <c r="L18" s="16">
        <v>1509</v>
      </c>
      <c r="M18" s="136">
        <f>I18-J18</f>
        <v>0</v>
      </c>
    </row>
    <row r="19" spans="1:13" x14ac:dyDescent="0.25">
      <c r="A19" s="129">
        <v>42173</v>
      </c>
      <c r="B19" s="17">
        <v>1479</v>
      </c>
      <c r="C19" s="17" t="s">
        <v>49</v>
      </c>
      <c r="D19" s="45" t="s">
        <v>44</v>
      </c>
      <c r="E19" s="60"/>
      <c r="F19" s="17" t="s">
        <v>25</v>
      </c>
      <c r="G19" s="74">
        <v>950</v>
      </c>
      <c r="H19" s="19">
        <v>2</v>
      </c>
      <c r="I19" s="19">
        <f t="shared" si="0"/>
        <v>1900</v>
      </c>
      <c r="J19" s="19">
        <v>1900</v>
      </c>
      <c r="K19" s="20">
        <v>42181</v>
      </c>
      <c r="L19" s="52"/>
      <c r="M19" s="130">
        <f>I19-J19</f>
        <v>0</v>
      </c>
    </row>
    <row r="20" spans="1:13" x14ac:dyDescent="0.25">
      <c r="A20" s="133">
        <v>42173</v>
      </c>
      <c r="B20" s="21">
        <v>1479</v>
      </c>
      <c r="C20" s="21" t="s">
        <v>49</v>
      </c>
      <c r="D20" s="40" t="s">
        <v>44</v>
      </c>
      <c r="E20" s="58"/>
      <c r="F20" s="21" t="s">
        <v>26</v>
      </c>
      <c r="G20" s="65">
        <v>20</v>
      </c>
      <c r="H20" s="4">
        <v>1</v>
      </c>
      <c r="I20" s="4">
        <v>100</v>
      </c>
      <c r="J20" s="4">
        <v>100</v>
      </c>
      <c r="K20" s="7">
        <v>42181</v>
      </c>
      <c r="L20" s="51"/>
      <c r="M20" s="134">
        <f>I20-J20</f>
        <v>0</v>
      </c>
    </row>
    <row r="21" spans="1:13" x14ac:dyDescent="0.25">
      <c r="A21" s="131">
        <v>42173</v>
      </c>
      <c r="B21" s="10">
        <v>1478</v>
      </c>
      <c r="C21" s="10" t="s">
        <v>27</v>
      </c>
      <c r="D21" s="45"/>
      <c r="E21" s="61"/>
      <c r="F21" s="10" t="s">
        <v>28</v>
      </c>
      <c r="G21" s="70">
        <v>625</v>
      </c>
      <c r="H21" s="29">
        <v>1.25</v>
      </c>
      <c r="I21" s="29">
        <f t="shared" si="0"/>
        <v>781.25</v>
      </c>
      <c r="J21" s="29">
        <v>781.25</v>
      </c>
      <c r="K21" s="5">
        <v>42185</v>
      </c>
      <c r="L21" s="11">
        <v>1527</v>
      </c>
      <c r="M21" s="132">
        <f>I21-J21</f>
        <v>0</v>
      </c>
    </row>
    <row r="22" spans="1:13" x14ac:dyDescent="0.25">
      <c r="A22" s="133">
        <v>42173</v>
      </c>
      <c r="B22" s="21">
        <v>1478</v>
      </c>
      <c r="C22" s="21" t="s">
        <v>27</v>
      </c>
      <c r="D22" s="40"/>
      <c r="E22" s="58"/>
      <c r="F22" s="21" t="s">
        <v>29</v>
      </c>
      <c r="G22" s="65">
        <v>1</v>
      </c>
      <c r="H22" s="4">
        <v>80</v>
      </c>
      <c r="I22" s="4">
        <f t="shared" si="0"/>
        <v>80</v>
      </c>
      <c r="J22" s="4">
        <v>80</v>
      </c>
      <c r="K22" s="7">
        <v>42185</v>
      </c>
      <c r="L22" s="23">
        <v>1527</v>
      </c>
      <c r="M22" s="134">
        <f>I22-J22</f>
        <v>0</v>
      </c>
    </row>
    <row r="23" spans="1:13" x14ac:dyDescent="0.25">
      <c r="A23" s="131">
        <v>42181</v>
      </c>
      <c r="B23" s="10">
        <v>1483</v>
      </c>
      <c r="C23" s="10" t="s">
        <v>50</v>
      </c>
      <c r="D23" s="45" t="s">
        <v>45</v>
      </c>
      <c r="E23" s="61"/>
      <c r="F23" s="10" t="s">
        <v>30</v>
      </c>
      <c r="G23" s="70">
        <v>1150</v>
      </c>
      <c r="H23" s="29">
        <v>1.2</v>
      </c>
      <c r="I23" s="29">
        <f t="shared" si="0"/>
        <v>1380</v>
      </c>
      <c r="J23" s="29">
        <v>1380</v>
      </c>
      <c r="K23" s="5">
        <v>42198</v>
      </c>
      <c r="L23" s="11">
        <v>1524</v>
      </c>
      <c r="M23" s="132">
        <f>I23-J23</f>
        <v>0</v>
      </c>
    </row>
    <row r="24" spans="1:13" x14ac:dyDescent="0.25">
      <c r="A24" s="133">
        <v>42181</v>
      </c>
      <c r="B24" s="3">
        <v>1483</v>
      </c>
      <c r="C24" s="21" t="s">
        <v>50</v>
      </c>
      <c r="D24" s="40" t="s">
        <v>45</v>
      </c>
      <c r="E24" s="58"/>
      <c r="F24" s="21" t="s">
        <v>31</v>
      </c>
      <c r="G24" s="65">
        <v>1</v>
      </c>
      <c r="H24" s="4">
        <v>300</v>
      </c>
      <c r="I24" s="4">
        <f t="shared" si="0"/>
        <v>300</v>
      </c>
      <c r="J24" s="4">
        <v>300</v>
      </c>
      <c r="K24" s="7">
        <v>42198</v>
      </c>
      <c r="L24" s="23">
        <v>1524</v>
      </c>
      <c r="M24" s="134">
        <f>I24-J24</f>
        <v>0</v>
      </c>
    </row>
    <row r="25" spans="1:13" x14ac:dyDescent="0.25">
      <c r="A25" s="133">
        <v>42192</v>
      </c>
      <c r="B25" s="21">
        <v>1485</v>
      </c>
      <c r="C25" s="21" t="s">
        <v>51</v>
      </c>
      <c r="D25" s="41" t="s">
        <v>46</v>
      </c>
      <c r="E25" s="58"/>
      <c r="F25" s="21" t="s">
        <v>32</v>
      </c>
      <c r="G25" s="65">
        <v>1000</v>
      </c>
      <c r="H25" s="4">
        <v>2.5</v>
      </c>
      <c r="I25" s="4">
        <f t="shared" si="0"/>
        <v>2500</v>
      </c>
      <c r="J25" s="4">
        <v>2500</v>
      </c>
      <c r="K25" s="7">
        <v>42187</v>
      </c>
      <c r="L25" s="23">
        <v>1521</v>
      </c>
      <c r="M25" s="134">
        <f>I25-J25</f>
        <v>0</v>
      </c>
    </row>
    <row r="26" spans="1:13" x14ac:dyDescent="0.25">
      <c r="A26" s="131">
        <v>42186</v>
      </c>
      <c r="B26" s="10">
        <v>1484</v>
      </c>
      <c r="C26" s="10" t="s">
        <v>48</v>
      </c>
      <c r="D26" s="45" t="s">
        <v>34</v>
      </c>
      <c r="E26" s="61"/>
      <c r="F26" s="10" t="s">
        <v>33</v>
      </c>
      <c r="G26" s="70">
        <v>1</v>
      </c>
      <c r="H26" s="29">
        <v>350</v>
      </c>
      <c r="I26" s="29">
        <f t="shared" si="0"/>
        <v>350</v>
      </c>
      <c r="J26" s="29">
        <v>350</v>
      </c>
      <c r="K26" s="5">
        <v>42215</v>
      </c>
      <c r="L26" s="11">
        <v>1527</v>
      </c>
      <c r="M26" s="132">
        <f>I26-J26</f>
        <v>0</v>
      </c>
    </row>
    <row r="27" spans="1:13" x14ac:dyDescent="0.25">
      <c r="A27" s="133">
        <v>42186</v>
      </c>
      <c r="B27" s="21">
        <v>1484</v>
      </c>
      <c r="C27" s="21" t="s">
        <v>8</v>
      </c>
      <c r="D27" s="40" t="s">
        <v>34</v>
      </c>
      <c r="E27" s="58"/>
      <c r="F27" s="21" t="s">
        <v>22</v>
      </c>
      <c r="G27" s="65">
        <v>1</v>
      </c>
      <c r="H27" s="4">
        <v>-55.47</v>
      </c>
      <c r="I27" s="4">
        <f t="shared" si="0"/>
        <v>-55.47</v>
      </c>
      <c r="J27" s="4">
        <v>-55.47</v>
      </c>
      <c r="K27" s="7">
        <v>42215</v>
      </c>
      <c r="L27" s="23">
        <v>1527</v>
      </c>
      <c r="M27" s="134">
        <f>I27-J27</f>
        <v>0</v>
      </c>
    </row>
    <row r="28" spans="1:13" x14ac:dyDescent="0.25">
      <c r="A28" s="131">
        <v>42206</v>
      </c>
      <c r="B28" s="10">
        <v>1488</v>
      </c>
      <c r="C28" s="10" t="s">
        <v>48</v>
      </c>
      <c r="D28" s="42" t="s">
        <v>53</v>
      </c>
      <c r="E28" s="61"/>
      <c r="F28" s="10" t="s">
        <v>54</v>
      </c>
      <c r="G28" s="70">
        <v>680</v>
      </c>
      <c r="H28" s="29">
        <v>0.75734999999999997</v>
      </c>
      <c r="I28" s="29">
        <f t="shared" si="0"/>
        <v>514.99799999999993</v>
      </c>
      <c r="J28" s="29">
        <v>515</v>
      </c>
      <c r="K28" s="5">
        <v>42215</v>
      </c>
      <c r="L28" s="11">
        <v>1527</v>
      </c>
      <c r="M28" s="132">
        <f>I28-J28</f>
        <v>-2.0000000000663931E-3</v>
      </c>
    </row>
    <row r="29" spans="1:13" x14ac:dyDescent="0.25">
      <c r="A29" s="133">
        <v>42206</v>
      </c>
      <c r="B29" s="21">
        <v>1488</v>
      </c>
      <c r="C29" s="21" t="s">
        <v>48</v>
      </c>
      <c r="D29" s="43" t="s">
        <v>53</v>
      </c>
      <c r="E29" s="58"/>
      <c r="F29" s="21" t="s">
        <v>56</v>
      </c>
      <c r="G29" s="65">
        <v>1</v>
      </c>
      <c r="H29" s="4">
        <v>200</v>
      </c>
      <c r="I29" s="4">
        <f t="shared" si="0"/>
        <v>200</v>
      </c>
      <c r="J29" s="4">
        <v>200</v>
      </c>
      <c r="K29" s="7">
        <v>42215</v>
      </c>
      <c r="L29" s="23">
        <v>1527</v>
      </c>
      <c r="M29" s="134">
        <f>I29-J29</f>
        <v>0</v>
      </c>
    </row>
    <row r="30" spans="1:13" x14ac:dyDescent="0.25">
      <c r="A30" s="131">
        <v>42212</v>
      </c>
      <c r="B30" s="10">
        <v>1489</v>
      </c>
      <c r="C30" s="10" t="s">
        <v>48</v>
      </c>
      <c r="D30" s="42" t="s">
        <v>35</v>
      </c>
      <c r="E30" s="61"/>
      <c r="F30" s="10" t="s">
        <v>55</v>
      </c>
      <c r="G30" s="70">
        <v>4</v>
      </c>
      <c r="H30" s="29">
        <v>250</v>
      </c>
      <c r="I30" s="29">
        <f t="shared" si="0"/>
        <v>1000</v>
      </c>
      <c r="J30" s="29">
        <v>1000</v>
      </c>
      <c r="K30" s="5">
        <v>42215</v>
      </c>
      <c r="L30" s="11">
        <v>1527</v>
      </c>
      <c r="M30" s="132">
        <f>I30-J30</f>
        <v>0</v>
      </c>
    </row>
    <row r="31" spans="1:13" x14ac:dyDescent="0.25">
      <c r="A31" s="131">
        <v>42212</v>
      </c>
      <c r="B31" s="10">
        <v>1489</v>
      </c>
      <c r="C31" s="10" t="s">
        <v>48</v>
      </c>
      <c r="D31" s="42" t="s">
        <v>35</v>
      </c>
      <c r="E31" s="61"/>
      <c r="F31" s="10" t="s">
        <v>114</v>
      </c>
      <c r="G31" s="70">
        <v>400</v>
      </c>
      <c r="H31" s="29">
        <v>0.75</v>
      </c>
      <c r="I31" s="29">
        <f t="shared" si="0"/>
        <v>300</v>
      </c>
      <c r="J31" s="29">
        <v>300</v>
      </c>
      <c r="K31" s="5">
        <v>42215</v>
      </c>
      <c r="L31" s="11">
        <v>1527</v>
      </c>
      <c r="M31" s="132">
        <f>I31-J31</f>
        <v>0</v>
      </c>
    </row>
    <row r="32" spans="1:13" x14ac:dyDescent="0.25">
      <c r="A32" s="131">
        <v>42212</v>
      </c>
      <c r="B32" s="10">
        <v>1489</v>
      </c>
      <c r="C32" s="10" t="s">
        <v>48</v>
      </c>
      <c r="D32" s="42" t="s">
        <v>35</v>
      </c>
      <c r="E32" s="61"/>
      <c r="F32" s="10" t="s">
        <v>57</v>
      </c>
      <c r="G32" s="70">
        <v>500</v>
      </c>
      <c r="H32" s="29">
        <v>1.5</v>
      </c>
      <c r="I32" s="29">
        <f t="shared" si="0"/>
        <v>750</v>
      </c>
      <c r="J32" s="29">
        <v>750</v>
      </c>
      <c r="K32" s="5">
        <v>42215</v>
      </c>
      <c r="L32" s="11">
        <v>1527</v>
      </c>
      <c r="M32" s="132">
        <f>I32-J32</f>
        <v>0</v>
      </c>
    </row>
    <row r="33" spans="1:13" x14ac:dyDescent="0.25">
      <c r="A33" s="133">
        <v>42212</v>
      </c>
      <c r="B33" s="21">
        <v>1489</v>
      </c>
      <c r="C33" s="21" t="s">
        <v>48</v>
      </c>
      <c r="D33" s="43" t="s">
        <v>35</v>
      </c>
      <c r="E33" s="58"/>
      <c r="F33" s="21" t="s">
        <v>58</v>
      </c>
      <c r="G33" s="65">
        <v>1</v>
      </c>
      <c r="H33" s="4">
        <v>175</v>
      </c>
      <c r="I33" s="4">
        <f t="shared" si="0"/>
        <v>175</v>
      </c>
      <c r="J33" s="4">
        <v>175</v>
      </c>
      <c r="K33" s="7">
        <v>42215</v>
      </c>
      <c r="L33" s="23">
        <v>1527</v>
      </c>
      <c r="M33" s="134">
        <f>I33-J33</f>
        <v>0</v>
      </c>
    </row>
    <row r="34" spans="1:13" x14ac:dyDescent="0.25">
      <c r="A34" s="137">
        <v>42219</v>
      </c>
      <c r="B34" s="12">
        <v>1491</v>
      </c>
      <c r="C34" s="12" t="s">
        <v>59</v>
      </c>
      <c r="D34" s="44" t="s">
        <v>60</v>
      </c>
      <c r="E34" s="59"/>
      <c r="F34" s="12" t="s">
        <v>61</v>
      </c>
      <c r="G34" s="62">
        <v>1000</v>
      </c>
      <c r="H34" s="14">
        <v>2.5</v>
      </c>
      <c r="I34" s="14">
        <f t="shared" si="0"/>
        <v>2500</v>
      </c>
      <c r="J34" s="14">
        <v>2500</v>
      </c>
      <c r="K34" s="31">
        <v>42220</v>
      </c>
      <c r="L34" s="16">
        <v>1529</v>
      </c>
      <c r="M34" s="136">
        <f>I34-J34</f>
        <v>0</v>
      </c>
    </row>
    <row r="35" spans="1:13" x14ac:dyDescent="0.25">
      <c r="A35" s="137">
        <v>42227</v>
      </c>
      <c r="B35" s="12">
        <v>1498</v>
      </c>
      <c r="C35" s="12" t="s">
        <v>62</v>
      </c>
      <c r="D35" s="44" t="s">
        <v>63</v>
      </c>
      <c r="E35" s="59"/>
      <c r="F35" s="12" t="s">
        <v>64</v>
      </c>
      <c r="G35" s="62">
        <v>1000</v>
      </c>
      <c r="H35" s="14">
        <v>2.2999999999999998</v>
      </c>
      <c r="I35" s="14">
        <f t="shared" si="0"/>
        <v>2300</v>
      </c>
      <c r="J35" s="14">
        <v>2300</v>
      </c>
      <c r="K35" s="31">
        <v>42251</v>
      </c>
      <c r="L35" s="53">
        <v>1543</v>
      </c>
      <c r="M35" s="136">
        <f>I35-J35</f>
        <v>0</v>
      </c>
    </row>
    <row r="36" spans="1:13" s="24" customFormat="1" x14ac:dyDescent="0.25">
      <c r="A36" s="135">
        <v>42227</v>
      </c>
      <c r="B36" s="12">
        <v>1497</v>
      </c>
      <c r="C36" s="12" t="s">
        <v>65</v>
      </c>
      <c r="D36" s="44" t="s">
        <v>66</v>
      </c>
      <c r="E36" s="62"/>
      <c r="F36" s="12" t="s">
        <v>67</v>
      </c>
      <c r="G36" s="62">
        <v>1000</v>
      </c>
      <c r="H36" s="34">
        <v>2.5</v>
      </c>
      <c r="I36" s="34">
        <f t="shared" si="0"/>
        <v>2500</v>
      </c>
      <c r="J36" s="34">
        <v>2500</v>
      </c>
      <c r="K36" s="35">
        <v>42230</v>
      </c>
      <c r="L36" s="16">
        <v>1531</v>
      </c>
      <c r="M36" s="138">
        <f>I36-J36</f>
        <v>0</v>
      </c>
    </row>
    <row r="37" spans="1:13" s="24" customFormat="1" x14ac:dyDescent="0.25">
      <c r="A37" s="135">
        <v>42227</v>
      </c>
      <c r="B37" s="12">
        <v>1496</v>
      </c>
      <c r="C37" s="12" t="s">
        <v>68</v>
      </c>
      <c r="D37" s="44" t="s">
        <v>69</v>
      </c>
      <c r="E37" s="62"/>
      <c r="F37" s="12" t="s">
        <v>67</v>
      </c>
      <c r="G37" s="62">
        <v>1000</v>
      </c>
      <c r="H37" s="34">
        <v>2.5</v>
      </c>
      <c r="I37" s="34">
        <f t="shared" si="0"/>
        <v>2500</v>
      </c>
      <c r="J37" s="34">
        <v>2500</v>
      </c>
      <c r="K37" s="35">
        <v>42230</v>
      </c>
      <c r="L37" s="16">
        <v>1531</v>
      </c>
      <c r="M37" s="138">
        <f>I37-J37</f>
        <v>0</v>
      </c>
    </row>
    <row r="38" spans="1:13" s="24" customFormat="1" x14ac:dyDescent="0.25">
      <c r="A38" s="135">
        <v>42227</v>
      </c>
      <c r="B38" s="12">
        <v>1495</v>
      </c>
      <c r="C38" s="12" t="s">
        <v>8</v>
      </c>
      <c r="D38" s="44" t="s">
        <v>40</v>
      </c>
      <c r="E38" s="62"/>
      <c r="F38" s="12" t="s">
        <v>70</v>
      </c>
      <c r="G38" s="62">
        <v>1385</v>
      </c>
      <c r="H38" s="34">
        <v>1.5</v>
      </c>
      <c r="I38" s="34">
        <f t="shared" si="0"/>
        <v>2077.5</v>
      </c>
      <c r="J38" s="34">
        <v>2077.5</v>
      </c>
      <c r="K38" s="35">
        <v>42303</v>
      </c>
      <c r="L38" s="16">
        <v>1532</v>
      </c>
      <c r="M38" s="138">
        <f>I38-J38</f>
        <v>0</v>
      </c>
    </row>
    <row r="39" spans="1:13" s="24" customFormat="1" x14ac:dyDescent="0.25">
      <c r="A39" s="135">
        <v>42227</v>
      </c>
      <c r="B39" s="12">
        <v>1494</v>
      </c>
      <c r="C39" s="12" t="s">
        <v>48</v>
      </c>
      <c r="D39" s="44" t="s">
        <v>71</v>
      </c>
      <c r="E39" s="62"/>
      <c r="F39" s="12" t="s">
        <v>70</v>
      </c>
      <c r="G39" s="62">
        <v>1350</v>
      </c>
      <c r="H39" s="34">
        <v>1.5</v>
      </c>
      <c r="I39" s="34">
        <v>2024.5</v>
      </c>
      <c r="J39" s="34">
        <f>1396.5+200+428</f>
        <v>2024.5</v>
      </c>
      <c r="K39" s="37" t="s">
        <v>73</v>
      </c>
      <c r="L39" s="16" t="s">
        <v>72</v>
      </c>
      <c r="M39" s="138">
        <f>I39-J39</f>
        <v>0</v>
      </c>
    </row>
    <row r="40" spans="1:13" s="24" customFormat="1" x14ac:dyDescent="0.25">
      <c r="A40" s="135">
        <v>42227</v>
      </c>
      <c r="B40" s="12">
        <v>1493</v>
      </c>
      <c r="C40" s="12" t="s">
        <v>48</v>
      </c>
      <c r="D40" s="44" t="s">
        <v>74</v>
      </c>
      <c r="E40" s="62"/>
      <c r="F40" s="12" t="s">
        <v>70</v>
      </c>
      <c r="G40" s="62">
        <v>1338</v>
      </c>
      <c r="H40" s="34">
        <v>1.5</v>
      </c>
      <c r="I40" s="34">
        <f t="shared" si="0"/>
        <v>2007</v>
      </c>
      <c r="J40" s="34">
        <v>2007</v>
      </c>
      <c r="K40" s="35">
        <v>42230</v>
      </c>
      <c r="L40" s="16">
        <v>1532</v>
      </c>
      <c r="M40" s="138">
        <f>I40-J40</f>
        <v>0</v>
      </c>
    </row>
    <row r="41" spans="1:13" x14ac:dyDescent="0.25">
      <c r="A41" s="133">
        <v>42233</v>
      </c>
      <c r="B41" s="21">
        <v>1502</v>
      </c>
      <c r="C41" s="21" t="s">
        <v>75</v>
      </c>
      <c r="D41" s="43" t="s">
        <v>76</v>
      </c>
      <c r="E41" s="58"/>
      <c r="F41" s="21" t="s">
        <v>77</v>
      </c>
      <c r="G41" s="65">
        <v>1000</v>
      </c>
      <c r="H41" s="4">
        <v>2.5</v>
      </c>
      <c r="I41" s="4">
        <f t="shared" si="0"/>
        <v>2500</v>
      </c>
      <c r="J41" s="4">
        <f>1250+1250</f>
        <v>2500</v>
      </c>
      <c r="K41" s="47" t="s">
        <v>78</v>
      </c>
      <c r="L41" s="51" t="s">
        <v>79</v>
      </c>
      <c r="M41" s="134">
        <f>I41-J41</f>
        <v>0</v>
      </c>
    </row>
    <row r="42" spans="1:13" x14ac:dyDescent="0.25">
      <c r="A42" s="137">
        <v>42233</v>
      </c>
      <c r="B42" s="12">
        <v>1501</v>
      </c>
      <c r="C42" s="12" t="s">
        <v>80</v>
      </c>
      <c r="D42" s="44" t="s">
        <v>81</v>
      </c>
      <c r="E42" s="59"/>
      <c r="F42" s="12" t="s">
        <v>77</v>
      </c>
      <c r="G42" s="62">
        <v>1000</v>
      </c>
      <c r="H42" s="14">
        <v>2.5</v>
      </c>
      <c r="I42" s="14">
        <f t="shared" si="0"/>
        <v>2500</v>
      </c>
      <c r="J42" s="14">
        <f>1250+1250</f>
        <v>2500</v>
      </c>
      <c r="K42" s="33" t="s">
        <v>82</v>
      </c>
      <c r="L42" s="53" t="s">
        <v>79</v>
      </c>
      <c r="M42" s="136">
        <f>I42-J42</f>
        <v>0</v>
      </c>
    </row>
    <row r="43" spans="1:13" x14ac:dyDescent="0.25">
      <c r="A43" s="137">
        <v>42236</v>
      </c>
      <c r="B43" s="12">
        <v>1505</v>
      </c>
      <c r="C43" s="12" t="s">
        <v>48</v>
      </c>
      <c r="D43" s="44" t="s">
        <v>83</v>
      </c>
      <c r="E43" s="59"/>
      <c r="F43" s="12" t="s">
        <v>84</v>
      </c>
      <c r="G43" s="62">
        <v>1338</v>
      </c>
      <c r="H43" s="14">
        <v>1.5</v>
      </c>
      <c r="I43" s="14">
        <v>2000</v>
      </c>
      <c r="J43" s="14">
        <v>2000</v>
      </c>
      <c r="K43" s="33">
        <v>42256</v>
      </c>
      <c r="L43" s="55">
        <v>1544</v>
      </c>
      <c r="M43" s="136">
        <f>I43-J43</f>
        <v>0</v>
      </c>
    </row>
    <row r="44" spans="1:13" x14ac:dyDescent="0.25">
      <c r="A44" s="137">
        <v>42236</v>
      </c>
      <c r="B44" s="12">
        <v>1504</v>
      </c>
      <c r="C44" s="12" t="s">
        <v>48</v>
      </c>
      <c r="D44" s="44" t="s">
        <v>85</v>
      </c>
      <c r="E44" s="59"/>
      <c r="F44" s="12" t="s">
        <v>84</v>
      </c>
      <c r="G44" s="62">
        <v>1338</v>
      </c>
      <c r="H44" s="14">
        <v>1.5</v>
      </c>
      <c r="I44" s="14">
        <v>2000</v>
      </c>
      <c r="J44" s="14">
        <v>2000</v>
      </c>
      <c r="K44" s="33">
        <v>42256</v>
      </c>
      <c r="L44" s="55">
        <v>1544</v>
      </c>
      <c r="M44" s="136">
        <f>I44-J44</f>
        <v>0</v>
      </c>
    </row>
    <row r="45" spans="1:13" x14ac:dyDescent="0.25">
      <c r="A45" s="137">
        <v>42247</v>
      </c>
      <c r="B45" s="12">
        <v>1508</v>
      </c>
      <c r="C45" s="12" t="s">
        <v>86</v>
      </c>
      <c r="D45" s="41">
        <v>21</v>
      </c>
      <c r="E45" s="59"/>
      <c r="F45" s="12" t="s">
        <v>87</v>
      </c>
      <c r="G45" s="62">
        <v>500</v>
      </c>
      <c r="H45" s="14">
        <v>1.2</v>
      </c>
      <c r="I45" s="14">
        <f t="shared" si="0"/>
        <v>600</v>
      </c>
      <c r="J45" s="14">
        <v>600</v>
      </c>
      <c r="K45" s="33">
        <v>42303</v>
      </c>
      <c r="L45" s="55">
        <v>1568</v>
      </c>
      <c r="M45" s="136">
        <f>I45-J45</f>
        <v>0</v>
      </c>
    </row>
    <row r="46" spans="1:13" x14ac:dyDescent="0.25">
      <c r="A46" s="137">
        <v>42247</v>
      </c>
      <c r="B46" s="12">
        <v>1507</v>
      </c>
      <c r="C46" s="12" t="s">
        <v>88</v>
      </c>
      <c r="D46" s="41">
        <v>27</v>
      </c>
      <c r="E46" s="59"/>
      <c r="F46" s="12" t="s">
        <v>87</v>
      </c>
      <c r="G46" s="62">
        <v>500</v>
      </c>
      <c r="H46" s="14">
        <v>1.2</v>
      </c>
      <c r="I46" s="14">
        <f t="shared" si="0"/>
        <v>600</v>
      </c>
      <c r="J46" s="14">
        <v>600</v>
      </c>
      <c r="K46" s="33">
        <v>42303</v>
      </c>
      <c r="L46" s="55">
        <v>1568</v>
      </c>
      <c r="M46" s="136">
        <f>I46-J46</f>
        <v>0</v>
      </c>
    </row>
    <row r="47" spans="1:13" x14ac:dyDescent="0.25">
      <c r="A47" s="137">
        <v>42249</v>
      </c>
      <c r="B47" s="12">
        <v>1511</v>
      </c>
      <c r="C47" s="12" t="s">
        <v>48</v>
      </c>
      <c r="D47" s="41" t="s">
        <v>39</v>
      </c>
      <c r="E47" s="59"/>
      <c r="F47" s="12" t="s">
        <v>84</v>
      </c>
      <c r="G47" s="62">
        <v>1385</v>
      </c>
      <c r="H47" s="14">
        <v>1.5</v>
      </c>
      <c r="I47" s="14">
        <f t="shared" si="0"/>
        <v>2077.5</v>
      </c>
      <c r="J47" s="14">
        <v>2077.5</v>
      </c>
      <c r="K47" s="33">
        <v>42277</v>
      </c>
      <c r="L47" s="55">
        <v>1557</v>
      </c>
      <c r="M47" s="136">
        <f>I47-J47</f>
        <v>0</v>
      </c>
    </row>
    <row r="48" spans="1:13" x14ac:dyDescent="0.25">
      <c r="A48" s="137">
        <v>42260</v>
      </c>
      <c r="B48" s="12">
        <v>1518</v>
      </c>
      <c r="C48" s="12" t="s">
        <v>48</v>
      </c>
      <c r="D48" s="41" t="s">
        <v>89</v>
      </c>
      <c r="E48" s="59"/>
      <c r="F48" s="12" t="s">
        <v>84</v>
      </c>
      <c r="G48" s="62">
        <v>1385</v>
      </c>
      <c r="H48" s="14">
        <v>1.5</v>
      </c>
      <c r="I48" s="14">
        <f t="shared" si="0"/>
        <v>2077.5</v>
      </c>
      <c r="J48" s="14">
        <v>2077.5</v>
      </c>
      <c r="K48" s="33">
        <v>42265</v>
      </c>
      <c r="L48" s="55">
        <v>1553</v>
      </c>
      <c r="M48" s="136">
        <f>I48-J48</f>
        <v>0</v>
      </c>
    </row>
    <row r="49" spans="1:13" x14ac:dyDescent="0.25">
      <c r="A49" s="137">
        <v>42261</v>
      </c>
      <c r="B49" s="12">
        <v>1524</v>
      </c>
      <c r="C49" s="12" t="s">
        <v>48</v>
      </c>
      <c r="D49" s="41" t="s">
        <v>90</v>
      </c>
      <c r="E49" s="59"/>
      <c r="F49" s="12" t="s">
        <v>114</v>
      </c>
      <c r="G49" s="62">
        <v>150</v>
      </c>
      <c r="H49" s="14">
        <v>0.75</v>
      </c>
      <c r="I49" s="14">
        <f t="shared" si="0"/>
        <v>112.5</v>
      </c>
      <c r="J49" s="14">
        <v>112.5</v>
      </c>
      <c r="K49" s="33">
        <v>42277</v>
      </c>
      <c r="L49" s="55">
        <v>1557</v>
      </c>
      <c r="M49" s="136">
        <f>I49-J49</f>
        <v>0</v>
      </c>
    </row>
    <row r="50" spans="1:13" x14ac:dyDescent="0.25">
      <c r="A50" s="137">
        <v>42263</v>
      </c>
      <c r="B50" s="12">
        <v>1523</v>
      </c>
      <c r="C50" s="12" t="s">
        <v>48</v>
      </c>
      <c r="D50" s="41" t="s">
        <v>91</v>
      </c>
      <c r="E50" s="59"/>
      <c r="F50" s="12" t="s">
        <v>84</v>
      </c>
      <c r="G50" s="62">
        <v>1338</v>
      </c>
      <c r="H50" s="14">
        <v>1.5</v>
      </c>
      <c r="I50" s="14">
        <f t="shared" si="0"/>
        <v>2007</v>
      </c>
      <c r="J50" s="14">
        <v>2007</v>
      </c>
      <c r="K50" s="33">
        <v>42265</v>
      </c>
      <c r="L50" s="55">
        <v>1553</v>
      </c>
      <c r="M50" s="136">
        <f>I50-J50</f>
        <v>0</v>
      </c>
    </row>
    <row r="51" spans="1:13" x14ac:dyDescent="0.25">
      <c r="A51" s="137">
        <v>42263</v>
      </c>
      <c r="B51" s="12">
        <v>1522</v>
      </c>
      <c r="C51" s="12" t="s">
        <v>92</v>
      </c>
      <c r="D51" s="41"/>
      <c r="E51" s="59"/>
      <c r="F51" s="12" t="s">
        <v>93</v>
      </c>
      <c r="G51" s="62">
        <v>1</v>
      </c>
      <c r="H51" s="14">
        <v>300</v>
      </c>
      <c r="I51" s="14">
        <f t="shared" si="0"/>
        <v>300</v>
      </c>
      <c r="J51" s="14">
        <v>300</v>
      </c>
      <c r="K51" s="33">
        <v>42265</v>
      </c>
      <c r="L51" s="55">
        <v>1553</v>
      </c>
      <c r="M51" s="136">
        <f>I51-J51</f>
        <v>0</v>
      </c>
    </row>
    <row r="52" spans="1:13" x14ac:dyDescent="0.25">
      <c r="A52" s="137">
        <v>42263</v>
      </c>
      <c r="B52" s="12">
        <v>1521</v>
      </c>
      <c r="C52" s="12" t="s">
        <v>48</v>
      </c>
      <c r="D52" s="41" t="s">
        <v>36</v>
      </c>
      <c r="E52" s="59"/>
      <c r="F52" s="12" t="s">
        <v>94</v>
      </c>
      <c r="G52" s="62">
        <v>1</v>
      </c>
      <c r="H52" s="14">
        <v>300</v>
      </c>
      <c r="I52" s="14">
        <f t="shared" si="0"/>
        <v>300</v>
      </c>
      <c r="J52" s="14">
        <v>300</v>
      </c>
      <c r="K52" s="33">
        <v>42277</v>
      </c>
      <c r="L52" s="55">
        <v>1557</v>
      </c>
      <c r="M52" s="136">
        <f>I52-J52</f>
        <v>0</v>
      </c>
    </row>
    <row r="53" spans="1:13" x14ac:dyDescent="0.25">
      <c r="A53" s="137">
        <v>42263</v>
      </c>
      <c r="B53" s="12">
        <v>1520</v>
      </c>
      <c r="C53" s="12" t="s">
        <v>48</v>
      </c>
      <c r="D53" s="41" t="s">
        <v>90</v>
      </c>
      <c r="E53" s="59"/>
      <c r="F53" s="12" t="s">
        <v>84</v>
      </c>
      <c r="G53" s="62">
        <v>1350</v>
      </c>
      <c r="H53" s="14">
        <v>1.5</v>
      </c>
      <c r="I53" s="14">
        <f t="shared" si="0"/>
        <v>2025</v>
      </c>
      <c r="J53" s="14">
        <v>2025</v>
      </c>
      <c r="K53" s="33">
        <v>42265</v>
      </c>
      <c r="L53" s="55">
        <v>1553</v>
      </c>
      <c r="M53" s="136">
        <f>I53-J53</f>
        <v>0</v>
      </c>
    </row>
    <row r="54" spans="1:13" x14ac:dyDescent="0.25">
      <c r="A54" s="137">
        <v>42263</v>
      </c>
      <c r="B54" s="12">
        <v>1519</v>
      </c>
      <c r="C54" s="12" t="s">
        <v>48</v>
      </c>
      <c r="D54" s="41" t="s">
        <v>95</v>
      </c>
      <c r="E54" s="59"/>
      <c r="F54" s="12" t="s">
        <v>84</v>
      </c>
      <c r="G54" s="62">
        <v>1385</v>
      </c>
      <c r="H54" s="14">
        <v>1.5</v>
      </c>
      <c r="I54" s="14">
        <f t="shared" si="0"/>
        <v>2077.5</v>
      </c>
      <c r="J54" s="14">
        <v>2077.5</v>
      </c>
      <c r="K54" s="33">
        <v>42265</v>
      </c>
      <c r="L54" s="55">
        <v>1553</v>
      </c>
      <c r="M54" s="136">
        <f>I54-J54</f>
        <v>0</v>
      </c>
    </row>
    <row r="55" spans="1:13" x14ac:dyDescent="0.25">
      <c r="A55" s="137">
        <v>42265</v>
      </c>
      <c r="B55" s="12">
        <v>1534</v>
      </c>
      <c r="C55" s="12" t="s">
        <v>48</v>
      </c>
      <c r="D55" s="41" t="s">
        <v>90</v>
      </c>
      <c r="E55" s="59"/>
      <c r="F55" s="12" t="s">
        <v>96</v>
      </c>
      <c r="G55" s="62">
        <v>1350</v>
      </c>
      <c r="H55" s="14">
        <v>0.25</v>
      </c>
      <c r="I55" s="14">
        <f t="shared" si="0"/>
        <v>337.5</v>
      </c>
      <c r="J55" s="14">
        <v>337.5</v>
      </c>
      <c r="K55" s="33">
        <v>42277</v>
      </c>
      <c r="L55" s="55">
        <v>1557</v>
      </c>
      <c r="M55" s="136">
        <f>I55-J55</f>
        <v>0</v>
      </c>
    </row>
    <row r="56" spans="1:13" x14ac:dyDescent="0.25">
      <c r="A56" s="137">
        <v>42265</v>
      </c>
      <c r="B56" s="12">
        <v>1533</v>
      </c>
      <c r="C56" s="12" t="s">
        <v>48</v>
      </c>
      <c r="D56" s="41" t="s">
        <v>91</v>
      </c>
      <c r="E56" s="59"/>
      <c r="F56" s="12" t="s">
        <v>97</v>
      </c>
      <c r="G56" s="62">
        <v>1338</v>
      </c>
      <c r="H56" s="14">
        <v>0.25</v>
      </c>
      <c r="I56" s="14">
        <f t="shared" si="0"/>
        <v>334.5</v>
      </c>
      <c r="J56" s="14">
        <v>334.5</v>
      </c>
      <c r="K56" s="33">
        <v>42303</v>
      </c>
      <c r="L56" s="55">
        <v>1568</v>
      </c>
      <c r="M56" s="136">
        <f>I56-J56</f>
        <v>0</v>
      </c>
    </row>
    <row r="57" spans="1:13" x14ac:dyDescent="0.25">
      <c r="A57" s="137">
        <v>42265</v>
      </c>
      <c r="B57" s="12">
        <v>1532</v>
      </c>
      <c r="C57" s="12" t="s">
        <v>48</v>
      </c>
      <c r="D57" s="41" t="s">
        <v>89</v>
      </c>
      <c r="E57" s="59"/>
      <c r="F57" s="12" t="s">
        <v>97</v>
      </c>
      <c r="G57" s="62">
        <v>1385</v>
      </c>
      <c r="H57" s="14">
        <v>0.25</v>
      </c>
      <c r="I57" s="14">
        <f t="shared" si="0"/>
        <v>346.25</v>
      </c>
      <c r="J57" s="14">
        <v>346.25</v>
      </c>
      <c r="K57" s="33">
        <v>42277</v>
      </c>
      <c r="L57" s="55">
        <v>1557</v>
      </c>
      <c r="M57" s="136">
        <f>I57-J57</f>
        <v>0</v>
      </c>
    </row>
    <row r="58" spans="1:13" x14ac:dyDescent="0.25">
      <c r="A58" s="137">
        <v>42265</v>
      </c>
      <c r="B58" s="12">
        <v>1531</v>
      </c>
      <c r="C58" s="12" t="s">
        <v>48</v>
      </c>
      <c r="D58" s="41" t="s">
        <v>95</v>
      </c>
      <c r="E58" s="59"/>
      <c r="F58" s="12" t="s">
        <v>97</v>
      </c>
      <c r="G58" s="62">
        <v>1385</v>
      </c>
      <c r="H58" s="14">
        <v>0.25</v>
      </c>
      <c r="I58" s="14">
        <f t="shared" si="0"/>
        <v>346.25</v>
      </c>
      <c r="J58" s="14">
        <v>346.25</v>
      </c>
      <c r="K58" s="33">
        <v>42277</v>
      </c>
      <c r="L58" s="55">
        <v>1557</v>
      </c>
      <c r="M58" s="136">
        <f>I58-J58</f>
        <v>0</v>
      </c>
    </row>
    <row r="59" spans="1:13" x14ac:dyDescent="0.25">
      <c r="A59" s="137">
        <v>42269</v>
      </c>
      <c r="B59" s="12">
        <v>1530</v>
      </c>
      <c r="C59" s="12" t="s">
        <v>48</v>
      </c>
      <c r="D59" s="41" t="s">
        <v>91</v>
      </c>
      <c r="E59" s="59"/>
      <c r="F59" s="12" t="s">
        <v>114</v>
      </c>
      <c r="G59" s="62">
        <v>150</v>
      </c>
      <c r="H59" s="14">
        <v>0.75</v>
      </c>
      <c r="I59" s="14">
        <f t="shared" si="0"/>
        <v>112.5</v>
      </c>
      <c r="J59" s="14">
        <v>112.5</v>
      </c>
      <c r="K59" s="33">
        <v>42303</v>
      </c>
      <c r="L59" s="55">
        <v>1568</v>
      </c>
      <c r="M59" s="136">
        <f>I59-J59</f>
        <v>0</v>
      </c>
    </row>
    <row r="60" spans="1:13" x14ac:dyDescent="0.25">
      <c r="A60" s="133">
        <v>42269</v>
      </c>
      <c r="B60" s="21">
        <v>1529</v>
      </c>
      <c r="C60" s="21" t="s">
        <v>48</v>
      </c>
      <c r="D60" s="40" t="s">
        <v>85</v>
      </c>
      <c r="E60" s="58"/>
      <c r="F60" s="21" t="s">
        <v>98</v>
      </c>
      <c r="G60" s="65">
        <v>1</v>
      </c>
      <c r="H60" s="4">
        <v>150</v>
      </c>
      <c r="I60" s="4">
        <f t="shared" si="0"/>
        <v>150</v>
      </c>
      <c r="J60" s="4">
        <v>150</v>
      </c>
      <c r="K60" s="47">
        <v>42303</v>
      </c>
      <c r="L60" s="8">
        <v>1568</v>
      </c>
      <c r="M60" s="134">
        <f>I60-J60</f>
        <v>0</v>
      </c>
    </row>
    <row r="61" spans="1:13" s="24" customFormat="1" x14ac:dyDescent="0.25">
      <c r="A61" s="139">
        <v>42269</v>
      </c>
      <c r="B61" s="10">
        <v>1528</v>
      </c>
      <c r="C61" s="10" t="s">
        <v>48</v>
      </c>
      <c r="D61" s="42" t="s">
        <v>99</v>
      </c>
      <c r="E61" s="70"/>
      <c r="F61" s="10" t="s">
        <v>84</v>
      </c>
      <c r="G61" s="70">
        <v>1350</v>
      </c>
      <c r="H61" s="22">
        <v>1.5</v>
      </c>
      <c r="I61" s="22">
        <f t="shared" si="0"/>
        <v>2025</v>
      </c>
      <c r="J61" s="22">
        <v>930</v>
      </c>
      <c r="K61" s="71">
        <v>42277</v>
      </c>
      <c r="L61" s="11">
        <v>1557</v>
      </c>
      <c r="M61" s="140">
        <f>I61-J61</f>
        <v>1095</v>
      </c>
    </row>
    <row r="62" spans="1:13" s="24" customFormat="1" x14ac:dyDescent="0.25">
      <c r="A62" s="139">
        <v>42269</v>
      </c>
      <c r="B62" s="10">
        <v>1528</v>
      </c>
      <c r="C62" s="10" t="s">
        <v>48</v>
      </c>
      <c r="D62" s="42" t="s">
        <v>99</v>
      </c>
      <c r="E62" s="70"/>
      <c r="F62" s="10" t="s">
        <v>97</v>
      </c>
      <c r="G62" s="70">
        <v>1350</v>
      </c>
      <c r="H62" s="22">
        <v>0.25</v>
      </c>
      <c r="I62" s="22">
        <f t="shared" si="0"/>
        <v>337.5</v>
      </c>
      <c r="J62" s="22">
        <v>0</v>
      </c>
      <c r="K62" s="71"/>
      <c r="L62" s="72"/>
      <c r="M62" s="140">
        <f>I62-J62</f>
        <v>337.5</v>
      </c>
    </row>
    <row r="63" spans="1:13" s="24" customFormat="1" x14ac:dyDescent="0.25">
      <c r="A63" s="141">
        <v>42269</v>
      </c>
      <c r="B63" s="21">
        <v>1528</v>
      </c>
      <c r="C63" s="21" t="s">
        <v>48</v>
      </c>
      <c r="D63" s="43" t="s">
        <v>99</v>
      </c>
      <c r="E63" s="65"/>
      <c r="F63" s="21" t="s">
        <v>114</v>
      </c>
      <c r="G63" s="65">
        <v>150</v>
      </c>
      <c r="H63" s="48">
        <v>0.75</v>
      </c>
      <c r="I63" s="48">
        <f t="shared" si="0"/>
        <v>112.5</v>
      </c>
      <c r="J63" s="48">
        <v>0</v>
      </c>
      <c r="K63" s="66"/>
      <c r="L63" s="67"/>
      <c r="M63" s="142">
        <f>I63-J63</f>
        <v>112.5</v>
      </c>
    </row>
    <row r="64" spans="1:13" s="24" customFormat="1" x14ac:dyDescent="0.25">
      <c r="A64" s="139">
        <v>42269</v>
      </c>
      <c r="B64" s="10">
        <v>1527</v>
      </c>
      <c r="C64" s="10" t="s">
        <v>48</v>
      </c>
      <c r="D64" s="42" t="s">
        <v>83</v>
      </c>
      <c r="E64" s="70"/>
      <c r="F64" s="10" t="s">
        <v>98</v>
      </c>
      <c r="G64" s="70">
        <v>1</v>
      </c>
      <c r="H64" s="22">
        <v>150</v>
      </c>
      <c r="I64" s="22">
        <f t="shared" si="0"/>
        <v>150</v>
      </c>
      <c r="J64" s="22">
        <v>150</v>
      </c>
      <c r="K64" s="71">
        <v>42277</v>
      </c>
      <c r="L64" s="11">
        <v>1557</v>
      </c>
      <c r="M64" s="140">
        <f>I64-J64</f>
        <v>0</v>
      </c>
    </row>
    <row r="65" spans="1:13" s="24" customFormat="1" x14ac:dyDescent="0.25">
      <c r="A65" s="139">
        <v>42269</v>
      </c>
      <c r="B65" s="10">
        <v>1527</v>
      </c>
      <c r="C65" s="10" t="s">
        <v>48</v>
      </c>
      <c r="D65" s="42" t="s">
        <v>83</v>
      </c>
      <c r="E65" s="70"/>
      <c r="F65" s="10" t="s">
        <v>100</v>
      </c>
      <c r="G65" s="70">
        <v>1</v>
      </c>
      <c r="H65" s="22">
        <v>300</v>
      </c>
      <c r="I65" s="22">
        <f t="shared" si="0"/>
        <v>300</v>
      </c>
      <c r="J65" s="22">
        <v>300</v>
      </c>
      <c r="K65" s="71">
        <v>42277</v>
      </c>
      <c r="L65" s="11">
        <v>1557</v>
      </c>
      <c r="M65" s="140">
        <f>I65-J65</f>
        <v>0</v>
      </c>
    </row>
    <row r="66" spans="1:13" s="24" customFormat="1" x14ac:dyDescent="0.25">
      <c r="A66" s="141">
        <v>42269</v>
      </c>
      <c r="B66" s="21">
        <v>1527</v>
      </c>
      <c r="C66" s="21" t="s">
        <v>48</v>
      </c>
      <c r="D66" s="43" t="s">
        <v>83</v>
      </c>
      <c r="E66" s="65"/>
      <c r="F66" s="21" t="s">
        <v>101</v>
      </c>
      <c r="G66" s="65">
        <v>1</v>
      </c>
      <c r="H66" s="48">
        <v>200</v>
      </c>
      <c r="I66" s="48">
        <f t="shared" si="0"/>
        <v>200</v>
      </c>
      <c r="J66" s="48">
        <v>200</v>
      </c>
      <c r="K66" s="66">
        <v>42277</v>
      </c>
      <c r="L66" s="23">
        <v>1557</v>
      </c>
      <c r="M66" s="142">
        <f>I66-J66</f>
        <v>0</v>
      </c>
    </row>
    <row r="67" spans="1:13" s="24" customFormat="1" x14ac:dyDescent="0.25">
      <c r="A67" s="139">
        <v>42269</v>
      </c>
      <c r="B67" s="10">
        <v>1526</v>
      </c>
      <c r="C67" s="10" t="s">
        <v>48</v>
      </c>
      <c r="D67" s="42" t="s">
        <v>74</v>
      </c>
      <c r="E67" s="70"/>
      <c r="F67" s="10" t="s">
        <v>98</v>
      </c>
      <c r="G67" s="70">
        <v>1</v>
      </c>
      <c r="H67" s="22">
        <v>150</v>
      </c>
      <c r="I67" s="22">
        <f t="shared" si="0"/>
        <v>150</v>
      </c>
      <c r="J67" s="22">
        <v>150</v>
      </c>
      <c r="K67" s="71">
        <v>42277</v>
      </c>
      <c r="L67" s="11">
        <v>1557</v>
      </c>
      <c r="M67" s="140">
        <f>I67-J67</f>
        <v>0</v>
      </c>
    </row>
    <row r="68" spans="1:13" s="24" customFormat="1" x14ac:dyDescent="0.25">
      <c r="A68" s="141">
        <v>42269</v>
      </c>
      <c r="B68" s="21">
        <v>1526</v>
      </c>
      <c r="C68" s="21" t="s">
        <v>48</v>
      </c>
      <c r="D68" s="43" t="s">
        <v>74</v>
      </c>
      <c r="E68" s="65"/>
      <c r="F68" s="21" t="s">
        <v>100</v>
      </c>
      <c r="G68" s="65">
        <v>1</v>
      </c>
      <c r="H68" s="48">
        <v>300</v>
      </c>
      <c r="I68" s="48">
        <f t="shared" ref="I68:I101" si="1">H68*G68</f>
        <v>300</v>
      </c>
      <c r="J68" s="48">
        <v>300</v>
      </c>
      <c r="K68" s="66">
        <v>42277</v>
      </c>
      <c r="L68" s="23">
        <v>1557</v>
      </c>
      <c r="M68" s="142">
        <f t="shared" ref="M68:M101" si="2">I68-J68</f>
        <v>0</v>
      </c>
    </row>
    <row r="69" spans="1:13" s="24" customFormat="1" x14ac:dyDescent="0.25">
      <c r="A69" s="139">
        <v>42269</v>
      </c>
      <c r="B69" s="10">
        <v>1525</v>
      </c>
      <c r="C69" s="10" t="s">
        <v>48</v>
      </c>
      <c r="D69" s="42" t="s">
        <v>71</v>
      </c>
      <c r="E69" s="70"/>
      <c r="F69" s="10" t="s">
        <v>98</v>
      </c>
      <c r="G69" s="70">
        <v>1</v>
      </c>
      <c r="H69" s="22">
        <v>150</v>
      </c>
      <c r="I69" s="22">
        <f t="shared" si="1"/>
        <v>150</v>
      </c>
      <c r="J69" s="22">
        <v>150</v>
      </c>
      <c r="K69" s="71">
        <v>42277</v>
      </c>
      <c r="L69" s="11">
        <v>1557</v>
      </c>
      <c r="M69" s="140">
        <f t="shared" si="2"/>
        <v>0</v>
      </c>
    </row>
    <row r="70" spans="1:13" s="24" customFormat="1" x14ac:dyDescent="0.25">
      <c r="A70" s="141">
        <v>42269</v>
      </c>
      <c r="B70" s="21">
        <v>1525</v>
      </c>
      <c r="C70" s="21" t="s">
        <v>48</v>
      </c>
      <c r="D70" s="43" t="s">
        <v>71</v>
      </c>
      <c r="E70" s="65"/>
      <c r="F70" s="21" t="s">
        <v>100</v>
      </c>
      <c r="G70" s="65">
        <v>1</v>
      </c>
      <c r="H70" s="48">
        <v>300</v>
      </c>
      <c r="I70" s="48">
        <f t="shared" si="1"/>
        <v>300</v>
      </c>
      <c r="J70" s="48">
        <v>300</v>
      </c>
      <c r="K70" s="66">
        <v>42277</v>
      </c>
      <c r="L70" s="23">
        <v>1557</v>
      </c>
      <c r="M70" s="142">
        <f t="shared" si="2"/>
        <v>0</v>
      </c>
    </row>
    <row r="71" spans="1:13" s="24" customFormat="1" x14ac:dyDescent="0.25">
      <c r="A71" s="139">
        <v>42293</v>
      </c>
      <c r="B71" s="10">
        <v>1540</v>
      </c>
      <c r="C71" s="10" t="s">
        <v>102</v>
      </c>
      <c r="D71" s="42"/>
      <c r="E71" s="70"/>
      <c r="F71" s="10" t="s">
        <v>103</v>
      </c>
      <c r="G71" s="70">
        <v>1200</v>
      </c>
      <c r="H71" s="22">
        <v>0.5</v>
      </c>
      <c r="I71" s="22">
        <f t="shared" si="1"/>
        <v>600</v>
      </c>
      <c r="J71" s="22">
        <v>600</v>
      </c>
      <c r="K71" s="71">
        <v>42303</v>
      </c>
      <c r="L71" s="11">
        <v>1568</v>
      </c>
      <c r="M71" s="140">
        <f t="shared" si="2"/>
        <v>0</v>
      </c>
    </row>
    <row r="72" spans="1:13" s="24" customFormat="1" x14ac:dyDescent="0.25">
      <c r="A72" s="141">
        <v>42293</v>
      </c>
      <c r="B72" s="21">
        <v>1540</v>
      </c>
      <c r="C72" s="21" t="s">
        <v>105</v>
      </c>
      <c r="D72" s="43"/>
      <c r="E72" s="65"/>
      <c r="F72" s="21" t="s">
        <v>104</v>
      </c>
      <c r="G72" s="65">
        <v>1</v>
      </c>
      <c r="H72" s="48">
        <v>100</v>
      </c>
      <c r="I72" s="48">
        <f t="shared" si="1"/>
        <v>100</v>
      </c>
      <c r="J72" s="48">
        <v>100</v>
      </c>
      <c r="K72" s="66">
        <v>42303</v>
      </c>
      <c r="L72" s="23">
        <v>1568</v>
      </c>
      <c r="M72" s="142">
        <f t="shared" si="2"/>
        <v>0</v>
      </c>
    </row>
    <row r="73" spans="1:13" s="24" customFormat="1" x14ac:dyDescent="0.25">
      <c r="A73" s="141">
        <v>42293</v>
      </c>
      <c r="B73" s="21">
        <v>1539</v>
      </c>
      <c r="C73" s="21" t="s">
        <v>92</v>
      </c>
      <c r="D73" s="43"/>
      <c r="E73" s="65"/>
      <c r="F73" s="21" t="s">
        <v>106</v>
      </c>
      <c r="G73" s="65">
        <v>1</v>
      </c>
      <c r="H73" s="48">
        <v>450</v>
      </c>
      <c r="I73" s="48">
        <f t="shared" si="1"/>
        <v>450</v>
      </c>
      <c r="J73" s="48">
        <v>450</v>
      </c>
      <c r="K73" s="66">
        <v>42303</v>
      </c>
      <c r="L73" s="23">
        <v>1568</v>
      </c>
      <c r="M73" s="142">
        <f t="shared" si="2"/>
        <v>0</v>
      </c>
    </row>
    <row r="74" spans="1:13" s="24" customFormat="1" x14ac:dyDescent="0.25">
      <c r="A74" s="135">
        <v>42300</v>
      </c>
      <c r="B74" s="12">
        <v>1541</v>
      </c>
      <c r="C74" s="12" t="s">
        <v>48</v>
      </c>
      <c r="D74" s="44" t="s">
        <v>107</v>
      </c>
      <c r="E74" s="62"/>
      <c r="F74" s="12" t="s">
        <v>84</v>
      </c>
      <c r="G74" s="62">
        <v>1350</v>
      </c>
      <c r="H74" s="34">
        <v>1.75</v>
      </c>
      <c r="I74" s="34">
        <f t="shared" si="1"/>
        <v>2362.5</v>
      </c>
      <c r="J74" s="34">
        <v>0</v>
      </c>
      <c r="K74" s="35"/>
      <c r="L74" s="69"/>
      <c r="M74" s="138">
        <f t="shared" si="2"/>
        <v>2362.5</v>
      </c>
    </row>
    <row r="75" spans="1:13" s="24" customFormat="1" x14ac:dyDescent="0.25">
      <c r="A75" s="139">
        <v>42303</v>
      </c>
      <c r="B75" s="10">
        <v>1555</v>
      </c>
      <c r="C75" s="10" t="s">
        <v>48</v>
      </c>
      <c r="D75" s="42" t="s">
        <v>108</v>
      </c>
      <c r="E75" s="70"/>
      <c r="F75" s="10" t="s">
        <v>109</v>
      </c>
      <c r="G75" s="70">
        <v>300</v>
      </c>
      <c r="H75" s="22">
        <v>1</v>
      </c>
      <c r="I75" s="22">
        <f t="shared" si="1"/>
        <v>300</v>
      </c>
      <c r="J75" s="22">
        <v>0</v>
      </c>
      <c r="K75" s="71"/>
      <c r="L75" s="72"/>
      <c r="M75" s="140">
        <f t="shared" si="2"/>
        <v>300</v>
      </c>
    </row>
    <row r="76" spans="1:13" s="24" customFormat="1" x14ac:dyDescent="0.25">
      <c r="A76" s="139">
        <v>42303</v>
      </c>
      <c r="B76" s="10">
        <v>1555</v>
      </c>
      <c r="C76" s="10" t="s">
        <v>48</v>
      </c>
      <c r="D76" s="42" t="s">
        <v>53</v>
      </c>
      <c r="E76" s="70"/>
      <c r="F76" s="10" t="s">
        <v>109</v>
      </c>
      <c r="G76" s="70">
        <v>200</v>
      </c>
      <c r="H76" s="22">
        <v>1</v>
      </c>
      <c r="I76" s="22">
        <f t="shared" si="1"/>
        <v>200</v>
      </c>
      <c r="J76" s="22">
        <v>0</v>
      </c>
      <c r="K76" s="71"/>
      <c r="L76" s="72"/>
      <c r="M76" s="140">
        <f t="shared" si="2"/>
        <v>200</v>
      </c>
    </row>
    <row r="77" spans="1:13" s="24" customFormat="1" x14ac:dyDescent="0.25">
      <c r="A77" s="139">
        <v>42303</v>
      </c>
      <c r="B77" s="10">
        <v>1555</v>
      </c>
      <c r="C77" s="10" t="s">
        <v>48</v>
      </c>
      <c r="D77" s="42" t="s">
        <v>110</v>
      </c>
      <c r="E77" s="70"/>
      <c r="F77" s="10" t="s">
        <v>109</v>
      </c>
      <c r="G77" s="70">
        <v>200</v>
      </c>
      <c r="H77" s="22">
        <v>1</v>
      </c>
      <c r="I77" s="22">
        <f t="shared" si="1"/>
        <v>200</v>
      </c>
      <c r="J77" s="22">
        <v>0</v>
      </c>
      <c r="K77" s="71"/>
      <c r="L77" s="72"/>
      <c r="M77" s="140">
        <f t="shared" si="2"/>
        <v>200</v>
      </c>
    </row>
    <row r="78" spans="1:13" s="24" customFormat="1" x14ac:dyDescent="0.25">
      <c r="A78" s="141">
        <v>42303</v>
      </c>
      <c r="B78" s="21">
        <v>1555</v>
      </c>
      <c r="C78" s="21" t="s">
        <v>48</v>
      </c>
      <c r="D78" s="43" t="s">
        <v>42</v>
      </c>
      <c r="E78" s="65"/>
      <c r="F78" s="21" t="s">
        <v>109</v>
      </c>
      <c r="G78" s="65">
        <v>50</v>
      </c>
      <c r="H78" s="48">
        <v>1</v>
      </c>
      <c r="I78" s="48">
        <f t="shared" si="1"/>
        <v>50</v>
      </c>
      <c r="J78" s="48">
        <v>0</v>
      </c>
      <c r="K78" s="66"/>
      <c r="L78" s="67"/>
      <c r="M78" s="142">
        <f t="shared" si="2"/>
        <v>50</v>
      </c>
    </row>
    <row r="79" spans="1:13" s="24" customFormat="1" x14ac:dyDescent="0.25">
      <c r="A79" s="135">
        <v>42303</v>
      </c>
      <c r="B79" s="12">
        <v>1544</v>
      </c>
      <c r="C79" s="12" t="s">
        <v>48</v>
      </c>
      <c r="D79" s="44" t="s">
        <v>53</v>
      </c>
      <c r="E79" s="62"/>
      <c r="F79" s="12" t="s">
        <v>84</v>
      </c>
      <c r="G79" s="62">
        <v>1350</v>
      </c>
      <c r="H79" s="34">
        <v>1.75</v>
      </c>
      <c r="I79" s="34">
        <f t="shared" si="1"/>
        <v>2362.5</v>
      </c>
      <c r="J79" s="34">
        <v>1578.25</v>
      </c>
      <c r="K79" s="35">
        <v>42321</v>
      </c>
      <c r="L79" s="16">
        <v>1578</v>
      </c>
      <c r="M79" s="138">
        <f t="shared" si="2"/>
        <v>784.25</v>
      </c>
    </row>
    <row r="80" spans="1:13" s="24" customFormat="1" x14ac:dyDescent="0.25">
      <c r="A80" s="141">
        <v>42303</v>
      </c>
      <c r="B80" s="21">
        <v>1543</v>
      </c>
      <c r="C80" s="21" t="s">
        <v>48</v>
      </c>
      <c r="D80" s="43" t="s">
        <v>108</v>
      </c>
      <c r="E80" s="65"/>
      <c r="F80" s="21" t="s">
        <v>84</v>
      </c>
      <c r="G80" s="65">
        <v>1350</v>
      </c>
      <c r="H80" s="48">
        <v>1.75</v>
      </c>
      <c r="I80" s="48">
        <f t="shared" si="1"/>
        <v>2362.5</v>
      </c>
      <c r="J80" s="48">
        <v>2362.5</v>
      </c>
      <c r="K80" s="66">
        <v>42321</v>
      </c>
      <c r="L80" s="23">
        <v>1578</v>
      </c>
      <c r="M80" s="142">
        <f t="shared" si="2"/>
        <v>0</v>
      </c>
    </row>
    <row r="81" spans="1:13" s="24" customFormat="1" x14ac:dyDescent="0.25">
      <c r="A81" s="141">
        <v>42303</v>
      </c>
      <c r="B81" s="21">
        <v>1542</v>
      </c>
      <c r="C81" s="21" t="s">
        <v>48</v>
      </c>
      <c r="D81" s="43" t="s">
        <v>42</v>
      </c>
      <c r="E81" s="65"/>
      <c r="F81" s="21" t="s">
        <v>84</v>
      </c>
      <c r="G81" s="65">
        <v>913</v>
      </c>
      <c r="H81" s="48">
        <v>1.75</v>
      </c>
      <c r="I81" s="48">
        <f t="shared" si="1"/>
        <v>1597.75</v>
      </c>
      <c r="J81" s="48">
        <v>533.75</v>
      </c>
      <c r="K81" s="66">
        <v>42303</v>
      </c>
      <c r="L81" s="23">
        <v>1568</v>
      </c>
      <c r="M81" s="142">
        <f t="shared" si="2"/>
        <v>1064</v>
      </c>
    </row>
    <row r="82" spans="1:13" s="24" customFormat="1" x14ac:dyDescent="0.25">
      <c r="A82" s="139">
        <v>42317</v>
      </c>
      <c r="B82" s="10">
        <v>1551</v>
      </c>
      <c r="C82" s="10" t="s">
        <v>48</v>
      </c>
      <c r="D82" s="42" t="s">
        <v>111</v>
      </c>
      <c r="E82" s="70"/>
      <c r="F82" s="10" t="s">
        <v>84</v>
      </c>
      <c r="G82" s="70">
        <v>913</v>
      </c>
      <c r="H82" s="22">
        <v>1.75</v>
      </c>
      <c r="I82" s="22">
        <f t="shared" si="1"/>
        <v>1597.75</v>
      </c>
      <c r="J82" s="22">
        <v>0</v>
      </c>
      <c r="K82" s="71"/>
      <c r="L82" s="72"/>
      <c r="M82" s="140">
        <f t="shared" si="2"/>
        <v>1597.75</v>
      </c>
    </row>
    <row r="83" spans="1:13" s="24" customFormat="1" x14ac:dyDescent="0.25">
      <c r="A83" s="141">
        <v>42317</v>
      </c>
      <c r="B83" s="21">
        <v>1551</v>
      </c>
      <c r="C83" s="21" t="s">
        <v>48</v>
      </c>
      <c r="D83" s="43" t="s">
        <v>111</v>
      </c>
      <c r="E83" s="65"/>
      <c r="F83" s="21" t="s">
        <v>112</v>
      </c>
      <c r="G83" s="65">
        <v>230</v>
      </c>
      <c r="H83" s="48">
        <v>0.75</v>
      </c>
      <c r="I83" s="48">
        <f t="shared" si="1"/>
        <v>172.5</v>
      </c>
      <c r="J83" s="48">
        <v>0</v>
      </c>
      <c r="K83" s="66"/>
      <c r="L83" s="67"/>
      <c r="M83" s="142">
        <f t="shared" si="2"/>
        <v>172.5</v>
      </c>
    </row>
    <row r="84" spans="1:13" s="24" customFormat="1" x14ac:dyDescent="0.25">
      <c r="A84" s="135">
        <v>42317</v>
      </c>
      <c r="B84" s="12">
        <v>1550</v>
      </c>
      <c r="C84" s="12" t="s">
        <v>48</v>
      </c>
      <c r="D84" s="44" t="s">
        <v>110</v>
      </c>
      <c r="E84" s="62"/>
      <c r="F84" s="12" t="s">
        <v>84</v>
      </c>
      <c r="G84" s="62">
        <v>1606</v>
      </c>
      <c r="H84" s="34">
        <v>1.75</v>
      </c>
      <c r="I84" s="34">
        <f t="shared" si="1"/>
        <v>2810.5</v>
      </c>
      <c r="J84" s="34">
        <v>2810.5</v>
      </c>
      <c r="K84" s="35">
        <v>42321</v>
      </c>
      <c r="L84" s="16">
        <v>1578</v>
      </c>
      <c r="M84" s="138">
        <f t="shared" si="2"/>
        <v>0</v>
      </c>
    </row>
    <row r="85" spans="1:13" s="24" customFormat="1" x14ac:dyDescent="0.25">
      <c r="A85" s="135">
        <v>42317</v>
      </c>
      <c r="B85" s="12">
        <v>1549</v>
      </c>
      <c r="C85" s="12" t="s">
        <v>48</v>
      </c>
      <c r="D85" s="44" t="s">
        <v>113</v>
      </c>
      <c r="E85" s="62"/>
      <c r="F85" s="12" t="s">
        <v>84</v>
      </c>
      <c r="G85" s="62">
        <v>913</v>
      </c>
      <c r="H85" s="34">
        <v>1.75</v>
      </c>
      <c r="I85" s="34">
        <f t="shared" si="1"/>
        <v>1597.75</v>
      </c>
      <c r="J85" s="34">
        <v>1312.5</v>
      </c>
      <c r="K85" s="35">
        <v>42328</v>
      </c>
      <c r="L85" s="16">
        <v>1582</v>
      </c>
      <c r="M85" s="138">
        <f t="shared" si="2"/>
        <v>285.25</v>
      </c>
    </row>
    <row r="86" spans="1:13" s="24" customFormat="1" x14ac:dyDescent="0.25">
      <c r="A86" s="135">
        <v>42317</v>
      </c>
      <c r="B86" s="12">
        <v>1548</v>
      </c>
      <c r="C86" s="12" t="s">
        <v>115</v>
      </c>
      <c r="D86" s="44" t="s">
        <v>45</v>
      </c>
      <c r="E86" s="62">
        <v>1618748</v>
      </c>
      <c r="F86" s="12" t="s">
        <v>116</v>
      </c>
      <c r="G86" s="62">
        <v>870</v>
      </c>
      <c r="H86" s="34">
        <v>2.5</v>
      </c>
      <c r="I86" s="34">
        <f t="shared" si="1"/>
        <v>2175</v>
      </c>
      <c r="J86" s="34">
        <v>2175</v>
      </c>
      <c r="K86" s="35">
        <v>42321</v>
      </c>
      <c r="L86" s="69" t="s">
        <v>119</v>
      </c>
      <c r="M86" s="138">
        <f t="shared" si="2"/>
        <v>0</v>
      </c>
    </row>
    <row r="87" spans="1:13" s="24" customFormat="1" x14ac:dyDescent="0.25">
      <c r="A87" s="135">
        <v>42317</v>
      </c>
      <c r="B87" s="12">
        <v>1547</v>
      </c>
      <c r="C87" s="12" t="s">
        <v>117</v>
      </c>
      <c r="D87" s="44" t="s">
        <v>118</v>
      </c>
      <c r="E87" s="62"/>
      <c r="F87" s="12" t="s">
        <v>116</v>
      </c>
      <c r="G87" s="62">
        <v>640</v>
      </c>
      <c r="H87" s="34">
        <v>2.5</v>
      </c>
      <c r="I87" s="34">
        <f t="shared" si="1"/>
        <v>1600</v>
      </c>
      <c r="J87" s="34">
        <v>1600</v>
      </c>
      <c r="K87" s="35">
        <v>42321</v>
      </c>
      <c r="L87" s="69" t="s">
        <v>119</v>
      </c>
      <c r="M87" s="138">
        <f t="shared" si="2"/>
        <v>0</v>
      </c>
    </row>
    <row r="88" spans="1:13" s="24" customFormat="1" x14ac:dyDescent="0.25">
      <c r="A88" s="135">
        <v>42317</v>
      </c>
      <c r="B88" s="12">
        <v>1546</v>
      </c>
      <c r="C88" s="12" t="s">
        <v>120</v>
      </c>
      <c r="D88" s="44" t="s">
        <v>121</v>
      </c>
      <c r="E88" s="62"/>
      <c r="F88" s="12" t="s">
        <v>116</v>
      </c>
      <c r="G88" s="62">
        <v>800</v>
      </c>
      <c r="H88" s="34">
        <v>2.5</v>
      </c>
      <c r="I88" s="34">
        <f t="shared" si="1"/>
        <v>2000</v>
      </c>
      <c r="J88" s="34">
        <v>2000</v>
      </c>
      <c r="K88" s="35">
        <v>42321</v>
      </c>
      <c r="L88" s="69" t="s">
        <v>119</v>
      </c>
      <c r="M88" s="138">
        <f t="shared" si="2"/>
        <v>0</v>
      </c>
    </row>
    <row r="89" spans="1:13" s="24" customFormat="1" x14ac:dyDescent="0.25">
      <c r="A89" s="135">
        <v>42321</v>
      </c>
      <c r="B89" s="12">
        <v>1554</v>
      </c>
      <c r="C89" s="12" t="s">
        <v>122</v>
      </c>
      <c r="D89" s="44" t="s">
        <v>123</v>
      </c>
      <c r="E89" s="62"/>
      <c r="F89" s="12" t="s">
        <v>141</v>
      </c>
      <c r="G89" s="62">
        <v>1000</v>
      </c>
      <c r="H89" s="34">
        <v>2.5</v>
      </c>
      <c r="I89" s="34">
        <f t="shared" si="1"/>
        <v>2500</v>
      </c>
      <c r="J89" s="34">
        <v>2500</v>
      </c>
      <c r="K89" s="35">
        <v>42328</v>
      </c>
      <c r="L89" s="16">
        <v>1582</v>
      </c>
      <c r="M89" s="138">
        <f t="shared" si="2"/>
        <v>0</v>
      </c>
    </row>
    <row r="90" spans="1:13" s="24" customFormat="1" x14ac:dyDescent="0.25">
      <c r="A90" s="135">
        <v>42321</v>
      </c>
      <c r="B90" s="12">
        <v>1553</v>
      </c>
      <c r="C90" s="12" t="s">
        <v>48</v>
      </c>
      <c r="D90" s="44" t="s">
        <v>41</v>
      </c>
      <c r="E90" s="62"/>
      <c r="F90" s="12" t="s">
        <v>84</v>
      </c>
      <c r="G90" s="62">
        <v>1541</v>
      </c>
      <c r="H90" s="34">
        <v>1.75</v>
      </c>
      <c r="I90" s="34">
        <f t="shared" si="1"/>
        <v>2696.75</v>
      </c>
      <c r="J90" s="34">
        <v>2696.75</v>
      </c>
      <c r="K90" s="35">
        <v>42321</v>
      </c>
      <c r="L90" s="16">
        <v>1578</v>
      </c>
      <c r="M90" s="138">
        <f t="shared" si="2"/>
        <v>0</v>
      </c>
    </row>
    <row r="91" spans="1:13" s="24" customFormat="1" x14ac:dyDescent="0.25">
      <c r="A91" s="135">
        <v>42321</v>
      </c>
      <c r="B91" s="12">
        <v>1552</v>
      </c>
      <c r="C91" s="12" t="s">
        <v>115</v>
      </c>
      <c r="D91" s="44" t="s">
        <v>124</v>
      </c>
      <c r="E91" s="62"/>
      <c r="F91" s="12" t="s">
        <v>116</v>
      </c>
      <c r="G91" s="62">
        <v>870</v>
      </c>
      <c r="H91" s="34">
        <v>2.5</v>
      </c>
      <c r="I91" s="34">
        <f t="shared" si="1"/>
        <v>2175</v>
      </c>
      <c r="J91" s="34">
        <v>2175</v>
      </c>
      <c r="K91" s="35">
        <v>42321</v>
      </c>
      <c r="L91" s="16" t="s">
        <v>119</v>
      </c>
      <c r="M91" s="138">
        <f t="shared" si="2"/>
        <v>0</v>
      </c>
    </row>
    <row r="92" spans="1:13" s="24" customFormat="1" x14ac:dyDescent="0.25">
      <c r="A92" s="135">
        <v>42328</v>
      </c>
      <c r="B92" s="12">
        <v>1557</v>
      </c>
      <c r="C92" s="12" t="s">
        <v>125</v>
      </c>
      <c r="D92" s="44" t="s">
        <v>35</v>
      </c>
      <c r="E92" s="62">
        <v>1618775</v>
      </c>
      <c r="F92" s="12" t="s">
        <v>116</v>
      </c>
      <c r="G92" s="62">
        <v>875</v>
      </c>
      <c r="H92" s="34">
        <v>2.5</v>
      </c>
      <c r="I92" s="34">
        <f t="shared" si="1"/>
        <v>2187.5</v>
      </c>
      <c r="J92" s="34">
        <v>2187.5</v>
      </c>
      <c r="K92" s="13">
        <v>42328</v>
      </c>
      <c r="L92" s="16">
        <v>1582</v>
      </c>
      <c r="M92" s="138">
        <f t="shared" si="2"/>
        <v>0</v>
      </c>
    </row>
    <row r="93" spans="1:13" s="24" customFormat="1" x14ac:dyDescent="0.25">
      <c r="A93" s="135">
        <v>42328</v>
      </c>
      <c r="B93" s="12">
        <v>1556</v>
      </c>
      <c r="C93" s="12" t="s">
        <v>126</v>
      </c>
      <c r="D93" s="44" t="s">
        <v>127</v>
      </c>
      <c r="E93" s="62">
        <v>1618768</v>
      </c>
      <c r="F93" s="12" t="s">
        <v>116</v>
      </c>
      <c r="G93" s="62">
        <v>875</v>
      </c>
      <c r="H93" s="34">
        <v>2.5</v>
      </c>
      <c r="I93" s="34">
        <f t="shared" si="1"/>
        <v>2187.5</v>
      </c>
      <c r="J93" s="34">
        <v>0</v>
      </c>
      <c r="K93" s="12"/>
      <c r="L93" s="69"/>
      <c r="M93" s="138">
        <f t="shared" si="2"/>
        <v>2187.5</v>
      </c>
    </row>
    <row r="94" spans="1:13" s="24" customFormat="1" x14ac:dyDescent="0.25">
      <c r="A94" s="143">
        <v>42333</v>
      </c>
      <c r="B94" s="17">
        <v>1561</v>
      </c>
      <c r="C94" s="17" t="s">
        <v>48</v>
      </c>
      <c r="D94" s="73" t="s">
        <v>128</v>
      </c>
      <c r="E94" s="74"/>
      <c r="F94" s="17" t="s">
        <v>84</v>
      </c>
      <c r="G94" s="74">
        <v>1640</v>
      </c>
      <c r="H94" s="64">
        <v>1.75</v>
      </c>
      <c r="I94" s="64">
        <f t="shared" si="1"/>
        <v>2870</v>
      </c>
      <c r="J94" s="64">
        <v>0</v>
      </c>
      <c r="K94" s="17"/>
      <c r="L94" s="75"/>
      <c r="M94" s="144">
        <f t="shared" si="2"/>
        <v>2870</v>
      </c>
    </row>
    <row r="95" spans="1:13" s="24" customFormat="1" x14ac:dyDescent="0.25">
      <c r="A95" s="141">
        <v>42333</v>
      </c>
      <c r="B95" s="21">
        <v>1561</v>
      </c>
      <c r="C95" s="21" t="s">
        <v>48</v>
      </c>
      <c r="D95" s="43" t="s">
        <v>128</v>
      </c>
      <c r="E95" s="65"/>
      <c r="F95" s="21" t="s">
        <v>114</v>
      </c>
      <c r="G95" s="65">
        <v>300</v>
      </c>
      <c r="H95" s="48">
        <v>0.75</v>
      </c>
      <c r="I95" s="48">
        <f t="shared" si="1"/>
        <v>225</v>
      </c>
      <c r="J95" s="48">
        <v>0</v>
      </c>
      <c r="K95" s="21"/>
      <c r="L95" s="67"/>
      <c r="M95" s="142">
        <f t="shared" si="2"/>
        <v>225</v>
      </c>
    </row>
    <row r="96" spans="1:13" s="24" customFormat="1" x14ac:dyDescent="0.25">
      <c r="A96" s="143">
        <v>42333</v>
      </c>
      <c r="B96" s="17">
        <v>1560</v>
      </c>
      <c r="C96" s="17" t="s">
        <v>48</v>
      </c>
      <c r="D96" s="73" t="s">
        <v>129</v>
      </c>
      <c r="E96" s="74"/>
      <c r="F96" s="17" t="s">
        <v>84</v>
      </c>
      <c r="G96" s="74">
        <v>1640</v>
      </c>
      <c r="H96" s="64">
        <v>1.75</v>
      </c>
      <c r="I96" s="64">
        <f t="shared" si="1"/>
        <v>2870</v>
      </c>
      <c r="J96" s="64">
        <v>0</v>
      </c>
      <c r="K96" s="17"/>
      <c r="L96" s="75"/>
      <c r="M96" s="144">
        <f t="shared" si="2"/>
        <v>2870</v>
      </c>
    </row>
    <row r="97" spans="1:13" s="24" customFormat="1" x14ac:dyDescent="0.25">
      <c r="A97" s="141">
        <v>42333</v>
      </c>
      <c r="B97" s="21">
        <v>1560</v>
      </c>
      <c r="C97" s="21" t="s">
        <v>48</v>
      </c>
      <c r="D97" s="43" t="s">
        <v>129</v>
      </c>
      <c r="E97" s="65"/>
      <c r="F97" s="21" t="s">
        <v>130</v>
      </c>
      <c r="G97" s="65">
        <v>300</v>
      </c>
      <c r="H97" s="48">
        <v>0.75</v>
      </c>
      <c r="I97" s="48">
        <f t="shared" si="1"/>
        <v>225</v>
      </c>
      <c r="J97" s="48">
        <v>0</v>
      </c>
      <c r="K97" s="21"/>
      <c r="L97" s="67"/>
      <c r="M97" s="142">
        <f t="shared" si="2"/>
        <v>225</v>
      </c>
    </row>
    <row r="98" spans="1:13" s="24" customFormat="1" x14ac:dyDescent="0.25">
      <c r="A98" s="135">
        <v>42333</v>
      </c>
      <c r="B98" s="12">
        <v>1559</v>
      </c>
      <c r="C98" s="12" t="s">
        <v>48</v>
      </c>
      <c r="D98" s="44" t="s">
        <v>132</v>
      </c>
      <c r="E98" s="62"/>
      <c r="F98" s="12" t="s">
        <v>131</v>
      </c>
      <c r="G98" s="62">
        <v>1</v>
      </c>
      <c r="H98" s="34">
        <v>700</v>
      </c>
      <c r="I98" s="34">
        <f t="shared" si="1"/>
        <v>700</v>
      </c>
      <c r="J98" s="34">
        <v>0</v>
      </c>
      <c r="K98" s="12"/>
      <c r="L98" s="69"/>
      <c r="M98" s="138">
        <f t="shared" si="2"/>
        <v>700</v>
      </c>
    </row>
    <row r="99" spans="1:13" s="24" customFormat="1" x14ac:dyDescent="0.25">
      <c r="A99" s="141">
        <v>42333</v>
      </c>
      <c r="B99" s="21">
        <v>1558</v>
      </c>
      <c r="C99" s="21" t="s">
        <v>92</v>
      </c>
      <c r="D99" s="43"/>
      <c r="E99" s="65">
        <v>16187823</v>
      </c>
      <c r="F99" s="21" t="s">
        <v>133</v>
      </c>
      <c r="G99" s="65">
        <v>800</v>
      </c>
      <c r="H99" s="48">
        <v>2</v>
      </c>
      <c r="I99" s="48">
        <f t="shared" si="1"/>
        <v>1600</v>
      </c>
      <c r="J99" s="48">
        <v>0</v>
      </c>
      <c r="K99" s="21"/>
      <c r="L99" s="67"/>
      <c r="M99" s="142">
        <f t="shared" si="2"/>
        <v>1600</v>
      </c>
    </row>
    <row r="100" spans="1:13" s="24" customFormat="1" x14ac:dyDescent="0.25">
      <c r="A100" s="135">
        <v>42333</v>
      </c>
      <c r="B100" s="12">
        <v>1562</v>
      </c>
      <c r="C100" s="12" t="s">
        <v>142</v>
      </c>
      <c r="D100" s="44">
        <v>910</v>
      </c>
      <c r="E100" s="62"/>
      <c r="F100" s="12" t="s">
        <v>143</v>
      </c>
      <c r="G100" s="62">
        <v>900</v>
      </c>
      <c r="H100" s="34">
        <v>2.5</v>
      </c>
      <c r="I100" s="34">
        <f t="shared" si="1"/>
        <v>2250</v>
      </c>
      <c r="J100" s="34">
        <v>0</v>
      </c>
      <c r="K100" s="12"/>
      <c r="L100" s="69"/>
      <c r="M100" s="138">
        <f t="shared" si="2"/>
        <v>2250</v>
      </c>
    </row>
    <row r="101" spans="1:13" s="24" customFormat="1" x14ac:dyDescent="0.25">
      <c r="A101" s="135">
        <v>42333</v>
      </c>
      <c r="B101" s="12">
        <v>1563</v>
      </c>
      <c r="C101" s="12" t="s">
        <v>48</v>
      </c>
      <c r="D101" s="44" t="s">
        <v>144</v>
      </c>
      <c r="E101" s="62"/>
      <c r="F101" s="12" t="s">
        <v>84</v>
      </c>
      <c r="G101" s="62">
        <v>1840</v>
      </c>
      <c r="H101" s="34">
        <v>1.75</v>
      </c>
      <c r="I101" s="34">
        <f t="shared" si="1"/>
        <v>3220</v>
      </c>
      <c r="J101" s="34">
        <v>0</v>
      </c>
      <c r="K101" s="12"/>
      <c r="L101" s="69"/>
      <c r="M101" s="138">
        <f t="shared" si="2"/>
        <v>3220</v>
      </c>
    </row>
    <row r="102" spans="1:13" s="24" customFormat="1" x14ac:dyDescent="0.25">
      <c r="A102" s="68"/>
      <c r="B102" s="10"/>
      <c r="C102" s="10"/>
      <c r="D102" s="42"/>
      <c r="E102" s="70"/>
      <c r="F102" s="10"/>
      <c r="G102" s="70"/>
      <c r="H102" s="22"/>
      <c r="I102" s="22"/>
      <c r="J102" s="22"/>
      <c r="K102" s="10"/>
      <c r="L102" s="72"/>
      <c r="M102" s="22"/>
    </row>
    <row r="103" spans="1:13" s="24" customFormat="1" x14ac:dyDescent="0.25">
      <c r="A103" s="68"/>
      <c r="B103" s="10"/>
      <c r="C103" s="10"/>
      <c r="D103" s="42"/>
      <c r="E103" s="70"/>
      <c r="F103" s="10"/>
      <c r="G103" s="70"/>
      <c r="H103" s="22"/>
      <c r="I103" s="22"/>
      <c r="J103" s="22"/>
      <c r="K103" s="10"/>
      <c r="L103" s="72"/>
      <c r="M103" s="22"/>
    </row>
    <row r="106" spans="1:13" x14ac:dyDescent="0.25">
      <c r="I106" s="76">
        <f>SUM(I3:I105)</f>
        <v>117467.77799999999</v>
      </c>
      <c r="J106" s="76">
        <f>SUM(J3:J105)</f>
        <v>92759.03</v>
      </c>
      <c r="M106" s="76">
        <f>SUM(M3:M101)</f>
        <v>24708.748</v>
      </c>
    </row>
    <row r="107" spans="1:13" x14ac:dyDescent="0.25">
      <c r="J107" s="9"/>
      <c r="M107" s="27"/>
    </row>
    <row r="108" spans="1:13" x14ac:dyDescent="0.25">
      <c r="M108" s="27"/>
    </row>
    <row r="109" spans="1:13" x14ac:dyDescent="0.25">
      <c r="M109" s="29"/>
    </row>
    <row r="110" spans="1:13" x14ac:dyDescent="0.25">
      <c r="M110" s="27"/>
    </row>
  </sheetData>
  <pageMargins left="0.17" right="0.17" top="0.43" bottom="0.19" header="0.3" footer="0.3"/>
  <pageSetup scale="67" orientation="landscape" horizontalDpi="0" verticalDpi="0" r:id="rId1"/>
  <rowBreaks count="1" manualBreakCount="1">
    <brk id="5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121" zoomScaleNormal="100" workbookViewId="0">
      <selection activeCell="O15" sqref="O15"/>
    </sheetView>
  </sheetViews>
  <sheetFormatPr defaultRowHeight="15" x14ac:dyDescent="0.25"/>
  <cols>
    <col min="1" max="2" width="8.28515625" bestFit="1" customWidth="1"/>
    <col min="3" max="3" width="18.7109375" bestFit="1" customWidth="1"/>
    <col min="4" max="4" width="7.42578125" style="38" bestFit="1" customWidth="1"/>
    <col min="5" max="5" width="9" style="57" bestFit="1" customWidth="1"/>
    <col min="6" max="6" width="54.5703125" customWidth="1"/>
    <col min="7" max="7" width="9.7109375" style="57" customWidth="1"/>
    <col min="8" max="8" width="14.7109375" customWidth="1"/>
    <col min="9" max="10" width="12.5703125" bestFit="1" customWidth="1"/>
    <col min="11" max="11" width="17.28515625" bestFit="1" customWidth="1"/>
    <col min="12" max="12" width="16.140625" style="50" bestFit="1" customWidth="1"/>
    <col min="13" max="14" width="11.5703125" bestFit="1" customWidth="1"/>
  </cols>
  <sheetData>
    <row r="1" spans="1:14" x14ac:dyDescent="0.25">
      <c r="A1" s="77" t="s">
        <v>136</v>
      </c>
      <c r="B1" s="77" t="s">
        <v>134</v>
      </c>
      <c r="C1" s="26"/>
      <c r="D1" s="45"/>
      <c r="E1" s="78" t="s">
        <v>138</v>
      </c>
      <c r="F1" s="26"/>
      <c r="G1" s="61"/>
      <c r="H1" s="26"/>
      <c r="I1" s="26"/>
      <c r="J1" s="26"/>
      <c r="K1" s="26"/>
      <c r="L1" s="54"/>
      <c r="M1" s="26"/>
    </row>
    <row r="2" spans="1:14" ht="15.75" thickBot="1" x14ac:dyDescent="0.3">
      <c r="A2" s="79" t="s">
        <v>137</v>
      </c>
      <c r="B2" s="79" t="s">
        <v>135</v>
      </c>
      <c r="C2" s="79" t="s">
        <v>0</v>
      </c>
      <c r="D2" s="80" t="s">
        <v>47</v>
      </c>
      <c r="E2" s="81" t="s">
        <v>135</v>
      </c>
      <c r="F2" s="79" t="s">
        <v>1</v>
      </c>
      <c r="G2" s="81" t="s">
        <v>2</v>
      </c>
      <c r="H2" s="79" t="s">
        <v>3</v>
      </c>
      <c r="I2" s="79" t="s">
        <v>4</v>
      </c>
      <c r="J2" s="79" t="s">
        <v>5</v>
      </c>
      <c r="K2" s="79" t="s">
        <v>52</v>
      </c>
      <c r="L2" s="82" t="s">
        <v>7</v>
      </c>
      <c r="M2" s="79" t="s">
        <v>6</v>
      </c>
      <c r="N2" s="30"/>
    </row>
    <row r="3" spans="1:14" x14ac:dyDescent="0.25">
      <c r="A3" s="2">
        <v>42233</v>
      </c>
      <c r="B3" s="10">
        <v>1501</v>
      </c>
      <c r="C3" s="10" t="s">
        <v>80</v>
      </c>
      <c r="D3" s="42" t="s">
        <v>81</v>
      </c>
      <c r="F3" s="10" t="s">
        <v>77</v>
      </c>
      <c r="G3" s="70">
        <v>1000</v>
      </c>
      <c r="H3" s="1">
        <v>2.5</v>
      </c>
      <c r="I3" s="1">
        <f>H3*G3</f>
        <v>2500</v>
      </c>
      <c r="J3" s="1">
        <f>1250+1250</f>
        <v>2500</v>
      </c>
      <c r="K3" s="32" t="s">
        <v>82</v>
      </c>
      <c r="L3" s="50" t="s">
        <v>79</v>
      </c>
      <c r="M3" s="1">
        <f>I3-J3</f>
        <v>0</v>
      </c>
    </row>
    <row r="4" spans="1:14" x14ac:dyDescent="0.25">
      <c r="A4" s="68">
        <v>42321</v>
      </c>
      <c r="B4" s="10">
        <v>1554</v>
      </c>
      <c r="C4" s="10" t="s">
        <v>122</v>
      </c>
      <c r="D4" s="42" t="s">
        <v>123</v>
      </c>
      <c r="E4" s="70"/>
      <c r="F4" s="10" t="s">
        <v>116</v>
      </c>
      <c r="G4" s="70">
        <v>1000</v>
      </c>
      <c r="H4" s="22">
        <v>2.5</v>
      </c>
      <c r="I4" s="22">
        <f>H4*G4</f>
        <v>2500</v>
      </c>
      <c r="J4" s="22">
        <v>2500</v>
      </c>
      <c r="K4" s="71">
        <v>42328</v>
      </c>
      <c r="L4" s="11">
        <v>1582</v>
      </c>
      <c r="M4" s="22">
        <f>I4-J4</f>
        <v>0</v>
      </c>
    </row>
    <row r="5" spans="1:14" x14ac:dyDescent="0.25">
      <c r="A5" s="68">
        <v>42328</v>
      </c>
      <c r="B5" s="10">
        <v>1557</v>
      </c>
      <c r="C5" s="10" t="s">
        <v>125</v>
      </c>
      <c r="D5" s="42" t="s">
        <v>35</v>
      </c>
      <c r="E5" s="70">
        <v>1618775</v>
      </c>
      <c r="F5" s="10" t="s">
        <v>116</v>
      </c>
      <c r="G5" s="70">
        <v>875</v>
      </c>
      <c r="H5" s="22">
        <v>2.5</v>
      </c>
      <c r="I5" s="22">
        <f>H5*G5</f>
        <v>2187.5</v>
      </c>
      <c r="J5" s="22">
        <v>2187.5</v>
      </c>
      <c r="K5" s="68">
        <v>42328</v>
      </c>
      <c r="L5" s="11">
        <v>1582</v>
      </c>
      <c r="M5" s="22">
        <f>I5-J5</f>
        <v>0</v>
      </c>
    </row>
    <row r="6" spans="1:14" x14ac:dyDescent="0.25">
      <c r="A6" s="68">
        <v>42227</v>
      </c>
      <c r="B6" s="10">
        <v>1497</v>
      </c>
      <c r="C6" s="10" t="s">
        <v>65</v>
      </c>
      <c r="D6" s="42" t="s">
        <v>66</v>
      </c>
      <c r="E6" s="70"/>
      <c r="F6" s="10" t="s">
        <v>67</v>
      </c>
      <c r="G6" s="70">
        <v>1000</v>
      </c>
      <c r="H6" s="22">
        <v>2.5</v>
      </c>
      <c r="I6" s="22">
        <f>H6*G6</f>
        <v>2500</v>
      </c>
      <c r="J6" s="22">
        <v>2500</v>
      </c>
      <c r="K6" s="71">
        <v>42230</v>
      </c>
      <c r="L6" s="11">
        <v>1531</v>
      </c>
      <c r="M6" s="22">
        <f>I6-J6</f>
        <v>0</v>
      </c>
    </row>
    <row r="7" spans="1:14" x14ac:dyDescent="0.25">
      <c r="A7" s="28">
        <v>42227</v>
      </c>
      <c r="B7" s="10">
        <v>1498</v>
      </c>
      <c r="C7" s="10" t="s">
        <v>62</v>
      </c>
      <c r="D7" s="42" t="s">
        <v>63</v>
      </c>
      <c r="E7" s="61"/>
      <c r="F7" s="10" t="s">
        <v>64</v>
      </c>
      <c r="G7" s="70">
        <v>1000</v>
      </c>
      <c r="H7" s="29">
        <v>2.2999999999999998</v>
      </c>
      <c r="I7" s="29">
        <f>H7*G7</f>
        <v>2300</v>
      </c>
      <c r="J7" s="29">
        <v>2300</v>
      </c>
      <c r="K7" s="5">
        <v>42251</v>
      </c>
      <c r="L7" s="54">
        <v>1543</v>
      </c>
      <c r="M7" s="29">
        <f>I7-J7</f>
        <v>0</v>
      </c>
      <c r="N7" s="26"/>
    </row>
    <row r="8" spans="1:14" x14ac:dyDescent="0.25">
      <c r="A8" s="68">
        <v>42317</v>
      </c>
      <c r="B8" s="10">
        <v>1547</v>
      </c>
      <c r="C8" s="10" t="s">
        <v>117</v>
      </c>
      <c r="D8" s="42" t="s">
        <v>118</v>
      </c>
      <c r="E8" s="70"/>
      <c r="F8" s="10" t="s">
        <v>116</v>
      </c>
      <c r="G8" s="70">
        <v>640</v>
      </c>
      <c r="H8" s="22">
        <v>2.5</v>
      </c>
      <c r="I8" s="22">
        <f>H8*G8</f>
        <v>1600</v>
      </c>
      <c r="J8" s="22">
        <v>1600</v>
      </c>
      <c r="K8" s="71">
        <v>42321</v>
      </c>
      <c r="L8" s="72" t="s">
        <v>119</v>
      </c>
      <c r="M8" s="22">
        <f>I8-J8</f>
        <v>0</v>
      </c>
      <c r="N8" s="10"/>
    </row>
    <row r="9" spans="1:14" x14ac:dyDescent="0.25">
      <c r="A9" s="28">
        <v>42173</v>
      </c>
      <c r="B9" s="10">
        <v>1478</v>
      </c>
      <c r="C9" s="10" t="s">
        <v>27</v>
      </c>
      <c r="D9" s="45"/>
      <c r="E9" s="61"/>
      <c r="F9" s="10" t="s">
        <v>28</v>
      </c>
      <c r="G9" s="70">
        <v>625</v>
      </c>
      <c r="H9" s="29">
        <v>1.25</v>
      </c>
      <c r="I9" s="29">
        <f>H9*G9</f>
        <v>781.25</v>
      </c>
      <c r="J9" s="29">
        <v>781.25</v>
      </c>
      <c r="K9" s="5">
        <v>42185</v>
      </c>
      <c r="L9" s="11">
        <v>1527</v>
      </c>
      <c r="M9" s="29">
        <f>I9-J9</f>
        <v>0</v>
      </c>
      <c r="N9" s="10"/>
    </row>
    <row r="10" spans="1:14" x14ac:dyDescent="0.25">
      <c r="A10" s="28">
        <v>42173</v>
      </c>
      <c r="B10" s="10">
        <v>1478</v>
      </c>
      <c r="C10" s="10" t="s">
        <v>27</v>
      </c>
      <c r="D10" s="45"/>
      <c r="E10" s="61"/>
      <c r="F10" s="10" t="s">
        <v>29</v>
      </c>
      <c r="G10" s="70">
        <v>1</v>
      </c>
      <c r="H10" s="29">
        <v>80</v>
      </c>
      <c r="I10" s="29">
        <f>H10*G10</f>
        <v>80</v>
      </c>
      <c r="J10" s="29">
        <v>80</v>
      </c>
      <c r="K10" s="5">
        <v>42185</v>
      </c>
      <c r="L10" s="11">
        <v>1527</v>
      </c>
      <c r="M10" s="29">
        <f>I10-J10</f>
        <v>0</v>
      </c>
      <c r="N10" s="10"/>
    </row>
    <row r="11" spans="1:14" x14ac:dyDescent="0.25">
      <c r="A11" s="68">
        <v>42227</v>
      </c>
      <c r="B11" s="10">
        <v>1496</v>
      </c>
      <c r="C11" s="10" t="s">
        <v>68</v>
      </c>
      <c r="D11" s="42" t="s">
        <v>69</v>
      </c>
      <c r="E11" s="70"/>
      <c r="F11" s="10" t="s">
        <v>67</v>
      </c>
      <c r="G11" s="70">
        <v>1000</v>
      </c>
      <c r="H11" s="22">
        <v>2.5</v>
      </c>
      <c r="I11" s="22">
        <f>H11*G11</f>
        <v>2500</v>
      </c>
      <c r="J11" s="22">
        <v>2500</v>
      </c>
      <c r="K11" s="71">
        <v>42230</v>
      </c>
      <c r="L11" s="11">
        <v>1531</v>
      </c>
      <c r="M11" s="22">
        <f>I11-J11</f>
        <v>0</v>
      </c>
      <c r="N11" s="26"/>
    </row>
    <row r="12" spans="1:14" x14ac:dyDescent="0.25">
      <c r="A12" s="28">
        <v>42192</v>
      </c>
      <c r="B12" s="10">
        <v>1485</v>
      </c>
      <c r="C12" s="10" t="s">
        <v>51</v>
      </c>
      <c r="D12" s="45" t="s">
        <v>46</v>
      </c>
      <c r="E12" s="61"/>
      <c r="F12" s="10" t="s">
        <v>32</v>
      </c>
      <c r="G12" s="70">
        <v>1000</v>
      </c>
      <c r="H12" s="29">
        <v>2.5</v>
      </c>
      <c r="I12" s="29">
        <f>H12*G12</f>
        <v>2500</v>
      </c>
      <c r="J12" s="29">
        <v>2500</v>
      </c>
      <c r="K12" s="5">
        <v>42187</v>
      </c>
      <c r="L12" s="11">
        <v>1521</v>
      </c>
      <c r="M12" s="29">
        <f>I12-J12</f>
        <v>0</v>
      </c>
      <c r="N12" s="26"/>
    </row>
    <row r="13" spans="1:14" x14ac:dyDescent="0.25">
      <c r="A13" s="68">
        <v>42328</v>
      </c>
      <c r="B13" s="10">
        <v>1556</v>
      </c>
      <c r="C13" s="10" t="s">
        <v>126</v>
      </c>
      <c r="D13" s="42" t="s">
        <v>127</v>
      </c>
      <c r="E13" s="70">
        <v>1618768</v>
      </c>
      <c r="F13" s="10" t="s">
        <v>116</v>
      </c>
      <c r="G13" s="70">
        <v>875</v>
      </c>
      <c r="H13" s="22">
        <v>2.5</v>
      </c>
      <c r="I13" s="22">
        <f>H13*G13</f>
        <v>2187.5</v>
      </c>
      <c r="J13" s="22">
        <v>0</v>
      </c>
      <c r="K13" s="10"/>
      <c r="L13" s="72"/>
      <c r="M13" s="22">
        <f>I13-J13</f>
        <v>2187.5</v>
      </c>
      <c r="N13" s="26"/>
    </row>
    <row r="14" spans="1:14" x14ac:dyDescent="0.25">
      <c r="A14" s="68">
        <v>42317</v>
      </c>
      <c r="B14" s="10">
        <v>1548</v>
      </c>
      <c r="C14" s="10" t="s">
        <v>115</v>
      </c>
      <c r="D14" s="42" t="s">
        <v>45</v>
      </c>
      <c r="E14" s="70">
        <v>1618748</v>
      </c>
      <c r="F14" s="10" t="s">
        <v>116</v>
      </c>
      <c r="G14" s="70">
        <v>870</v>
      </c>
      <c r="H14" s="22">
        <v>2.5</v>
      </c>
      <c r="I14" s="22">
        <f>H14*G14</f>
        <v>2175</v>
      </c>
      <c r="J14" s="22">
        <v>2175</v>
      </c>
      <c r="K14" s="71">
        <v>42321</v>
      </c>
      <c r="L14" s="72" t="s">
        <v>119</v>
      </c>
      <c r="M14" s="22">
        <f>I14-J14</f>
        <v>0</v>
      </c>
      <c r="N14" s="26"/>
    </row>
    <row r="15" spans="1:14" x14ac:dyDescent="0.25">
      <c r="A15" s="68">
        <v>42321</v>
      </c>
      <c r="B15" s="10">
        <v>1552</v>
      </c>
      <c r="C15" s="10" t="s">
        <v>115</v>
      </c>
      <c r="D15" s="42" t="s">
        <v>124</v>
      </c>
      <c r="E15" s="70"/>
      <c r="F15" s="10" t="s">
        <v>116</v>
      </c>
      <c r="G15" s="70">
        <v>870</v>
      </c>
      <c r="H15" s="22">
        <v>2.5</v>
      </c>
      <c r="I15" s="22">
        <f>H15*G15</f>
        <v>2175</v>
      </c>
      <c r="J15" s="22">
        <v>2175</v>
      </c>
      <c r="K15" s="71">
        <v>42321</v>
      </c>
      <c r="L15" s="11" t="s">
        <v>119</v>
      </c>
      <c r="M15" s="22">
        <f>I15-J15</f>
        <v>0</v>
      </c>
      <c r="N15" s="26"/>
    </row>
    <row r="16" spans="1:14" x14ac:dyDescent="0.25">
      <c r="A16" s="68">
        <v>42317</v>
      </c>
      <c r="B16" s="10">
        <v>1546</v>
      </c>
      <c r="C16" s="10" t="s">
        <v>120</v>
      </c>
      <c r="D16" s="42" t="s">
        <v>121</v>
      </c>
      <c r="E16" s="70"/>
      <c r="F16" s="10" t="s">
        <v>116</v>
      </c>
      <c r="G16" s="70">
        <v>800</v>
      </c>
      <c r="H16" s="22">
        <v>2.5</v>
      </c>
      <c r="I16" s="22">
        <f>H16*G16</f>
        <v>2000</v>
      </c>
      <c r="J16" s="22">
        <v>2000</v>
      </c>
      <c r="K16" s="71">
        <v>42321</v>
      </c>
      <c r="L16" s="72" t="s">
        <v>119</v>
      </c>
      <c r="M16" s="22">
        <f>I16-J16</f>
        <v>0</v>
      </c>
      <c r="N16" s="26"/>
    </row>
    <row r="17" spans="1:14" x14ac:dyDescent="0.25">
      <c r="A17" s="28">
        <v>42219</v>
      </c>
      <c r="B17" s="10">
        <v>1491</v>
      </c>
      <c r="C17" s="10" t="s">
        <v>59</v>
      </c>
      <c r="D17" s="42" t="s">
        <v>60</v>
      </c>
      <c r="E17" s="61"/>
      <c r="F17" s="10" t="s">
        <v>61</v>
      </c>
      <c r="G17" s="70">
        <v>1000</v>
      </c>
      <c r="H17" s="29">
        <v>2.5</v>
      </c>
      <c r="I17" s="29">
        <f>H17*G17</f>
        <v>2500</v>
      </c>
      <c r="J17" s="29">
        <v>2500</v>
      </c>
      <c r="K17" s="5">
        <v>42220</v>
      </c>
      <c r="L17" s="11">
        <v>1529</v>
      </c>
      <c r="M17" s="29">
        <f>I17-J17</f>
        <v>0</v>
      </c>
      <c r="N17" s="26"/>
    </row>
    <row r="18" spans="1:14" x14ac:dyDescent="0.25">
      <c r="A18" s="28">
        <v>42233</v>
      </c>
      <c r="B18" s="10">
        <v>1502</v>
      </c>
      <c r="C18" s="10" t="s">
        <v>75</v>
      </c>
      <c r="D18" s="42" t="s">
        <v>76</v>
      </c>
      <c r="E18" s="61"/>
      <c r="F18" s="10" t="s">
        <v>77</v>
      </c>
      <c r="G18" s="70">
        <v>1000</v>
      </c>
      <c r="H18" s="29">
        <v>2.5</v>
      </c>
      <c r="I18" s="29">
        <f>H18*G18</f>
        <v>2500</v>
      </c>
      <c r="J18" s="29">
        <f>1250+1250</f>
        <v>2500</v>
      </c>
      <c r="K18" s="46" t="s">
        <v>78</v>
      </c>
      <c r="L18" s="54" t="s">
        <v>79</v>
      </c>
      <c r="M18" s="29">
        <f>I18-J18</f>
        <v>0</v>
      </c>
      <c r="N18" s="26"/>
    </row>
    <row r="19" spans="1:14" s="24" customFormat="1" ht="15.75" thickBot="1" x14ac:dyDescent="0.3">
      <c r="A19" s="100">
        <v>42333</v>
      </c>
      <c r="B19" s="86">
        <v>1562</v>
      </c>
      <c r="C19" s="86" t="s">
        <v>142</v>
      </c>
      <c r="D19" s="87">
        <v>910</v>
      </c>
      <c r="E19" s="89"/>
      <c r="F19" s="86" t="s">
        <v>143</v>
      </c>
      <c r="G19" s="89">
        <v>900</v>
      </c>
      <c r="H19" s="112">
        <v>2.5</v>
      </c>
      <c r="I19" s="112">
        <f t="shared" ref="I19" si="0">H19*G19</f>
        <v>2250</v>
      </c>
      <c r="J19" s="112">
        <v>0</v>
      </c>
      <c r="K19" s="86"/>
      <c r="L19" s="114"/>
      <c r="M19" s="112">
        <f t="shared" ref="M19" si="1">I19-J19</f>
        <v>2250</v>
      </c>
    </row>
    <row r="20" spans="1:14" x14ac:dyDescent="0.25">
      <c r="A20" s="104"/>
      <c r="B20" s="94"/>
      <c r="C20" s="94"/>
      <c r="D20" s="95"/>
      <c r="E20" s="96"/>
      <c r="F20" s="94"/>
      <c r="G20" s="96"/>
      <c r="H20" s="115"/>
      <c r="I20" s="115">
        <f>SUM(I3:I19)</f>
        <v>35236.25</v>
      </c>
      <c r="J20" s="115">
        <f>SUM(J3:J19)</f>
        <v>30798.75</v>
      </c>
      <c r="K20" s="116"/>
      <c r="L20" s="117"/>
      <c r="M20" s="115">
        <f>SUM(M3:M19)</f>
        <v>4437.5</v>
      </c>
      <c r="N20" s="26"/>
    </row>
    <row r="21" spans="1:14" x14ac:dyDescent="0.25">
      <c r="A21" s="28"/>
      <c r="B21" s="10"/>
      <c r="C21" s="10"/>
      <c r="D21" s="42"/>
      <c r="E21" s="61"/>
      <c r="F21" s="10"/>
      <c r="G21" s="70"/>
      <c r="H21" s="29"/>
      <c r="I21" s="29"/>
      <c r="J21" s="29"/>
      <c r="K21" s="5"/>
      <c r="L21" s="54"/>
      <c r="M21" s="29"/>
    </row>
    <row r="22" spans="1:14" x14ac:dyDescent="0.25">
      <c r="A22" s="28"/>
      <c r="B22" s="10"/>
      <c r="C22" s="10"/>
      <c r="D22" s="42"/>
      <c r="E22" s="61"/>
      <c r="F22" s="10"/>
      <c r="G22" s="70"/>
      <c r="H22" s="29"/>
      <c r="I22" s="29"/>
      <c r="J22" s="29"/>
      <c r="K22" s="5"/>
      <c r="L22" s="54"/>
      <c r="M22" s="29"/>
    </row>
    <row r="23" spans="1:14" ht="15.75" thickBot="1" x14ac:dyDescent="0.3">
      <c r="A23" s="100">
        <v>42164</v>
      </c>
      <c r="B23" s="86">
        <v>1476</v>
      </c>
      <c r="C23" s="86" t="s">
        <v>23</v>
      </c>
      <c r="D23" s="101"/>
      <c r="E23" s="88"/>
      <c r="F23" s="86" t="s">
        <v>24</v>
      </c>
      <c r="G23" s="89">
        <v>1</v>
      </c>
      <c r="H23" s="90">
        <v>2000</v>
      </c>
      <c r="I23" s="90">
        <f>H23*G23</f>
        <v>2000</v>
      </c>
      <c r="J23" s="90">
        <v>2000</v>
      </c>
      <c r="K23" s="102">
        <v>0.17241379310344829</v>
      </c>
      <c r="L23" s="103">
        <v>1509</v>
      </c>
      <c r="M23" s="90">
        <f>I23-J23</f>
        <v>0</v>
      </c>
      <c r="N23" s="9"/>
    </row>
    <row r="24" spans="1:14" s="30" customFormat="1" x14ac:dyDescent="0.25">
      <c r="A24" s="104"/>
      <c r="B24" s="94"/>
      <c r="C24" s="94"/>
      <c r="D24" s="105"/>
      <c r="E24" s="78"/>
      <c r="F24" s="94"/>
      <c r="G24" s="96"/>
      <c r="H24" s="97" t="s">
        <v>139</v>
      </c>
      <c r="I24" s="97">
        <f>SUM(I23)</f>
        <v>2000</v>
      </c>
      <c r="J24" s="97">
        <f>SUM(J23)</f>
        <v>2000</v>
      </c>
      <c r="K24" s="106"/>
      <c r="L24" s="107"/>
      <c r="M24" s="97">
        <f>SUM(M23)</f>
        <v>0</v>
      </c>
      <c r="N24" s="76"/>
    </row>
    <row r="25" spans="1:14" s="30" customFormat="1" x14ac:dyDescent="0.25">
      <c r="A25" s="104"/>
      <c r="B25" s="94"/>
      <c r="C25" s="94"/>
      <c r="D25" s="105"/>
      <c r="E25" s="78"/>
      <c r="F25" s="94"/>
      <c r="G25" s="96"/>
      <c r="H25" s="97"/>
      <c r="I25" s="97"/>
      <c r="J25" s="97"/>
      <c r="K25" s="106"/>
      <c r="L25" s="107"/>
      <c r="M25" s="97"/>
      <c r="N25" s="76"/>
    </row>
    <row r="26" spans="1:14" x14ac:dyDescent="0.25">
      <c r="A26" s="68"/>
      <c r="B26" s="10"/>
      <c r="C26" s="10"/>
      <c r="D26" s="45"/>
      <c r="E26" s="61"/>
      <c r="F26" s="10"/>
      <c r="G26" s="70"/>
      <c r="H26" s="29"/>
      <c r="I26" s="29"/>
      <c r="J26" s="29"/>
      <c r="K26" s="83"/>
      <c r="L26" s="11"/>
      <c r="M26" s="29"/>
      <c r="N26" s="9"/>
    </row>
    <row r="27" spans="1:14" x14ac:dyDescent="0.25">
      <c r="A27" s="28">
        <v>42173</v>
      </c>
      <c r="B27" s="10">
        <v>1479</v>
      </c>
      <c r="C27" s="10" t="s">
        <v>49</v>
      </c>
      <c r="D27" s="45" t="s">
        <v>44</v>
      </c>
      <c r="E27" s="61"/>
      <c r="F27" s="10" t="s">
        <v>25</v>
      </c>
      <c r="G27" s="70">
        <v>950</v>
      </c>
      <c r="H27" s="29">
        <v>2</v>
      </c>
      <c r="I27" s="29">
        <f>H27*G27</f>
        <v>1900</v>
      </c>
      <c r="J27" s="29">
        <v>1900</v>
      </c>
      <c r="K27" s="5">
        <v>42181</v>
      </c>
      <c r="L27" s="54"/>
      <c r="M27" s="29">
        <f>I27-J27</f>
        <v>0</v>
      </c>
    </row>
    <row r="28" spans="1:14" ht="15.75" thickBot="1" x14ac:dyDescent="0.3">
      <c r="A28" s="85">
        <v>42173</v>
      </c>
      <c r="B28" s="86">
        <v>1479</v>
      </c>
      <c r="C28" s="86" t="s">
        <v>49</v>
      </c>
      <c r="D28" s="101" t="s">
        <v>44</v>
      </c>
      <c r="E28" s="88"/>
      <c r="F28" s="86" t="s">
        <v>26</v>
      </c>
      <c r="G28" s="89">
        <v>20</v>
      </c>
      <c r="H28" s="90">
        <v>1</v>
      </c>
      <c r="I28" s="90">
        <v>100</v>
      </c>
      <c r="J28" s="90">
        <v>100</v>
      </c>
      <c r="K28" s="91">
        <v>42181</v>
      </c>
      <c r="L28" s="92"/>
      <c r="M28" s="90">
        <f>I28-J28</f>
        <v>0</v>
      </c>
    </row>
    <row r="29" spans="1:14" s="30" customFormat="1" x14ac:dyDescent="0.25">
      <c r="A29" s="93"/>
      <c r="B29" s="94"/>
      <c r="C29" s="94"/>
      <c r="D29" s="105"/>
      <c r="E29" s="78"/>
      <c r="F29" s="94"/>
      <c r="G29" s="96"/>
      <c r="H29" s="97" t="s">
        <v>139</v>
      </c>
      <c r="I29" s="97">
        <f>SUM(I27:I28)</f>
        <v>2000</v>
      </c>
      <c r="J29" s="97">
        <f>SUM(J27:J28)</f>
        <v>2000</v>
      </c>
      <c r="K29" s="98"/>
      <c r="L29" s="99"/>
      <c r="M29" s="97">
        <f>SUM(M27:M28)</f>
        <v>0</v>
      </c>
    </row>
    <row r="30" spans="1:14" x14ac:dyDescent="0.25">
      <c r="A30" s="28"/>
      <c r="B30" s="10"/>
      <c r="C30" s="10"/>
      <c r="D30" s="45"/>
      <c r="E30" s="61"/>
      <c r="F30" s="10"/>
      <c r="G30" s="70"/>
      <c r="H30" s="29"/>
      <c r="I30" s="29"/>
      <c r="J30" s="29"/>
      <c r="K30" s="5"/>
      <c r="L30" s="54"/>
      <c r="M30" s="29"/>
    </row>
    <row r="31" spans="1:14" x14ac:dyDescent="0.25">
      <c r="A31" s="28"/>
      <c r="B31" s="10"/>
      <c r="C31" s="10"/>
      <c r="D31" s="45"/>
      <c r="E31" s="61"/>
      <c r="F31" s="10"/>
      <c r="G31" s="70"/>
      <c r="H31" s="29"/>
      <c r="I31" s="29"/>
      <c r="J31" s="29"/>
      <c r="K31" s="5"/>
      <c r="L31" s="54"/>
      <c r="M31" s="29"/>
    </row>
    <row r="32" spans="1:14" x14ac:dyDescent="0.25">
      <c r="A32" s="68">
        <v>42303</v>
      </c>
      <c r="B32" s="10">
        <v>1555</v>
      </c>
      <c r="C32" s="10" t="s">
        <v>48</v>
      </c>
      <c r="D32" s="42" t="s">
        <v>110</v>
      </c>
      <c r="E32" s="70"/>
      <c r="F32" s="10" t="s">
        <v>109</v>
      </c>
      <c r="G32" s="70">
        <v>200</v>
      </c>
      <c r="H32" s="22">
        <v>1</v>
      </c>
      <c r="I32" s="22">
        <f>H32*G32</f>
        <v>200</v>
      </c>
      <c r="J32" s="22">
        <v>0</v>
      </c>
      <c r="K32" s="71"/>
      <c r="L32" s="72"/>
      <c r="M32" s="22">
        <f>I32-J32</f>
        <v>200</v>
      </c>
    </row>
    <row r="33" spans="1:14" x14ac:dyDescent="0.25">
      <c r="A33" s="68">
        <v>42317</v>
      </c>
      <c r="B33" s="10">
        <v>1550</v>
      </c>
      <c r="C33" s="10" t="s">
        <v>48</v>
      </c>
      <c r="D33" s="42" t="s">
        <v>110</v>
      </c>
      <c r="E33" s="70"/>
      <c r="F33" s="10" t="s">
        <v>84</v>
      </c>
      <c r="G33" s="70">
        <v>1606</v>
      </c>
      <c r="H33" s="22">
        <v>1.75</v>
      </c>
      <c r="I33" s="22">
        <f>H33*G33</f>
        <v>2810.5</v>
      </c>
      <c r="J33" s="22">
        <v>2810.5</v>
      </c>
      <c r="K33" s="71">
        <v>42321</v>
      </c>
      <c r="L33" s="11">
        <v>1578</v>
      </c>
      <c r="M33" s="22">
        <f>I33-J33</f>
        <v>0</v>
      </c>
    </row>
    <row r="34" spans="1:14" x14ac:dyDescent="0.25">
      <c r="A34" s="68">
        <v>42303</v>
      </c>
      <c r="B34" s="10">
        <v>1555</v>
      </c>
      <c r="C34" s="10" t="s">
        <v>48</v>
      </c>
      <c r="D34" s="42" t="s">
        <v>42</v>
      </c>
      <c r="E34" s="70"/>
      <c r="F34" s="10" t="s">
        <v>109</v>
      </c>
      <c r="G34" s="70">
        <v>50</v>
      </c>
      <c r="H34" s="22">
        <v>1</v>
      </c>
      <c r="I34" s="22">
        <f>H34*G34</f>
        <v>50</v>
      </c>
      <c r="J34" s="22">
        <v>0</v>
      </c>
      <c r="K34" s="71"/>
      <c r="L34" s="72"/>
      <c r="M34" s="22">
        <f>I34-J34</f>
        <v>50</v>
      </c>
    </row>
    <row r="35" spans="1:14" x14ac:dyDescent="0.25">
      <c r="A35" s="68">
        <v>42303</v>
      </c>
      <c r="B35" s="10">
        <v>1542</v>
      </c>
      <c r="C35" s="10" t="s">
        <v>48</v>
      </c>
      <c r="D35" s="42" t="s">
        <v>42</v>
      </c>
      <c r="E35" s="70"/>
      <c r="F35" s="10" t="s">
        <v>84</v>
      </c>
      <c r="G35" s="70">
        <v>913</v>
      </c>
      <c r="H35" s="22">
        <v>1.75</v>
      </c>
      <c r="I35" s="22">
        <f>H35*G35</f>
        <v>1597.75</v>
      </c>
      <c r="J35" s="22">
        <v>533.75</v>
      </c>
      <c r="K35" s="71">
        <v>42303</v>
      </c>
      <c r="L35" s="11">
        <v>1568</v>
      </c>
      <c r="M35" s="22">
        <f>I35-J35</f>
        <v>1064</v>
      </c>
    </row>
    <row r="36" spans="1:14" x14ac:dyDescent="0.25">
      <c r="A36" s="68">
        <v>42321</v>
      </c>
      <c r="B36" s="10">
        <v>1553</v>
      </c>
      <c r="C36" s="10" t="s">
        <v>48</v>
      </c>
      <c r="D36" s="42" t="s">
        <v>41</v>
      </c>
      <c r="E36" s="70"/>
      <c r="F36" s="10" t="s">
        <v>84</v>
      </c>
      <c r="G36" s="70">
        <v>1541</v>
      </c>
      <c r="H36" s="22">
        <v>1.75</v>
      </c>
      <c r="I36" s="22">
        <f>H36*G36</f>
        <v>2696.75</v>
      </c>
      <c r="J36" s="22">
        <v>2696.75</v>
      </c>
      <c r="K36" s="71">
        <v>42321</v>
      </c>
      <c r="L36" s="11">
        <v>1578</v>
      </c>
      <c r="M36" s="22">
        <f>I36-J36</f>
        <v>0</v>
      </c>
    </row>
    <row r="37" spans="1:14" x14ac:dyDescent="0.25">
      <c r="A37" s="28">
        <v>42186</v>
      </c>
      <c r="B37" s="10">
        <v>1484</v>
      </c>
      <c r="C37" s="10" t="s">
        <v>48</v>
      </c>
      <c r="D37" s="45" t="s">
        <v>34</v>
      </c>
      <c r="E37" s="61"/>
      <c r="F37" s="10" t="s">
        <v>33</v>
      </c>
      <c r="G37" s="70">
        <v>1</v>
      </c>
      <c r="H37" s="29">
        <v>350</v>
      </c>
      <c r="I37" s="29">
        <f>H37*G37</f>
        <v>350</v>
      </c>
      <c r="J37" s="29">
        <v>350</v>
      </c>
      <c r="K37" s="5">
        <v>42215</v>
      </c>
      <c r="L37" s="11">
        <v>1527</v>
      </c>
      <c r="M37" s="29">
        <f>I37-J37</f>
        <v>0</v>
      </c>
    </row>
    <row r="38" spans="1:14" x14ac:dyDescent="0.25">
      <c r="A38" s="28">
        <v>42212</v>
      </c>
      <c r="B38" s="10">
        <v>1489</v>
      </c>
      <c r="C38" s="10" t="s">
        <v>48</v>
      </c>
      <c r="D38" s="42" t="s">
        <v>35</v>
      </c>
      <c r="E38" s="61"/>
      <c r="F38" s="10" t="s">
        <v>55</v>
      </c>
      <c r="G38" s="70">
        <v>4</v>
      </c>
      <c r="H38" s="29">
        <v>250</v>
      </c>
      <c r="I38" s="29">
        <f>H38*G38</f>
        <v>1000</v>
      </c>
      <c r="J38" s="29">
        <v>1000</v>
      </c>
      <c r="K38" s="5">
        <v>42215</v>
      </c>
      <c r="L38" s="11">
        <v>1527</v>
      </c>
      <c r="M38" s="29">
        <f>I38-J38</f>
        <v>0</v>
      </c>
      <c r="N38" s="9"/>
    </row>
    <row r="39" spans="1:14" x14ac:dyDescent="0.25">
      <c r="A39" s="28">
        <v>42212</v>
      </c>
      <c r="B39" s="10">
        <v>1489</v>
      </c>
      <c r="C39" s="10" t="s">
        <v>48</v>
      </c>
      <c r="D39" s="42" t="s">
        <v>35</v>
      </c>
      <c r="E39" s="61"/>
      <c r="F39" s="10" t="s">
        <v>114</v>
      </c>
      <c r="G39" s="70">
        <v>400</v>
      </c>
      <c r="H39" s="29">
        <v>0.75</v>
      </c>
      <c r="I39" s="29">
        <f>H39*G39</f>
        <v>300</v>
      </c>
      <c r="J39" s="29">
        <v>300</v>
      </c>
      <c r="K39" s="5">
        <v>42215</v>
      </c>
      <c r="L39" s="11">
        <v>1527</v>
      </c>
      <c r="M39" s="29">
        <f>I39-J39</f>
        <v>0</v>
      </c>
      <c r="N39" s="9"/>
    </row>
    <row r="40" spans="1:14" x14ac:dyDescent="0.25">
      <c r="A40" s="28">
        <v>42212</v>
      </c>
      <c r="B40" s="10">
        <v>1489</v>
      </c>
      <c r="C40" s="10" t="s">
        <v>48</v>
      </c>
      <c r="D40" s="42" t="s">
        <v>35</v>
      </c>
      <c r="E40" s="61"/>
      <c r="F40" s="10" t="s">
        <v>57</v>
      </c>
      <c r="G40" s="70">
        <v>500</v>
      </c>
      <c r="H40" s="29">
        <v>1.5</v>
      </c>
      <c r="I40" s="29">
        <f>H40*G40</f>
        <v>750</v>
      </c>
      <c r="J40" s="29">
        <v>750</v>
      </c>
      <c r="K40" s="5">
        <v>42215</v>
      </c>
      <c r="L40" s="11">
        <v>1527</v>
      </c>
      <c r="M40" s="29">
        <f>I40-J40</f>
        <v>0</v>
      </c>
    </row>
    <row r="41" spans="1:14" x14ac:dyDescent="0.25">
      <c r="A41" s="28">
        <v>42212</v>
      </c>
      <c r="B41" s="10">
        <v>1489</v>
      </c>
      <c r="C41" s="10" t="s">
        <v>48</v>
      </c>
      <c r="D41" s="42" t="s">
        <v>35</v>
      </c>
      <c r="E41" s="61"/>
      <c r="F41" s="10" t="s">
        <v>58</v>
      </c>
      <c r="G41" s="70">
        <v>1</v>
      </c>
      <c r="H41" s="29">
        <v>175</v>
      </c>
      <c r="I41" s="29">
        <f>H41*G41</f>
        <v>175</v>
      </c>
      <c r="J41" s="29">
        <v>175</v>
      </c>
      <c r="K41" s="5">
        <v>42215</v>
      </c>
      <c r="L41" s="11">
        <v>1527</v>
      </c>
      <c r="M41" s="29">
        <f>I41-J41</f>
        <v>0</v>
      </c>
      <c r="N41" s="9"/>
    </row>
    <row r="42" spans="1:14" x14ac:dyDescent="0.25">
      <c r="A42" s="28">
        <v>42263</v>
      </c>
      <c r="B42" s="10">
        <v>1521</v>
      </c>
      <c r="C42" s="10" t="s">
        <v>48</v>
      </c>
      <c r="D42" s="45" t="s">
        <v>36</v>
      </c>
      <c r="E42" s="61"/>
      <c r="F42" s="10" t="s">
        <v>94</v>
      </c>
      <c r="G42" s="70">
        <v>1</v>
      </c>
      <c r="H42" s="29">
        <v>300</v>
      </c>
      <c r="I42" s="29">
        <f>H42*G42</f>
        <v>300</v>
      </c>
      <c r="J42" s="29">
        <v>300</v>
      </c>
      <c r="K42" s="46">
        <v>42277</v>
      </c>
      <c r="L42" s="6">
        <v>1557</v>
      </c>
      <c r="M42" s="29">
        <f>I42-J42</f>
        <v>0</v>
      </c>
    </row>
    <row r="43" spans="1:14" x14ac:dyDescent="0.25">
      <c r="A43" s="28">
        <v>42263</v>
      </c>
      <c r="B43" s="10">
        <v>1519</v>
      </c>
      <c r="C43" s="10" t="s">
        <v>48</v>
      </c>
      <c r="D43" s="45" t="s">
        <v>95</v>
      </c>
      <c r="E43" s="61"/>
      <c r="F43" s="10" t="s">
        <v>84</v>
      </c>
      <c r="G43" s="70">
        <v>1385</v>
      </c>
      <c r="H43" s="29">
        <v>1.5</v>
      </c>
      <c r="I43" s="29">
        <f>H43*G43</f>
        <v>2077.5</v>
      </c>
      <c r="J43" s="29">
        <v>2077.5</v>
      </c>
      <c r="K43" s="46">
        <v>42265</v>
      </c>
      <c r="L43" s="6">
        <v>1553</v>
      </c>
      <c r="M43" s="29">
        <f>I43-J43</f>
        <v>0</v>
      </c>
      <c r="N43" s="9"/>
    </row>
    <row r="44" spans="1:14" x14ac:dyDescent="0.25">
      <c r="A44" s="28">
        <v>42265</v>
      </c>
      <c r="B44" s="10">
        <v>1531</v>
      </c>
      <c r="C44" s="10" t="s">
        <v>48</v>
      </c>
      <c r="D44" s="45" t="s">
        <v>95</v>
      </c>
      <c r="E44" s="61"/>
      <c r="F44" s="10" t="s">
        <v>97</v>
      </c>
      <c r="G44" s="70">
        <v>1385</v>
      </c>
      <c r="H44" s="29">
        <v>0.25</v>
      </c>
      <c r="I44" s="29">
        <f>H44*G44</f>
        <v>346.25</v>
      </c>
      <c r="J44" s="29">
        <v>346.25</v>
      </c>
      <c r="K44" s="46">
        <v>42277</v>
      </c>
      <c r="L44" s="6">
        <v>1557</v>
      </c>
      <c r="M44" s="29">
        <f>I44-J44</f>
        <v>0</v>
      </c>
    </row>
    <row r="45" spans="1:14" x14ac:dyDescent="0.25">
      <c r="A45" s="68">
        <v>42227</v>
      </c>
      <c r="B45" s="10">
        <v>1493</v>
      </c>
      <c r="C45" s="10" t="s">
        <v>48</v>
      </c>
      <c r="D45" s="42" t="s">
        <v>74</v>
      </c>
      <c r="E45" s="70"/>
      <c r="F45" s="10" t="s">
        <v>70</v>
      </c>
      <c r="G45" s="70">
        <v>1338</v>
      </c>
      <c r="H45" s="22">
        <v>1.5</v>
      </c>
      <c r="I45" s="22">
        <f>H45*G45</f>
        <v>2007</v>
      </c>
      <c r="J45" s="22">
        <v>2007</v>
      </c>
      <c r="K45" s="71">
        <v>42230</v>
      </c>
      <c r="L45" s="11">
        <v>1532</v>
      </c>
      <c r="M45" s="22">
        <f>I45-J45</f>
        <v>0</v>
      </c>
      <c r="N45" s="9"/>
    </row>
    <row r="46" spans="1:14" x14ac:dyDescent="0.25">
      <c r="A46" s="68">
        <v>42269</v>
      </c>
      <c r="B46" s="10">
        <v>1526</v>
      </c>
      <c r="C46" s="10" t="s">
        <v>48</v>
      </c>
      <c r="D46" s="42" t="s">
        <v>74</v>
      </c>
      <c r="E46" s="70"/>
      <c r="F46" s="10" t="s">
        <v>98</v>
      </c>
      <c r="G46" s="70">
        <v>1</v>
      </c>
      <c r="H46" s="22">
        <v>150</v>
      </c>
      <c r="I46" s="22">
        <f>H46*G46</f>
        <v>150</v>
      </c>
      <c r="J46" s="22">
        <v>150</v>
      </c>
      <c r="K46" s="71">
        <v>42277</v>
      </c>
      <c r="L46" s="11">
        <v>1557</v>
      </c>
      <c r="M46" s="22">
        <f>I46-J46</f>
        <v>0</v>
      </c>
      <c r="N46" s="25"/>
    </row>
    <row r="47" spans="1:14" x14ac:dyDescent="0.25">
      <c r="A47" s="68">
        <v>42269</v>
      </c>
      <c r="B47" s="10">
        <v>1526</v>
      </c>
      <c r="C47" s="10" t="s">
        <v>48</v>
      </c>
      <c r="D47" s="42" t="s">
        <v>74</v>
      </c>
      <c r="E47" s="70"/>
      <c r="F47" s="10" t="s">
        <v>100</v>
      </c>
      <c r="G47" s="70">
        <v>1</v>
      </c>
      <c r="H47" s="22">
        <v>300</v>
      </c>
      <c r="I47" s="22">
        <f>H47*G47</f>
        <v>300</v>
      </c>
      <c r="J47" s="22">
        <v>300</v>
      </c>
      <c r="K47" s="71">
        <v>42277</v>
      </c>
      <c r="L47" s="11">
        <v>1557</v>
      </c>
      <c r="M47" s="22">
        <f>I47-J47</f>
        <v>0</v>
      </c>
      <c r="N47" s="10"/>
    </row>
    <row r="48" spans="1:14" x14ac:dyDescent="0.25">
      <c r="A48" s="68">
        <v>42227</v>
      </c>
      <c r="B48" s="10">
        <v>1494</v>
      </c>
      <c r="C48" s="10" t="s">
        <v>48</v>
      </c>
      <c r="D48" s="42" t="s">
        <v>71</v>
      </c>
      <c r="E48" s="70"/>
      <c r="F48" s="10" t="s">
        <v>70</v>
      </c>
      <c r="G48" s="70">
        <v>1350</v>
      </c>
      <c r="H48" s="22">
        <v>1.5</v>
      </c>
      <c r="I48" s="22">
        <v>2024.5</v>
      </c>
      <c r="J48" s="22">
        <f>1396.5+200+428</f>
        <v>2024.5</v>
      </c>
      <c r="K48" s="84" t="s">
        <v>73</v>
      </c>
      <c r="L48" s="11" t="s">
        <v>72</v>
      </c>
      <c r="M48" s="22">
        <f>I48-J48</f>
        <v>0</v>
      </c>
      <c r="N48" s="25"/>
    </row>
    <row r="49" spans="1:14" x14ac:dyDescent="0.25">
      <c r="A49" s="68">
        <v>42269</v>
      </c>
      <c r="B49" s="10">
        <v>1525</v>
      </c>
      <c r="C49" s="10" t="s">
        <v>48</v>
      </c>
      <c r="D49" s="42" t="s">
        <v>71</v>
      </c>
      <c r="E49" s="70"/>
      <c r="F49" s="10" t="s">
        <v>98</v>
      </c>
      <c r="G49" s="70">
        <v>1</v>
      </c>
      <c r="H49" s="22">
        <v>150</v>
      </c>
      <c r="I49" s="22">
        <f>H49*G49</f>
        <v>150</v>
      </c>
      <c r="J49" s="22">
        <v>150</v>
      </c>
      <c r="K49" s="71">
        <v>42277</v>
      </c>
      <c r="L49" s="11">
        <v>1557</v>
      </c>
      <c r="M49" s="22">
        <f>I49-J49</f>
        <v>0</v>
      </c>
      <c r="N49" s="26"/>
    </row>
    <row r="50" spans="1:14" x14ac:dyDescent="0.25">
      <c r="A50" s="68">
        <v>42269</v>
      </c>
      <c r="B50" s="10">
        <v>1525</v>
      </c>
      <c r="C50" s="10" t="s">
        <v>48</v>
      </c>
      <c r="D50" s="42" t="s">
        <v>71</v>
      </c>
      <c r="E50" s="70"/>
      <c r="F50" s="10" t="s">
        <v>100</v>
      </c>
      <c r="G50" s="70">
        <v>1</v>
      </c>
      <c r="H50" s="22">
        <v>300</v>
      </c>
      <c r="I50" s="22">
        <f>H50*G50</f>
        <v>300</v>
      </c>
      <c r="J50" s="22">
        <v>300</v>
      </c>
      <c r="K50" s="71">
        <v>42277</v>
      </c>
      <c r="L50" s="11">
        <v>1557</v>
      </c>
      <c r="M50" s="22">
        <f>I50-J50</f>
        <v>0</v>
      </c>
      <c r="N50" s="27"/>
    </row>
    <row r="51" spans="1:14" x14ac:dyDescent="0.25">
      <c r="A51" s="28">
        <v>42163</v>
      </c>
      <c r="B51" s="26">
        <v>1475</v>
      </c>
      <c r="C51" s="26" t="s">
        <v>48</v>
      </c>
      <c r="D51" s="45" t="s">
        <v>40</v>
      </c>
      <c r="E51" s="61"/>
      <c r="F51" s="26" t="s">
        <v>15</v>
      </c>
      <c r="G51" s="61">
        <v>915</v>
      </c>
      <c r="H51" s="29">
        <v>0.5</v>
      </c>
      <c r="I51" s="29">
        <f>H51*G51</f>
        <v>457.5</v>
      </c>
      <c r="J51" s="29">
        <v>457.5</v>
      </c>
      <c r="K51" s="5">
        <v>42167</v>
      </c>
      <c r="L51" s="6">
        <v>1517</v>
      </c>
      <c r="M51" s="29">
        <f>I51-J51</f>
        <v>0</v>
      </c>
    </row>
    <row r="52" spans="1:14" x14ac:dyDescent="0.25">
      <c r="A52" s="28">
        <v>42236</v>
      </c>
      <c r="B52" s="10">
        <v>1504</v>
      </c>
      <c r="C52" s="10" t="s">
        <v>48</v>
      </c>
      <c r="D52" s="42" t="s">
        <v>85</v>
      </c>
      <c r="E52" s="61"/>
      <c r="F52" s="10" t="s">
        <v>84</v>
      </c>
      <c r="G52" s="70">
        <v>1338</v>
      </c>
      <c r="H52" s="29">
        <v>1.5</v>
      </c>
      <c r="I52" s="29">
        <v>2000</v>
      </c>
      <c r="J52" s="29">
        <v>2000</v>
      </c>
      <c r="K52" s="46">
        <v>42256</v>
      </c>
      <c r="L52" s="6">
        <v>1544</v>
      </c>
      <c r="M52" s="29">
        <f>I52-J52</f>
        <v>0</v>
      </c>
    </row>
    <row r="53" spans="1:14" x14ac:dyDescent="0.25">
      <c r="A53" s="28">
        <v>42269</v>
      </c>
      <c r="B53" s="10">
        <v>1529</v>
      </c>
      <c r="C53" s="10" t="s">
        <v>48</v>
      </c>
      <c r="D53" s="45" t="s">
        <v>85</v>
      </c>
      <c r="E53" s="61"/>
      <c r="F53" s="10" t="s">
        <v>98</v>
      </c>
      <c r="G53" s="70">
        <v>1</v>
      </c>
      <c r="H53" s="29">
        <v>150</v>
      </c>
      <c r="I53" s="29">
        <f>H53*G53</f>
        <v>150</v>
      </c>
      <c r="J53" s="29">
        <v>150</v>
      </c>
      <c r="K53" s="46">
        <v>42303</v>
      </c>
      <c r="L53" s="6">
        <v>1568</v>
      </c>
      <c r="M53" s="29">
        <f>I53-J53</f>
        <v>0</v>
      </c>
    </row>
    <row r="54" spans="1:14" x14ac:dyDescent="0.25">
      <c r="A54" s="28">
        <v>42236</v>
      </c>
      <c r="B54" s="10">
        <v>1505</v>
      </c>
      <c r="C54" s="10" t="s">
        <v>48</v>
      </c>
      <c r="D54" s="42" t="s">
        <v>83</v>
      </c>
      <c r="E54" s="61"/>
      <c r="F54" s="10" t="s">
        <v>84</v>
      </c>
      <c r="G54" s="70">
        <v>1338</v>
      </c>
      <c r="H54" s="29">
        <v>1.5</v>
      </c>
      <c r="I54" s="29">
        <v>2000</v>
      </c>
      <c r="J54" s="29">
        <v>2000</v>
      </c>
      <c r="K54" s="46">
        <v>42256</v>
      </c>
      <c r="L54" s="6">
        <v>1544</v>
      </c>
      <c r="M54" s="29">
        <f>I54-J54</f>
        <v>0</v>
      </c>
      <c r="N54" s="9"/>
    </row>
    <row r="55" spans="1:14" x14ac:dyDescent="0.25">
      <c r="A55" s="68">
        <v>42269</v>
      </c>
      <c r="B55" s="10">
        <v>1527</v>
      </c>
      <c r="C55" s="10" t="s">
        <v>48</v>
      </c>
      <c r="D55" s="42" t="s">
        <v>83</v>
      </c>
      <c r="E55" s="70"/>
      <c r="F55" s="10" t="s">
        <v>98</v>
      </c>
      <c r="G55" s="70">
        <v>1</v>
      </c>
      <c r="H55" s="22">
        <v>150</v>
      </c>
      <c r="I55" s="22">
        <f>H55*G55</f>
        <v>150</v>
      </c>
      <c r="J55" s="22">
        <v>150</v>
      </c>
      <c r="K55" s="71">
        <v>42277</v>
      </c>
      <c r="L55" s="11">
        <v>1557</v>
      </c>
      <c r="M55" s="22">
        <f>I55-J55</f>
        <v>0</v>
      </c>
      <c r="N55" s="9"/>
    </row>
    <row r="56" spans="1:14" x14ac:dyDescent="0.25">
      <c r="A56" s="68">
        <v>42269</v>
      </c>
      <c r="B56" s="10">
        <v>1527</v>
      </c>
      <c r="C56" s="10" t="s">
        <v>48</v>
      </c>
      <c r="D56" s="42" t="s">
        <v>83</v>
      </c>
      <c r="E56" s="70"/>
      <c r="F56" s="10" t="s">
        <v>100</v>
      </c>
      <c r="G56" s="70">
        <v>1</v>
      </c>
      <c r="H56" s="22">
        <v>300</v>
      </c>
      <c r="I56" s="22">
        <f>H56*G56</f>
        <v>300</v>
      </c>
      <c r="J56" s="22">
        <v>300</v>
      </c>
      <c r="K56" s="71">
        <v>42277</v>
      </c>
      <c r="L56" s="11">
        <v>1557</v>
      </c>
      <c r="M56" s="22">
        <f>I56-J56</f>
        <v>0</v>
      </c>
      <c r="N56" s="9"/>
    </row>
    <row r="57" spans="1:14" x14ac:dyDescent="0.25">
      <c r="A57" s="68">
        <v>42269</v>
      </c>
      <c r="B57" s="10">
        <v>1527</v>
      </c>
      <c r="C57" s="10" t="s">
        <v>48</v>
      </c>
      <c r="D57" s="42" t="s">
        <v>83</v>
      </c>
      <c r="E57" s="70"/>
      <c r="F57" s="10" t="s">
        <v>101</v>
      </c>
      <c r="G57" s="70">
        <v>1</v>
      </c>
      <c r="H57" s="22">
        <v>200</v>
      </c>
      <c r="I57" s="22">
        <f>H57*G57</f>
        <v>200</v>
      </c>
      <c r="J57" s="22">
        <v>200</v>
      </c>
      <c r="K57" s="71">
        <v>42277</v>
      </c>
      <c r="L57" s="11">
        <v>1557</v>
      </c>
      <c r="M57" s="22">
        <f>I57-J57</f>
        <v>0</v>
      </c>
      <c r="N57" s="36"/>
    </row>
    <row r="58" spans="1:14" x14ac:dyDescent="0.25">
      <c r="A58" s="28">
        <v>42249</v>
      </c>
      <c r="B58" s="10">
        <v>1511</v>
      </c>
      <c r="C58" s="10" t="s">
        <v>48</v>
      </c>
      <c r="D58" s="45" t="s">
        <v>39</v>
      </c>
      <c r="E58" s="61"/>
      <c r="F58" s="10" t="s">
        <v>84</v>
      </c>
      <c r="G58" s="70">
        <v>1385</v>
      </c>
      <c r="H58" s="29">
        <v>1.5</v>
      </c>
      <c r="I58" s="29">
        <f>H58*G58</f>
        <v>2077.5</v>
      </c>
      <c r="J58" s="29">
        <v>2077.5</v>
      </c>
      <c r="K58" s="46">
        <v>42277</v>
      </c>
      <c r="L58" s="6">
        <v>1557</v>
      </c>
      <c r="M58" s="29">
        <f>I58-J58</f>
        <v>0</v>
      </c>
      <c r="N58" s="36"/>
    </row>
    <row r="59" spans="1:14" x14ac:dyDescent="0.25">
      <c r="A59" s="28">
        <v>42260</v>
      </c>
      <c r="B59" s="10">
        <v>1518</v>
      </c>
      <c r="C59" s="10" t="s">
        <v>48</v>
      </c>
      <c r="D59" s="45" t="s">
        <v>89</v>
      </c>
      <c r="E59" s="61"/>
      <c r="F59" s="10" t="s">
        <v>84</v>
      </c>
      <c r="G59" s="70">
        <v>1385</v>
      </c>
      <c r="H59" s="29">
        <v>1.5</v>
      </c>
      <c r="I59" s="29">
        <f>H59*G59</f>
        <v>2077.5</v>
      </c>
      <c r="J59" s="29">
        <v>2077.5</v>
      </c>
      <c r="K59" s="46">
        <v>42265</v>
      </c>
      <c r="L59" s="6">
        <v>1553</v>
      </c>
      <c r="M59" s="29">
        <f>I59-J59</f>
        <v>0</v>
      </c>
      <c r="N59" s="24"/>
    </row>
    <row r="60" spans="1:14" x14ac:dyDescent="0.25">
      <c r="A60" s="28">
        <v>42265</v>
      </c>
      <c r="B60" s="10">
        <v>1532</v>
      </c>
      <c r="C60" s="10" t="s">
        <v>48</v>
      </c>
      <c r="D60" s="45" t="s">
        <v>89</v>
      </c>
      <c r="E60" s="61"/>
      <c r="F60" s="10" t="s">
        <v>97</v>
      </c>
      <c r="G60" s="70">
        <v>1385</v>
      </c>
      <c r="H60" s="29">
        <v>0.25</v>
      </c>
      <c r="I60" s="29">
        <f>H60*G60</f>
        <v>346.25</v>
      </c>
      <c r="J60" s="29">
        <v>346.25</v>
      </c>
      <c r="K60" s="46">
        <v>42277</v>
      </c>
      <c r="L60" s="6">
        <v>1557</v>
      </c>
      <c r="M60" s="29">
        <f>I60-J60</f>
        <v>0</v>
      </c>
      <c r="N60" s="24"/>
    </row>
    <row r="61" spans="1:14" x14ac:dyDescent="0.25">
      <c r="A61" s="68">
        <v>42303</v>
      </c>
      <c r="B61" s="10">
        <v>1555</v>
      </c>
      <c r="C61" s="10" t="s">
        <v>48</v>
      </c>
      <c r="D61" s="42" t="s">
        <v>108</v>
      </c>
      <c r="E61" s="70"/>
      <c r="F61" s="10" t="s">
        <v>109</v>
      </c>
      <c r="G61" s="70">
        <v>300</v>
      </c>
      <c r="H61" s="22">
        <v>1</v>
      </c>
      <c r="I61" s="22">
        <f>H61*G61</f>
        <v>300</v>
      </c>
      <c r="J61" s="22">
        <v>0</v>
      </c>
      <c r="K61" s="71"/>
      <c r="L61" s="72"/>
      <c r="M61" s="22">
        <f>I61-J61</f>
        <v>300</v>
      </c>
      <c r="N61" s="24"/>
    </row>
    <row r="62" spans="1:14" x14ac:dyDescent="0.25">
      <c r="A62" s="68">
        <v>42303</v>
      </c>
      <c r="B62" s="10">
        <v>1543</v>
      </c>
      <c r="C62" s="10" t="s">
        <v>48</v>
      </c>
      <c r="D62" s="42" t="s">
        <v>108</v>
      </c>
      <c r="E62" s="70"/>
      <c r="F62" s="10" t="s">
        <v>84</v>
      </c>
      <c r="G62" s="70">
        <v>1350</v>
      </c>
      <c r="H62" s="22">
        <v>1.75</v>
      </c>
      <c r="I62" s="22">
        <f>H62*G62</f>
        <v>2362.5</v>
      </c>
      <c r="J62" s="22">
        <v>2362.5</v>
      </c>
      <c r="K62" s="71">
        <v>42321</v>
      </c>
      <c r="L62" s="11">
        <v>1578</v>
      </c>
      <c r="M62" s="22">
        <f>I62-J62</f>
        <v>0</v>
      </c>
    </row>
    <row r="63" spans="1:14" x14ac:dyDescent="0.25">
      <c r="A63" s="28">
        <v>42206</v>
      </c>
      <c r="B63" s="10">
        <v>1488</v>
      </c>
      <c r="C63" s="10" t="s">
        <v>48</v>
      </c>
      <c r="D63" s="42" t="s">
        <v>53</v>
      </c>
      <c r="E63" s="61"/>
      <c r="F63" s="10" t="s">
        <v>54</v>
      </c>
      <c r="G63" s="70">
        <v>680</v>
      </c>
      <c r="H63" s="29">
        <v>0.75734999999999997</v>
      </c>
      <c r="I63" s="29">
        <f>H63*G63</f>
        <v>514.99799999999993</v>
      </c>
      <c r="J63" s="29">
        <v>515</v>
      </c>
      <c r="K63" s="5">
        <v>42215</v>
      </c>
      <c r="L63" s="11">
        <v>1527</v>
      </c>
      <c r="M63" s="29">
        <f>I63-J63</f>
        <v>-2.0000000000663931E-3</v>
      </c>
    </row>
    <row r="64" spans="1:14" x14ac:dyDescent="0.25">
      <c r="A64" s="28">
        <v>42206</v>
      </c>
      <c r="B64" s="10">
        <v>1488</v>
      </c>
      <c r="C64" s="10" t="s">
        <v>48</v>
      </c>
      <c r="D64" s="42" t="s">
        <v>53</v>
      </c>
      <c r="E64" s="61"/>
      <c r="F64" s="10" t="s">
        <v>56</v>
      </c>
      <c r="G64" s="70">
        <v>1</v>
      </c>
      <c r="H64" s="29">
        <v>200</v>
      </c>
      <c r="I64" s="29">
        <f>H64*G64</f>
        <v>200</v>
      </c>
      <c r="J64" s="29">
        <v>200</v>
      </c>
      <c r="K64" s="5">
        <v>42215</v>
      </c>
      <c r="L64" s="11">
        <v>1527</v>
      </c>
      <c r="M64" s="29">
        <f>I64-J64</f>
        <v>0</v>
      </c>
    </row>
    <row r="65" spans="1:13" x14ac:dyDescent="0.25">
      <c r="A65" s="68">
        <v>42303</v>
      </c>
      <c r="B65" s="10">
        <v>1555</v>
      </c>
      <c r="C65" s="10" t="s">
        <v>48</v>
      </c>
      <c r="D65" s="42" t="s">
        <v>53</v>
      </c>
      <c r="E65" s="70"/>
      <c r="F65" s="10" t="s">
        <v>109</v>
      </c>
      <c r="G65" s="70">
        <v>200</v>
      </c>
      <c r="H65" s="22">
        <v>1</v>
      </c>
      <c r="I65" s="22">
        <f>H65*G65</f>
        <v>200</v>
      </c>
      <c r="J65" s="22">
        <v>0</v>
      </c>
      <c r="K65" s="71"/>
      <c r="L65" s="72"/>
      <c r="M65" s="22">
        <f>I65-J65</f>
        <v>200</v>
      </c>
    </row>
    <row r="66" spans="1:13" x14ac:dyDescent="0.25">
      <c r="A66" s="68">
        <v>42303</v>
      </c>
      <c r="B66" s="10">
        <v>1544</v>
      </c>
      <c r="C66" s="10" t="s">
        <v>48</v>
      </c>
      <c r="D66" s="42" t="s">
        <v>53</v>
      </c>
      <c r="E66" s="70"/>
      <c r="F66" s="10" t="s">
        <v>84</v>
      </c>
      <c r="G66" s="70">
        <v>1350</v>
      </c>
      <c r="H66" s="22">
        <v>1.75</v>
      </c>
      <c r="I66" s="22">
        <f>H66*G66</f>
        <v>2362.5</v>
      </c>
      <c r="J66" s="22">
        <v>1578.25</v>
      </c>
      <c r="K66" s="71">
        <v>42321</v>
      </c>
      <c r="L66" s="11">
        <v>1578</v>
      </c>
      <c r="M66" s="22">
        <f>I66-J66</f>
        <v>784.25</v>
      </c>
    </row>
    <row r="67" spans="1:13" x14ac:dyDescent="0.25">
      <c r="A67" s="68">
        <v>42317</v>
      </c>
      <c r="B67" s="10">
        <v>1551</v>
      </c>
      <c r="C67" s="10" t="s">
        <v>48</v>
      </c>
      <c r="D67" s="42" t="s">
        <v>111</v>
      </c>
      <c r="E67" s="70"/>
      <c r="F67" s="10" t="s">
        <v>84</v>
      </c>
      <c r="G67" s="70">
        <v>913</v>
      </c>
      <c r="H67" s="22">
        <v>1.75</v>
      </c>
      <c r="I67" s="22">
        <f>H67*G67</f>
        <v>1597.75</v>
      </c>
      <c r="J67" s="22">
        <v>0</v>
      </c>
      <c r="K67" s="71"/>
      <c r="L67" s="72"/>
      <c r="M67" s="22">
        <f>I67-J67</f>
        <v>1597.75</v>
      </c>
    </row>
    <row r="68" spans="1:13" x14ac:dyDescent="0.25">
      <c r="A68" s="68">
        <v>42317</v>
      </c>
      <c r="B68" s="10">
        <v>1551</v>
      </c>
      <c r="C68" s="10" t="s">
        <v>48</v>
      </c>
      <c r="D68" s="42" t="s">
        <v>111</v>
      </c>
      <c r="E68" s="70"/>
      <c r="F68" s="10" t="s">
        <v>112</v>
      </c>
      <c r="G68" s="70">
        <v>230</v>
      </c>
      <c r="H68" s="22">
        <v>0.75</v>
      </c>
      <c r="I68" s="22">
        <f>H68*G68</f>
        <v>172.5</v>
      </c>
      <c r="J68" s="22">
        <v>0</v>
      </c>
      <c r="K68" s="71"/>
      <c r="L68" s="72"/>
      <c r="M68" s="22">
        <f>I68-J68</f>
        <v>172.5</v>
      </c>
    </row>
    <row r="69" spans="1:13" x14ac:dyDescent="0.25">
      <c r="A69" s="68">
        <v>42333</v>
      </c>
      <c r="B69" s="10">
        <v>1561</v>
      </c>
      <c r="C69" s="10" t="s">
        <v>48</v>
      </c>
      <c r="D69" s="42" t="s">
        <v>128</v>
      </c>
      <c r="E69" s="70"/>
      <c r="F69" s="10" t="s">
        <v>84</v>
      </c>
      <c r="G69" s="70">
        <v>1640</v>
      </c>
      <c r="H69" s="22">
        <v>1.75</v>
      </c>
      <c r="I69" s="22">
        <f>H69*G69</f>
        <v>2870</v>
      </c>
      <c r="J69" s="22">
        <v>0</v>
      </c>
      <c r="K69" s="10"/>
      <c r="L69" s="72"/>
      <c r="M69" s="22">
        <f>I69-J69</f>
        <v>2870</v>
      </c>
    </row>
    <row r="70" spans="1:13" x14ac:dyDescent="0.25">
      <c r="A70" s="68">
        <v>42333</v>
      </c>
      <c r="B70" s="10">
        <v>1561</v>
      </c>
      <c r="C70" s="10" t="s">
        <v>48</v>
      </c>
      <c r="D70" s="42" t="s">
        <v>128</v>
      </c>
      <c r="E70" s="70"/>
      <c r="F70" s="10" t="s">
        <v>114</v>
      </c>
      <c r="G70" s="70">
        <v>300</v>
      </c>
      <c r="H70" s="22">
        <v>0.75</v>
      </c>
      <c r="I70" s="22">
        <f>H70*G70</f>
        <v>225</v>
      </c>
      <c r="J70" s="22">
        <v>0</v>
      </c>
      <c r="K70" s="10"/>
      <c r="L70" s="72"/>
      <c r="M70" s="22">
        <f>I70-J70</f>
        <v>225</v>
      </c>
    </row>
    <row r="71" spans="1:13" x14ac:dyDescent="0.25">
      <c r="A71" s="28">
        <v>42263</v>
      </c>
      <c r="B71" s="10">
        <v>1523</v>
      </c>
      <c r="C71" s="10" t="s">
        <v>48</v>
      </c>
      <c r="D71" s="45" t="s">
        <v>91</v>
      </c>
      <c r="E71" s="61"/>
      <c r="F71" s="10" t="s">
        <v>84</v>
      </c>
      <c r="G71" s="70">
        <v>1338</v>
      </c>
      <c r="H71" s="29">
        <v>1.5</v>
      </c>
      <c r="I71" s="29">
        <f>H71*G71</f>
        <v>2007</v>
      </c>
      <c r="J71" s="29">
        <v>2007</v>
      </c>
      <c r="K71" s="46">
        <v>42265</v>
      </c>
      <c r="L71" s="6">
        <v>1553</v>
      </c>
      <c r="M71" s="29">
        <f>I71-J71</f>
        <v>0</v>
      </c>
    </row>
    <row r="72" spans="1:13" x14ac:dyDescent="0.25">
      <c r="A72" s="28">
        <v>42265</v>
      </c>
      <c r="B72" s="10">
        <v>1533</v>
      </c>
      <c r="C72" s="10" t="s">
        <v>48</v>
      </c>
      <c r="D72" s="45" t="s">
        <v>91</v>
      </c>
      <c r="E72" s="61"/>
      <c r="F72" s="10" t="s">
        <v>97</v>
      </c>
      <c r="G72" s="70">
        <v>1338</v>
      </c>
      <c r="H72" s="29">
        <v>0.25</v>
      </c>
      <c r="I72" s="29">
        <f>H72*G72</f>
        <v>334.5</v>
      </c>
      <c r="J72" s="29">
        <v>334.5</v>
      </c>
      <c r="K72" s="46">
        <v>42303</v>
      </c>
      <c r="L72" s="6">
        <v>1568</v>
      </c>
      <c r="M72" s="29">
        <f>I72-J72</f>
        <v>0</v>
      </c>
    </row>
    <row r="73" spans="1:13" x14ac:dyDescent="0.25">
      <c r="A73" s="28">
        <v>42269</v>
      </c>
      <c r="B73" s="10">
        <v>1530</v>
      </c>
      <c r="C73" s="10" t="s">
        <v>48</v>
      </c>
      <c r="D73" s="45" t="s">
        <v>91</v>
      </c>
      <c r="E73" s="61"/>
      <c r="F73" s="10" t="s">
        <v>114</v>
      </c>
      <c r="G73" s="70">
        <v>150</v>
      </c>
      <c r="H73" s="29">
        <v>0.75</v>
      </c>
      <c r="I73" s="29">
        <f>H73*G73</f>
        <v>112.5</v>
      </c>
      <c r="J73" s="29">
        <v>112.5</v>
      </c>
      <c r="K73" s="46">
        <v>42303</v>
      </c>
      <c r="L73" s="6">
        <v>1568</v>
      </c>
      <c r="M73" s="29">
        <f>I73-J73</f>
        <v>0</v>
      </c>
    </row>
    <row r="74" spans="1:13" x14ac:dyDescent="0.25">
      <c r="A74" s="28">
        <v>42261</v>
      </c>
      <c r="B74" s="10">
        <v>1524</v>
      </c>
      <c r="C74" s="10" t="s">
        <v>48</v>
      </c>
      <c r="D74" s="45" t="s">
        <v>90</v>
      </c>
      <c r="E74" s="61"/>
      <c r="F74" s="10" t="s">
        <v>114</v>
      </c>
      <c r="G74" s="70">
        <v>150</v>
      </c>
      <c r="H74" s="29">
        <v>0.75</v>
      </c>
      <c r="I74" s="29">
        <f>H74*G74</f>
        <v>112.5</v>
      </c>
      <c r="J74" s="29">
        <v>112.5</v>
      </c>
      <c r="K74" s="46">
        <v>42277</v>
      </c>
      <c r="L74" s="6">
        <v>1557</v>
      </c>
      <c r="M74" s="29">
        <f>I74-J74</f>
        <v>0</v>
      </c>
    </row>
    <row r="75" spans="1:13" x14ac:dyDescent="0.25">
      <c r="A75" s="28">
        <v>42263</v>
      </c>
      <c r="B75" s="10">
        <v>1520</v>
      </c>
      <c r="C75" s="10" t="s">
        <v>48</v>
      </c>
      <c r="D75" s="45" t="s">
        <v>90</v>
      </c>
      <c r="E75" s="61"/>
      <c r="F75" s="10" t="s">
        <v>84</v>
      </c>
      <c r="G75" s="70">
        <v>1350</v>
      </c>
      <c r="H75" s="29">
        <v>1.5</v>
      </c>
      <c r="I75" s="29">
        <f>H75*G75</f>
        <v>2025</v>
      </c>
      <c r="J75" s="29">
        <v>2025</v>
      </c>
      <c r="K75" s="46">
        <v>42265</v>
      </c>
      <c r="L75" s="6">
        <v>1553</v>
      </c>
      <c r="M75" s="29">
        <f>I75-J75</f>
        <v>0</v>
      </c>
    </row>
    <row r="76" spans="1:13" x14ac:dyDescent="0.25">
      <c r="A76" s="28">
        <v>42265</v>
      </c>
      <c r="B76" s="10">
        <v>1534</v>
      </c>
      <c r="C76" s="10" t="s">
        <v>48</v>
      </c>
      <c r="D76" s="45" t="s">
        <v>90</v>
      </c>
      <c r="E76" s="61"/>
      <c r="F76" s="10" t="s">
        <v>96</v>
      </c>
      <c r="G76" s="70">
        <v>1350</v>
      </c>
      <c r="H76" s="29">
        <v>0.25</v>
      </c>
      <c r="I76" s="29">
        <f>H76*G76</f>
        <v>337.5</v>
      </c>
      <c r="J76" s="29">
        <v>337.5</v>
      </c>
      <c r="K76" s="46">
        <v>42277</v>
      </c>
      <c r="L76" s="6">
        <v>1557</v>
      </c>
      <c r="M76" s="29">
        <f>I76-J76</f>
        <v>0</v>
      </c>
    </row>
    <row r="77" spans="1:13" x14ac:dyDescent="0.25">
      <c r="A77" s="28">
        <v>42163</v>
      </c>
      <c r="B77" s="26">
        <v>1475</v>
      </c>
      <c r="C77" s="26" t="s">
        <v>48</v>
      </c>
      <c r="D77" s="45" t="s">
        <v>43</v>
      </c>
      <c r="E77" s="61"/>
      <c r="F77" s="26" t="s">
        <v>20</v>
      </c>
      <c r="G77" s="61">
        <v>955</v>
      </c>
      <c r="H77" s="29">
        <v>0.75</v>
      </c>
      <c r="I77" s="29">
        <f>H77*G77</f>
        <v>716.25</v>
      </c>
      <c r="J77" s="29">
        <v>716.25</v>
      </c>
      <c r="K77" s="5">
        <v>42167</v>
      </c>
      <c r="L77" s="6">
        <v>1517</v>
      </c>
      <c r="M77" s="29">
        <f>I77-J77</f>
        <v>0</v>
      </c>
    </row>
    <row r="78" spans="1:13" x14ac:dyDescent="0.25">
      <c r="A78" s="68">
        <v>42300</v>
      </c>
      <c r="B78" s="10">
        <v>1541</v>
      </c>
      <c r="C78" s="10" t="s">
        <v>48</v>
      </c>
      <c r="D78" s="42" t="s">
        <v>107</v>
      </c>
      <c r="E78" s="70"/>
      <c r="F78" s="10" t="s">
        <v>84</v>
      </c>
      <c r="G78" s="70">
        <v>1350</v>
      </c>
      <c r="H78" s="22">
        <v>1.75</v>
      </c>
      <c r="I78" s="22">
        <f>H78*G78</f>
        <v>2362.5</v>
      </c>
      <c r="J78" s="22">
        <v>0</v>
      </c>
      <c r="K78" s="71"/>
      <c r="L78" s="72"/>
      <c r="M78" s="22">
        <f>I78-J78</f>
        <v>2362.5</v>
      </c>
    </row>
    <row r="79" spans="1:13" x14ac:dyDescent="0.25">
      <c r="A79" s="68">
        <v>42269</v>
      </c>
      <c r="B79" s="10">
        <v>1528</v>
      </c>
      <c r="C79" s="10" t="s">
        <v>48</v>
      </c>
      <c r="D79" s="42" t="s">
        <v>99</v>
      </c>
      <c r="E79" s="70"/>
      <c r="F79" s="10" t="s">
        <v>84</v>
      </c>
      <c r="G79" s="70">
        <v>1350</v>
      </c>
      <c r="H79" s="22">
        <v>1.5</v>
      </c>
      <c r="I79" s="22">
        <f>H79*G79</f>
        <v>2025</v>
      </c>
      <c r="J79" s="22">
        <v>930</v>
      </c>
      <c r="K79" s="71">
        <v>42277</v>
      </c>
      <c r="L79" s="11">
        <v>1557</v>
      </c>
      <c r="M79" s="22">
        <f>I79-J79</f>
        <v>1095</v>
      </c>
    </row>
    <row r="80" spans="1:13" x14ac:dyDescent="0.25">
      <c r="A80" s="68">
        <v>42269</v>
      </c>
      <c r="B80" s="10">
        <v>1528</v>
      </c>
      <c r="C80" s="10" t="s">
        <v>48</v>
      </c>
      <c r="D80" s="42" t="s">
        <v>99</v>
      </c>
      <c r="E80" s="70"/>
      <c r="F80" s="10" t="s">
        <v>97</v>
      </c>
      <c r="G80" s="70">
        <v>1350</v>
      </c>
      <c r="H80" s="22">
        <v>0.25</v>
      </c>
      <c r="I80" s="22">
        <f>H80*G80</f>
        <v>337.5</v>
      </c>
      <c r="J80" s="22">
        <v>0</v>
      </c>
      <c r="K80" s="71"/>
      <c r="L80" s="72"/>
      <c r="M80" s="22">
        <f>I80-J80</f>
        <v>337.5</v>
      </c>
    </row>
    <row r="81" spans="1:14" x14ac:dyDescent="0.25">
      <c r="A81" s="68">
        <v>42269</v>
      </c>
      <c r="B81" s="10">
        <v>1528</v>
      </c>
      <c r="C81" s="10" t="s">
        <v>48</v>
      </c>
      <c r="D81" s="42" t="s">
        <v>99</v>
      </c>
      <c r="E81" s="70"/>
      <c r="F81" s="10" t="s">
        <v>114</v>
      </c>
      <c r="G81" s="70">
        <v>150</v>
      </c>
      <c r="H81" s="22">
        <v>0.75</v>
      </c>
      <c r="I81" s="22">
        <f>H81*G81</f>
        <v>112.5</v>
      </c>
      <c r="J81" s="22">
        <v>0</v>
      </c>
      <c r="K81" s="71"/>
      <c r="L81" s="72"/>
      <c r="M81" s="22">
        <f>I81-J81</f>
        <v>112.5</v>
      </c>
    </row>
    <row r="82" spans="1:14" x14ac:dyDescent="0.25">
      <c r="A82" s="68">
        <v>42317</v>
      </c>
      <c r="B82" s="10">
        <v>1549</v>
      </c>
      <c r="C82" s="10" t="s">
        <v>48</v>
      </c>
      <c r="D82" s="42" t="s">
        <v>113</v>
      </c>
      <c r="E82" s="70"/>
      <c r="F82" s="10" t="s">
        <v>84</v>
      </c>
      <c r="G82" s="70">
        <v>913</v>
      </c>
      <c r="H82" s="22">
        <v>1.75</v>
      </c>
      <c r="I82" s="22">
        <f>H82*G82</f>
        <v>1597.75</v>
      </c>
      <c r="J82" s="22">
        <v>1312.5</v>
      </c>
      <c r="K82" s="71">
        <v>42328</v>
      </c>
      <c r="L82" s="11">
        <v>1582</v>
      </c>
      <c r="M82" s="22">
        <f>I82-J82</f>
        <v>285.25</v>
      </c>
      <c r="N82" s="24"/>
    </row>
    <row r="83" spans="1:14" x14ac:dyDescent="0.25">
      <c r="A83" s="68">
        <v>42333</v>
      </c>
      <c r="B83" s="10">
        <v>1560</v>
      </c>
      <c r="C83" s="10" t="s">
        <v>48</v>
      </c>
      <c r="D83" s="42" t="s">
        <v>129</v>
      </c>
      <c r="E83" s="70"/>
      <c r="F83" s="10" t="s">
        <v>84</v>
      </c>
      <c r="G83" s="70">
        <v>1640</v>
      </c>
      <c r="H83" s="22">
        <v>1.75</v>
      </c>
      <c r="I83" s="22">
        <f>H83*G83</f>
        <v>2870</v>
      </c>
      <c r="J83" s="22">
        <v>0</v>
      </c>
      <c r="K83" s="10"/>
      <c r="L83" s="72"/>
      <c r="M83" s="22">
        <f>I83-J83</f>
        <v>2870</v>
      </c>
      <c r="N83" s="24"/>
    </row>
    <row r="84" spans="1:14" x14ac:dyDescent="0.25">
      <c r="A84" s="68">
        <v>42333</v>
      </c>
      <c r="B84" s="10">
        <v>1560</v>
      </c>
      <c r="C84" s="10" t="s">
        <v>48</v>
      </c>
      <c r="D84" s="42" t="s">
        <v>129</v>
      </c>
      <c r="E84" s="70"/>
      <c r="F84" s="10" t="s">
        <v>130</v>
      </c>
      <c r="G84" s="70">
        <v>300</v>
      </c>
      <c r="H84" s="22">
        <v>0.75</v>
      </c>
      <c r="I84" s="22">
        <f>H84*G84</f>
        <v>225</v>
      </c>
      <c r="J84" s="22">
        <v>0</v>
      </c>
      <c r="K84" s="10"/>
      <c r="L84" s="72"/>
      <c r="M84" s="22">
        <f>I84-J84</f>
        <v>225</v>
      </c>
      <c r="N84" s="36"/>
    </row>
    <row r="85" spans="1:14" s="10" customFormat="1" x14ac:dyDescent="0.25">
      <c r="A85" s="68">
        <v>42333</v>
      </c>
      <c r="B85" s="10">
        <v>1563</v>
      </c>
      <c r="C85" s="10" t="s">
        <v>48</v>
      </c>
      <c r="D85" s="42" t="s">
        <v>144</v>
      </c>
      <c r="E85" s="70"/>
      <c r="F85" s="10" t="s">
        <v>84</v>
      </c>
      <c r="G85" s="70">
        <v>1840</v>
      </c>
      <c r="H85" s="22">
        <v>1.75</v>
      </c>
      <c r="I85" s="22">
        <f t="shared" ref="I85" si="2">H85*G85</f>
        <v>3220</v>
      </c>
      <c r="J85" s="22">
        <v>0</v>
      </c>
      <c r="L85" s="72"/>
      <c r="M85" s="22">
        <f t="shared" ref="M85" si="3">I85-J85</f>
        <v>3220</v>
      </c>
    </row>
    <row r="86" spans="1:14" x14ac:dyDescent="0.25">
      <c r="A86" s="68">
        <v>42333</v>
      </c>
      <c r="B86" s="10">
        <v>1559</v>
      </c>
      <c r="C86" s="10" t="s">
        <v>48</v>
      </c>
      <c r="D86" s="42" t="s">
        <v>132</v>
      </c>
      <c r="E86" s="70"/>
      <c r="F86" s="10" t="s">
        <v>131</v>
      </c>
      <c r="G86" s="70">
        <v>1</v>
      </c>
      <c r="H86" s="22">
        <v>700</v>
      </c>
      <c r="I86" s="22">
        <f>H86*G86</f>
        <v>700</v>
      </c>
      <c r="J86" s="22">
        <v>0</v>
      </c>
      <c r="K86" s="10"/>
      <c r="L86" s="72"/>
      <c r="M86" s="22">
        <f>I86-J86</f>
        <v>700</v>
      </c>
      <c r="N86" s="24"/>
    </row>
    <row r="87" spans="1:14" x14ac:dyDescent="0.25">
      <c r="A87" s="28">
        <v>42163</v>
      </c>
      <c r="B87" s="26">
        <v>1475</v>
      </c>
      <c r="C87" s="26" t="s">
        <v>8</v>
      </c>
      <c r="D87" s="45" t="s">
        <v>42</v>
      </c>
      <c r="E87" s="61"/>
      <c r="F87" s="26" t="s">
        <v>18</v>
      </c>
      <c r="G87" s="61">
        <v>685</v>
      </c>
      <c r="H87" s="29">
        <v>0.75</v>
      </c>
      <c r="I87" s="29">
        <f>H87*G87</f>
        <v>513.75</v>
      </c>
      <c r="J87" s="29">
        <v>513.75</v>
      </c>
      <c r="K87" s="5">
        <v>42167</v>
      </c>
      <c r="L87" s="6">
        <v>1517</v>
      </c>
      <c r="M87" s="29">
        <f>I87-J87</f>
        <v>0</v>
      </c>
      <c r="N87" s="24"/>
    </row>
    <row r="88" spans="1:14" x14ac:dyDescent="0.25">
      <c r="A88" s="28">
        <v>42163</v>
      </c>
      <c r="B88" s="26">
        <v>1475</v>
      </c>
      <c r="C88" s="26" t="s">
        <v>8</v>
      </c>
      <c r="D88" s="45" t="s">
        <v>42</v>
      </c>
      <c r="E88" s="61"/>
      <c r="F88" s="26" t="s">
        <v>19</v>
      </c>
      <c r="G88" s="61">
        <v>1</v>
      </c>
      <c r="H88" s="29">
        <v>200</v>
      </c>
      <c r="I88" s="29">
        <f>H88*G88</f>
        <v>200</v>
      </c>
      <c r="J88" s="29">
        <v>200</v>
      </c>
      <c r="K88" s="5">
        <v>42167</v>
      </c>
      <c r="L88" s="6">
        <v>1517</v>
      </c>
      <c r="M88" s="29">
        <f>I88-J88</f>
        <v>0</v>
      </c>
      <c r="N88" s="24"/>
    </row>
    <row r="89" spans="1:14" x14ac:dyDescent="0.25">
      <c r="A89" s="28">
        <v>42163</v>
      </c>
      <c r="B89" s="26">
        <v>1475</v>
      </c>
      <c r="C89" s="26" t="s">
        <v>8</v>
      </c>
      <c r="D89" s="45" t="s">
        <v>41</v>
      </c>
      <c r="E89" s="61"/>
      <c r="F89" s="26" t="s">
        <v>16</v>
      </c>
      <c r="G89" s="61">
        <v>992</v>
      </c>
      <c r="H89" s="29">
        <v>0.75</v>
      </c>
      <c r="I89" s="29">
        <f>H89*G89</f>
        <v>744</v>
      </c>
      <c r="J89" s="29">
        <v>744</v>
      </c>
      <c r="K89" s="5">
        <v>42167</v>
      </c>
      <c r="L89" s="6">
        <v>1517</v>
      </c>
      <c r="M89" s="29">
        <f>I89-J89</f>
        <v>0</v>
      </c>
      <c r="N89" s="24"/>
    </row>
    <row r="90" spans="1:14" x14ac:dyDescent="0.25">
      <c r="A90" s="28">
        <v>42163</v>
      </c>
      <c r="B90" s="26">
        <v>1475</v>
      </c>
      <c r="C90" s="26" t="s">
        <v>8</v>
      </c>
      <c r="D90" s="45" t="s">
        <v>41</v>
      </c>
      <c r="E90" s="61"/>
      <c r="F90" s="26" t="s">
        <v>17</v>
      </c>
      <c r="G90" s="61">
        <v>1</v>
      </c>
      <c r="H90" s="29">
        <v>200</v>
      </c>
      <c r="I90" s="29">
        <f>H90*G90</f>
        <v>200</v>
      </c>
      <c r="J90" s="29">
        <v>200</v>
      </c>
      <c r="K90" s="5">
        <v>42167</v>
      </c>
      <c r="L90" s="6">
        <v>1517</v>
      </c>
      <c r="M90" s="29">
        <f>I90-J90</f>
        <v>0</v>
      </c>
      <c r="N90" s="24"/>
    </row>
    <row r="91" spans="1:14" x14ac:dyDescent="0.25">
      <c r="A91" s="28">
        <v>42110</v>
      </c>
      <c r="B91" s="26">
        <v>1466</v>
      </c>
      <c r="C91" s="26" t="s">
        <v>8</v>
      </c>
      <c r="D91" s="45" t="s">
        <v>34</v>
      </c>
      <c r="E91" s="61"/>
      <c r="F91" s="26" t="s">
        <v>9</v>
      </c>
      <c r="G91" s="61">
        <v>1325</v>
      </c>
      <c r="H91" s="29">
        <v>1.5</v>
      </c>
      <c r="I91" s="29">
        <f>H91*G91</f>
        <v>1987.5</v>
      </c>
      <c r="J91" s="29">
        <v>1987.5</v>
      </c>
      <c r="K91" s="29"/>
      <c r="L91" s="54"/>
      <c r="M91" s="29">
        <f>I91-J91</f>
        <v>0</v>
      </c>
      <c r="N91" s="24"/>
    </row>
    <row r="92" spans="1:14" x14ac:dyDescent="0.25">
      <c r="A92" s="28">
        <v>42186</v>
      </c>
      <c r="B92" s="10">
        <v>1484</v>
      </c>
      <c r="C92" s="10" t="s">
        <v>8</v>
      </c>
      <c r="D92" s="45" t="s">
        <v>34</v>
      </c>
      <c r="E92" s="61"/>
      <c r="F92" s="10" t="s">
        <v>22</v>
      </c>
      <c r="G92" s="70">
        <v>1</v>
      </c>
      <c r="H92" s="29">
        <v>-55.47</v>
      </c>
      <c r="I92" s="29">
        <f>H92*G92</f>
        <v>-55.47</v>
      </c>
      <c r="J92" s="29">
        <v>-55.47</v>
      </c>
      <c r="K92" s="5">
        <v>42215</v>
      </c>
      <c r="L92" s="11">
        <v>1527</v>
      </c>
      <c r="M92" s="29">
        <f>I92-J92</f>
        <v>0</v>
      </c>
      <c r="N92" s="24"/>
    </row>
    <row r="93" spans="1:14" x14ac:dyDescent="0.25">
      <c r="A93" s="28">
        <v>42110</v>
      </c>
      <c r="B93" s="26">
        <v>1466</v>
      </c>
      <c r="C93" s="26" t="s">
        <v>8</v>
      </c>
      <c r="D93" s="45" t="s">
        <v>35</v>
      </c>
      <c r="E93" s="61"/>
      <c r="F93" s="26" t="s">
        <v>10</v>
      </c>
      <c r="G93" s="61">
        <v>1445</v>
      </c>
      <c r="H93" s="29">
        <v>1.5</v>
      </c>
      <c r="I93" s="29">
        <f>H93*G93</f>
        <v>2167.5</v>
      </c>
      <c r="J93" s="29">
        <v>2167.5</v>
      </c>
      <c r="K93" s="29"/>
      <c r="L93" s="54"/>
      <c r="M93" s="29">
        <f>I93-J93</f>
        <v>0</v>
      </c>
      <c r="N93" s="24"/>
    </row>
    <row r="94" spans="1:14" x14ac:dyDescent="0.25">
      <c r="A94" s="28">
        <v>42110</v>
      </c>
      <c r="B94" s="26">
        <v>1466</v>
      </c>
      <c r="C94" s="26" t="s">
        <v>8</v>
      </c>
      <c r="D94" s="45" t="s">
        <v>36</v>
      </c>
      <c r="E94" s="61"/>
      <c r="F94" s="26" t="s">
        <v>11</v>
      </c>
      <c r="G94" s="61">
        <v>985</v>
      </c>
      <c r="H94" s="29">
        <v>1.5</v>
      </c>
      <c r="I94" s="29">
        <f>H94*G94</f>
        <v>1477.5</v>
      </c>
      <c r="J94" s="29">
        <v>1477.5</v>
      </c>
      <c r="K94" s="29"/>
      <c r="L94" s="54"/>
      <c r="M94" s="29">
        <f>I94-J94</f>
        <v>0</v>
      </c>
      <c r="N94" s="24"/>
    </row>
    <row r="95" spans="1:14" x14ac:dyDescent="0.25">
      <c r="A95" s="28">
        <v>42110</v>
      </c>
      <c r="B95" s="26">
        <v>1466</v>
      </c>
      <c r="C95" s="26" t="s">
        <v>8</v>
      </c>
      <c r="D95" s="45" t="s">
        <v>38</v>
      </c>
      <c r="E95" s="61"/>
      <c r="F95" s="26" t="s">
        <v>12</v>
      </c>
      <c r="G95" s="61">
        <v>1510</v>
      </c>
      <c r="H95" s="29">
        <v>1.5</v>
      </c>
      <c r="I95" s="29">
        <f>H95*G95</f>
        <v>2265</v>
      </c>
      <c r="J95" s="29">
        <v>2265</v>
      </c>
      <c r="K95" s="29"/>
      <c r="L95" s="54"/>
      <c r="M95" s="29">
        <f>I95-J95</f>
        <v>0</v>
      </c>
      <c r="N95" s="24"/>
    </row>
    <row r="96" spans="1:14" x14ac:dyDescent="0.25">
      <c r="A96" s="28">
        <v>42110</v>
      </c>
      <c r="B96" s="26">
        <v>1466</v>
      </c>
      <c r="C96" s="26" t="s">
        <v>8</v>
      </c>
      <c r="D96" s="45" t="s">
        <v>37</v>
      </c>
      <c r="E96" s="61"/>
      <c r="F96" s="26" t="s">
        <v>13</v>
      </c>
      <c r="G96" s="61">
        <v>1695</v>
      </c>
      <c r="H96" s="29">
        <v>1.5</v>
      </c>
      <c r="I96" s="29">
        <f>H96*G96</f>
        <v>2542.5</v>
      </c>
      <c r="J96" s="29">
        <v>2542.5</v>
      </c>
      <c r="K96" s="29"/>
      <c r="L96" s="54"/>
      <c r="M96" s="29">
        <f>I96-J96</f>
        <v>0</v>
      </c>
      <c r="N96" s="24"/>
    </row>
    <row r="97" spans="1:14" x14ac:dyDescent="0.25">
      <c r="A97" s="68">
        <v>42227</v>
      </c>
      <c r="B97" s="10">
        <v>1495</v>
      </c>
      <c r="C97" s="10" t="s">
        <v>8</v>
      </c>
      <c r="D97" s="42" t="s">
        <v>40</v>
      </c>
      <c r="E97" s="70"/>
      <c r="F97" s="10" t="s">
        <v>70</v>
      </c>
      <c r="G97" s="70">
        <v>1385</v>
      </c>
      <c r="H97" s="22">
        <v>1.5</v>
      </c>
      <c r="I97" s="22">
        <f>H97*G97</f>
        <v>2077.5</v>
      </c>
      <c r="J97" s="22">
        <v>2077.5</v>
      </c>
      <c r="K97" s="71">
        <v>42303</v>
      </c>
      <c r="L97" s="11">
        <v>1532</v>
      </c>
      <c r="M97" s="22">
        <f>I97-J97</f>
        <v>0</v>
      </c>
      <c r="N97" s="24"/>
    </row>
    <row r="98" spans="1:14" x14ac:dyDescent="0.25">
      <c r="A98" s="28">
        <v>42110</v>
      </c>
      <c r="B98" s="26">
        <v>1466</v>
      </c>
      <c r="C98" s="26" t="s">
        <v>8</v>
      </c>
      <c r="D98" s="45" t="s">
        <v>39</v>
      </c>
      <c r="E98" s="61"/>
      <c r="F98" s="26" t="s">
        <v>14</v>
      </c>
      <c r="G98" s="61">
        <v>1620</v>
      </c>
      <c r="H98" s="29">
        <v>0.5</v>
      </c>
      <c r="I98" s="29">
        <f>H98*G98</f>
        <v>810</v>
      </c>
      <c r="J98" s="29">
        <v>810</v>
      </c>
      <c r="K98" s="29"/>
      <c r="L98" s="54"/>
      <c r="M98" s="29">
        <f>I98-J98</f>
        <v>0</v>
      </c>
      <c r="N98" s="24"/>
    </row>
    <row r="99" spans="1:14" x14ac:dyDescent="0.25">
      <c r="A99" s="28">
        <v>42163</v>
      </c>
      <c r="B99" s="26">
        <v>1475</v>
      </c>
      <c r="C99" s="26" t="s">
        <v>8</v>
      </c>
      <c r="D99" s="45" t="s">
        <v>39</v>
      </c>
      <c r="E99" s="61"/>
      <c r="F99" s="26" t="s">
        <v>14</v>
      </c>
      <c r="G99" s="61">
        <v>1500</v>
      </c>
      <c r="H99" s="29">
        <v>0.5</v>
      </c>
      <c r="I99" s="29">
        <f>H99*G99</f>
        <v>750</v>
      </c>
      <c r="J99" s="29">
        <v>750</v>
      </c>
      <c r="K99" s="5">
        <v>42167</v>
      </c>
      <c r="L99" s="6">
        <v>1517</v>
      </c>
      <c r="M99" s="29">
        <f>I99-J99</f>
        <v>0</v>
      </c>
      <c r="N99" s="24"/>
    </row>
    <row r="100" spans="1:14" x14ac:dyDescent="0.25">
      <c r="A100" s="28">
        <v>42163</v>
      </c>
      <c r="B100" s="26">
        <v>1475</v>
      </c>
      <c r="C100" s="26" t="s">
        <v>8</v>
      </c>
      <c r="D100" s="45" t="s">
        <v>43</v>
      </c>
      <c r="E100" s="61"/>
      <c r="F100" s="26" t="s">
        <v>21</v>
      </c>
      <c r="G100" s="61">
        <v>1</v>
      </c>
      <c r="H100" s="29">
        <v>200</v>
      </c>
      <c r="I100" s="29">
        <f>H100*G100</f>
        <v>200</v>
      </c>
      <c r="J100" s="29">
        <v>200</v>
      </c>
      <c r="K100" s="5">
        <v>42167</v>
      </c>
      <c r="L100" s="6">
        <v>1517</v>
      </c>
      <c r="M100" s="29">
        <f>I100-J100</f>
        <v>0</v>
      </c>
      <c r="N100" s="36"/>
    </row>
    <row r="101" spans="1:14" ht="15.75" thickBot="1" x14ac:dyDescent="0.3">
      <c r="A101" s="85">
        <v>42163</v>
      </c>
      <c r="B101" s="108">
        <v>1475</v>
      </c>
      <c r="C101" s="108" t="s">
        <v>8</v>
      </c>
      <c r="D101" s="101"/>
      <c r="E101" s="88"/>
      <c r="F101" s="108" t="s">
        <v>22</v>
      </c>
      <c r="G101" s="88">
        <v>1</v>
      </c>
      <c r="H101" s="90">
        <v>-823</v>
      </c>
      <c r="I101" s="90">
        <f>H101*G101</f>
        <v>-823</v>
      </c>
      <c r="J101" s="90">
        <v>-823</v>
      </c>
      <c r="K101" s="91">
        <v>42167</v>
      </c>
      <c r="L101" s="109">
        <v>1517</v>
      </c>
      <c r="M101" s="90">
        <f>I101-J101</f>
        <v>0</v>
      </c>
      <c r="N101" s="24"/>
    </row>
    <row r="102" spans="1:14" s="30" customFormat="1" x14ac:dyDescent="0.25">
      <c r="A102" s="93"/>
      <c r="B102" s="77"/>
      <c r="C102" s="77"/>
      <c r="D102" s="105"/>
      <c r="E102" s="78"/>
      <c r="F102" s="77"/>
      <c r="G102" s="78"/>
      <c r="H102" s="97" t="s">
        <v>139</v>
      </c>
      <c r="I102" s="97">
        <f>SUM(I32:I101)</f>
        <v>72301.527999999991</v>
      </c>
      <c r="J102" s="97">
        <f>SUM(J32:J101)</f>
        <v>53630.28</v>
      </c>
      <c r="K102" s="98"/>
      <c r="L102" s="110"/>
      <c r="M102" s="97">
        <f>SUM(M32:M101)</f>
        <v>18671.248</v>
      </c>
      <c r="N102" s="111"/>
    </row>
    <row r="103" spans="1:14" x14ac:dyDescent="0.25">
      <c r="A103" s="28"/>
      <c r="B103" s="26"/>
      <c r="C103" s="26"/>
      <c r="D103" s="45"/>
      <c r="E103" s="61"/>
      <c r="F103" s="26"/>
      <c r="G103" s="61"/>
      <c r="H103" s="29"/>
      <c r="I103" s="29"/>
      <c r="J103" s="29"/>
      <c r="K103" s="5"/>
      <c r="L103" s="6"/>
      <c r="M103" s="29"/>
      <c r="N103" s="24"/>
    </row>
    <row r="104" spans="1:14" x14ac:dyDescent="0.25">
      <c r="A104" s="28"/>
      <c r="B104" s="26"/>
      <c r="C104" s="26"/>
      <c r="D104" s="45"/>
      <c r="E104" s="61"/>
      <c r="F104" s="26"/>
      <c r="G104" s="61"/>
      <c r="H104" s="29"/>
      <c r="I104" s="29"/>
      <c r="J104" s="29"/>
      <c r="K104" s="5"/>
      <c r="L104" s="6"/>
      <c r="M104" s="29"/>
      <c r="N104" s="24"/>
    </row>
    <row r="105" spans="1:14" x14ac:dyDescent="0.25">
      <c r="A105" s="68"/>
      <c r="B105" s="10"/>
      <c r="C105" s="10"/>
      <c r="D105" s="42"/>
      <c r="E105" s="70"/>
      <c r="F105" s="10"/>
      <c r="G105" s="70"/>
      <c r="H105" s="22"/>
      <c r="I105" s="22"/>
      <c r="J105" s="22"/>
      <c r="K105" s="71"/>
      <c r="L105" s="72"/>
      <c r="M105" s="22"/>
      <c r="N105" s="24"/>
    </row>
    <row r="106" spans="1:14" x14ac:dyDescent="0.25">
      <c r="A106" s="28">
        <v>42181</v>
      </c>
      <c r="B106" s="10">
        <v>1483</v>
      </c>
      <c r="C106" s="10" t="s">
        <v>50</v>
      </c>
      <c r="D106" s="45" t="s">
        <v>45</v>
      </c>
      <c r="E106" s="61"/>
      <c r="F106" s="10" t="s">
        <v>30</v>
      </c>
      <c r="G106" s="70">
        <v>1150</v>
      </c>
      <c r="H106" s="29">
        <v>1.2</v>
      </c>
      <c r="I106" s="29">
        <f>H106*G106</f>
        <v>1380</v>
      </c>
      <c r="J106" s="29">
        <v>1380</v>
      </c>
      <c r="K106" s="5">
        <v>42198</v>
      </c>
      <c r="L106" s="11">
        <v>1524</v>
      </c>
      <c r="M106" s="29">
        <f>I106-J106</f>
        <v>0</v>
      </c>
      <c r="N106" s="24"/>
    </row>
    <row r="107" spans="1:14" ht="15.75" thickBot="1" x14ac:dyDescent="0.3">
      <c r="A107" s="85">
        <v>42181</v>
      </c>
      <c r="B107" s="108">
        <v>1483</v>
      </c>
      <c r="C107" s="86" t="s">
        <v>50</v>
      </c>
      <c r="D107" s="101" t="s">
        <v>45</v>
      </c>
      <c r="E107" s="88"/>
      <c r="F107" s="86" t="s">
        <v>31</v>
      </c>
      <c r="G107" s="89">
        <v>1</v>
      </c>
      <c r="H107" s="90">
        <v>300</v>
      </c>
      <c r="I107" s="90">
        <f>H107*G107</f>
        <v>300</v>
      </c>
      <c r="J107" s="90">
        <v>300</v>
      </c>
      <c r="K107" s="91">
        <v>42198</v>
      </c>
      <c r="L107" s="103">
        <v>1524</v>
      </c>
      <c r="M107" s="90">
        <f>I107-J107</f>
        <v>0</v>
      </c>
      <c r="N107" s="24"/>
    </row>
    <row r="108" spans="1:14" s="30" customFormat="1" x14ac:dyDescent="0.25">
      <c r="A108" s="93"/>
      <c r="B108" s="77"/>
      <c r="C108" s="94"/>
      <c r="D108" s="105"/>
      <c r="E108" s="78"/>
      <c r="F108" s="94"/>
      <c r="G108" s="96"/>
      <c r="H108" s="97" t="s">
        <v>139</v>
      </c>
      <c r="I108" s="97">
        <f>SUM(I106:I107)</f>
        <v>1680</v>
      </c>
      <c r="J108" s="97">
        <f>SUM(J106:J107)</f>
        <v>1680</v>
      </c>
      <c r="K108" s="98"/>
      <c r="L108" s="107"/>
      <c r="M108" s="97">
        <f>SUM(M106:M107)</f>
        <v>0</v>
      </c>
      <c r="N108" s="111"/>
    </row>
    <row r="109" spans="1:14" x14ac:dyDescent="0.25">
      <c r="A109" s="28"/>
      <c r="B109" s="26"/>
      <c r="C109" s="10"/>
      <c r="D109" s="45"/>
      <c r="E109" s="61"/>
      <c r="F109" s="10"/>
      <c r="G109" s="70"/>
      <c r="H109" s="29"/>
      <c r="I109" s="29"/>
      <c r="J109" s="29"/>
      <c r="K109" s="5"/>
      <c r="L109" s="11"/>
      <c r="M109" s="29"/>
      <c r="N109" s="24"/>
    </row>
    <row r="110" spans="1:14" x14ac:dyDescent="0.25">
      <c r="A110" s="28"/>
      <c r="B110" s="10"/>
      <c r="C110" s="10"/>
      <c r="D110" s="42"/>
      <c r="E110" s="61"/>
      <c r="F110" s="10"/>
      <c r="G110" s="70"/>
      <c r="H110" s="29"/>
      <c r="I110" s="29"/>
      <c r="J110" s="29"/>
      <c r="K110" s="46"/>
      <c r="L110" s="54"/>
      <c r="M110" s="29"/>
      <c r="N110" s="24"/>
    </row>
    <row r="111" spans="1:14" x14ac:dyDescent="0.25">
      <c r="A111" s="28"/>
      <c r="B111" s="10"/>
      <c r="C111" s="10"/>
      <c r="D111" s="42"/>
      <c r="E111" s="61"/>
      <c r="F111" s="10"/>
      <c r="G111" s="70"/>
      <c r="H111" s="29"/>
      <c r="I111" s="29"/>
      <c r="J111" s="29"/>
      <c r="K111" s="46"/>
      <c r="L111" s="54"/>
      <c r="M111" s="29"/>
      <c r="N111" s="24"/>
    </row>
    <row r="112" spans="1:14" ht="15.75" thickBot="1" x14ac:dyDescent="0.3">
      <c r="A112" s="85">
        <v>42247</v>
      </c>
      <c r="B112" s="86">
        <v>1508</v>
      </c>
      <c r="C112" s="86" t="s">
        <v>86</v>
      </c>
      <c r="D112" s="101">
        <v>21</v>
      </c>
      <c r="E112" s="88"/>
      <c r="F112" s="86" t="s">
        <v>87</v>
      </c>
      <c r="G112" s="89">
        <v>500</v>
      </c>
      <c r="H112" s="90">
        <v>1.2</v>
      </c>
      <c r="I112" s="90">
        <f>H112*G112</f>
        <v>600</v>
      </c>
      <c r="J112" s="90">
        <v>600</v>
      </c>
      <c r="K112" s="119">
        <v>42303</v>
      </c>
      <c r="L112" s="109">
        <v>1568</v>
      </c>
      <c r="M112" s="90">
        <f>I112-J112</f>
        <v>0</v>
      </c>
      <c r="N112" s="24"/>
    </row>
    <row r="113" spans="1:14" x14ac:dyDescent="0.25">
      <c r="A113" s="28"/>
      <c r="B113" s="10"/>
      <c r="C113" s="10"/>
      <c r="D113" s="45"/>
      <c r="E113" s="61"/>
      <c r="F113" s="10"/>
      <c r="G113" s="70"/>
      <c r="H113" s="97" t="s">
        <v>139</v>
      </c>
      <c r="I113" s="97">
        <f>SUM(I112)</f>
        <v>600</v>
      </c>
      <c r="J113" s="97">
        <f>SUM(J112)</f>
        <v>600</v>
      </c>
      <c r="K113" s="46"/>
      <c r="L113" s="6"/>
      <c r="M113" s="29">
        <f>SUM(M112)</f>
        <v>0</v>
      </c>
      <c r="N113" s="24"/>
    </row>
    <row r="114" spans="1:14" x14ac:dyDescent="0.25">
      <c r="A114" s="28"/>
      <c r="B114" s="10"/>
      <c r="C114" s="10"/>
      <c r="D114" s="45"/>
      <c r="E114" s="61"/>
      <c r="F114" s="10"/>
      <c r="G114" s="70"/>
      <c r="H114" s="29"/>
      <c r="I114" s="29"/>
      <c r="J114" s="29"/>
      <c r="K114" s="46"/>
      <c r="L114" s="6"/>
      <c r="M114" s="29"/>
      <c r="N114" s="24"/>
    </row>
    <row r="115" spans="1:14" x14ac:dyDescent="0.25">
      <c r="A115" s="28"/>
      <c r="B115" s="10"/>
      <c r="C115" s="10"/>
      <c r="D115" s="45"/>
      <c r="E115" s="61"/>
      <c r="F115" s="10"/>
      <c r="G115" s="70"/>
      <c r="H115" s="29"/>
      <c r="I115" s="29"/>
      <c r="J115" s="29"/>
      <c r="K115" s="46"/>
      <c r="L115" s="6"/>
      <c r="M115" s="29"/>
      <c r="N115" s="24"/>
    </row>
    <row r="116" spans="1:14" x14ac:dyDescent="0.25">
      <c r="A116" s="68">
        <v>42293</v>
      </c>
      <c r="B116" s="10">
        <v>1540</v>
      </c>
      <c r="C116" s="10" t="s">
        <v>102</v>
      </c>
      <c r="D116" s="42"/>
      <c r="E116" s="70"/>
      <c r="F116" s="10" t="s">
        <v>103</v>
      </c>
      <c r="G116" s="70">
        <v>1200</v>
      </c>
      <c r="H116" s="22">
        <v>0.5</v>
      </c>
      <c r="I116" s="22">
        <f>H116*G116</f>
        <v>600</v>
      </c>
      <c r="J116" s="22">
        <v>600</v>
      </c>
      <c r="K116" s="71">
        <v>42303</v>
      </c>
      <c r="L116" s="11">
        <v>1568</v>
      </c>
      <c r="M116" s="22">
        <f>I116-J116</f>
        <v>0</v>
      </c>
      <c r="N116" s="24"/>
    </row>
    <row r="117" spans="1:14" ht="15.75" thickBot="1" x14ac:dyDescent="0.3">
      <c r="A117" s="100">
        <v>42293</v>
      </c>
      <c r="B117" s="86">
        <v>1540</v>
      </c>
      <c r="C117" s="86" t="s">
        <v>102</v>
      </c>
      <c r="D117" s="87"/>
      <c r="E117" s="89"/>
      <c r="F117" s="86" t="s">
        <v>104</v>
      </c>
      <c r="G117" s="89">
        <v>1</v>
      </c>
      <c r="H117" s="112">
        <v>100</v>
      </c>
      <c r="I117" s="112">
        <f>H117*G117</f>
        <v>100</v>
      </c>
      <c r="J117" s="112">
        <v>100</v>
      </c>
      <c r="K117" s="113">
        <v>42303</v>
      </c>
      <c r="L117" s="103">
        <v>1568</v>
      </c>
      <c r="M117" s="112">
        <f>I117-J117</f>
        <v>0</v>
      </c>
      <c r="N117" s="36"/>
    </row>
    <row r="118" spans="1:14" s="30" customFormat="1" x14ac:dyDescent="0.25">
      <c r="A118" s="104"/>
      <c r="B118" s="94"/>
      <c r="C118" s="94"/>
      <c r="D118" s="95"/>
      <c r="E118" s="96"/>
      <c r="F118" s="94"/>
      <c r="G118" s="96"/>
      <c r="H118" s="115" t="s">
        <v>139</v>
      </c>
      <c r="I118" s="115">
        <f>SUM(I116:I117)</f>
        <v>700</v>
      </c>
      <c r="J118" s="115">
        <f>SUM(J116:J117)</f>
        <v>700</v>
      </c>
      <c r="K118" s="116"/>
      <c r="L118" s="107"/>
      <c r="M118" s="115">
        <f>SUM(M116:M117)</f>
        <v>0</v>
      </c>
      <c r="N118" s="118"/>
    </row>
    <row r="119" spans="1:14" x14ac:dyDescent="0.25">
      <c r="A119" s="68"/>
      <c r="B119" s="10"/>
      <c r="C119" s="10"/>
      <c r="D119" s="42"/>
      <c r="E119" s="70"/>
      <c r="F119" s="10"/>
      <c r="G119" s="70"/>
      <c r="H119" s="22"/>
      <c r="I119" s="22"/>
      <c r="J119" s="22"/>
      <c r="K119" s="71"/>
      <c r="L119" s="11"/>
      <c r="M119" s="22"/>
      <c r="N119" s="36"/>
    </row>
    <row r="120" spans="1:14" x14ac:dyDescent="0.25">
      <c r="A120" s="68"/>
      <c r="B120" s="10"/>
      <c r="C120" s="10"/>
      <c r="D120" s="42"/>
      <c r="E120" s="70"/>
      <c r="F120" s="10"/>
      <c r="G120" s="70"/>
      <c r="H120" s="22"/>
      <c r="I120" s="22"/>
      <c r="J120" s="22"/>
      <c r="K120" s="71"/>
      <c r="L120" s="11"/>
      <c r="M120" s="22"/>
      <c r="N120" s="36"/>
    </row>
    <row r="121" spans="1:14" ht="15.75" thickBot="1" x14ac:dyDescent="0.3">
      <c r="A121" s="85">
        <v>42247</v>
      </c>
      <c r="B121" s="86">
        <v>1507</v>
      </c>
      <c r="C121" s="86" t="s">
        <v>88</v>
      </c>
      <c r="D121" s="101">
        <v>27</v>
      </c>
      <c r="E121" s="88"/>
      <c r="F121" s="86" t="s">
        <v>87</v>
      </c>
      <c r="G121" s="89">
        <v>500</v>
      </c>
      <c r="H121" s="90">
        <v>1.2</v>
      </c>
      <c r="I121" s="90">
        <f>H121*G121</f>
        <v>600</v>
      </c>
      <c r="J121" s="90">
        <v>600</v>
      </c>
      <c r="K121" s="119">
        <v>42303</v>
      </c>
      <c r="L121" s="109">
        <v>1568</v>
      </c>
      <c r="M121" s="90">
        <f>I121-J121</f>
        <v>0</v>
      </c>
      <c r="N121" s="24"/>
    </row>
    <row r="122" spans="1:14" s="30" customFormat="1" x14ac:dyDescent="0.25">
      <c r="A122" s="93"/>
      <c r="B122" s="94"/>
      <c r="C122" s="94"/>
      <c r="D122" s="105"/>
      <c r="E122" s="78"/>
      <c r="F122" s="94"/>
      <c r="G122" s="96"/>
      <c r="H122" s="97" t="s">
        <v>139</v>
      </c>
      <c r="I122" s="97">
        <f>SUM(I121)</f>
        <v>600</v>
      </c>
      <c r="J122" s="97">
        <f>SUM(J121)</f>
        <v>600</v>
      </c>
      <c r="K122" s="120"/>
      <c r="L122" s="110"/>
      <c r="M122" s="97"/>
      <c r="N122" s="111"/>
    </row>
    <row r="123" spans="1:14" x14ac:dyDescent="0.25">
      <c r="A123" s="28"/>
      <c r="B123" s="10"/>
      <c r="C123" s="10"/>
      <c r="D123" s="45"/>
      <c r="E123" s="61"/>
      <c r="F123" s="10"/>
      <c r="G123" s="70"/>
      <c r="H123" s="29"/>
      <c r="I123" s="29"/>
      <c r="J123" s="29"/>
      <c r="K123" s="46"/>
      <c r="L123" s="6"/>
      <c r="M123" s="29">
        <f>SUM(M121:M122)</f>
        <v>0</v>
      </c>
      <c r="N123" s="24"/>
    </row>
    <row r="124" spans="1:14" x14ac:dyDescent="0.25">
      <c r="A124" s="28"/>
      <c r="B124" s="10"/>
      <c r="C124" s="10"/>
      <c r="D124" s="45"/>
      <c r="E124" s="61"/>
      <c r="F124" s="10"/>
      <c r="G124" s="70"/>
      <c r="H124" s="29"/>
      <c r="I124" s="29"/>
      <c r="J124" s="29"/>
      <c r="K124" s="46"/>
      <c r="L124" s="6"/>
      <c r="M124" s="29"/>
      <c r="N124" s="24"/>
    </row>
    <row r="125" spans="1:14" x14ac:dyDescent="0.25">
      <c r="A125" s="28">
        <v>42263</v>
      </c>
      <c r="B125" s="10">
        <v>1522</v>
      </c>
      <c r="C125" s="10" t="s">
        <v>92</v>
      </c>
      <c r="D125" s="45"/>
      <c r="E125" s="61"/>
      <c r="F125" s="10" t="s">
        <v>93</v>
      </c>
      <c r="G125" s="70">
        <v>1</v>
      </c>
      <c r="H125" s="29">
        <v>300</v>
      </c>
      <c r="I125" s="29">
        <f>H125*G125</f>
        <v>300</v>
      </c>
      <c r="J125" s="29">
        <v>300</v>
      </c>
      <c r="K125" s="46">
        <v>42265</v>
      </c>
      <c r="L125" s="6">
        <v>1553</v>
      </c>
      <c r="M125" s="29">
        <f>I125-J125</f>
        <v>0</v>
      </c>
      <c r="N125" s="36"/>
    </row>
    <row r="126" spans="1:14" x14ac:dyDescent="0.25">
      <c r="A126" s="68">
        <v>42293</v>
      </c>
      <c r="B126" s="10">
        <v>1539</v>
      </c>
      <c r="C126" s="10" t="s">
        <v>92</v>
      </c>
      <c r="D126" s="42"/>
      <c r="E126" s="70"/>
      <c r="F126" s="10" t="s">
        <v>106</v>
      </c>
      <c r="G126" s="70">
        <v>1</v>
      </c>
      <c r="H126" s="22">
        <v>450</v>
      </c>
      <c r="I126" s="22">
        <f>H126*G126</f>
        <v>450</v>
      </c>
      <c r="J126" s="22">
        <v>450</v>
      </c>
      <c r="K126" s="71">
        <v>42303</v>
      </c>
      <c r="L126" s="11">
        <v>1568</v>
      </c>
      <c r="M126" s="22">
        <f>I126-J126</f>
        <v>0</v>
      </c>
      <c r="N126" s="24"/>
    </row>
    <row r="127" spans="1:14" ht="15.75" thickBot="1" x14ac:dyDescent="0.3">
      <c r="A127" s="100">
        <v>42333</v>
      </c>
      <c r="B127" s="86">
        <v>1558</v>
      </c>
      <c r="C127" s="86" t="s">
        <v>92</v>
      </c>
      <c r="D127" s="87"/>
      <c r="E127" s="89">
        <v>16187823</v>
      </c>
      <c r="F127" s="86" t="s">
        <v>133</v>
      </c>
      <c r="G127" s="89">
        <v>800</v>
      </c>
      <c r="H127" s="112">
        <v>2</v>
      </c>
      <c r="I127" s="112">
        <f>H127*G127</f>
        <v>1600</v>
      </c>
      <c r="J127" s="112">
        <v>0</v>
      </c>
      <c r="K127" s="86"/>
      <c r="L127" s="114"/>
      <c r="M127" s="112">
        <f>I127-J127</f>
        <v>1600</v>
      </c>
      <c r="N127" s="24"/>
    </row>
    <row r="128" spans="1:14" x14ac:dyDescent="0.25">
      <c r="A128" s="68"/>
      <c r="B128" s="10"/>
      <c r="C128" s="10"/>
      <c r="D128" s="42"/>
      <c r="E128" s="70"/>
      <c r="F128" s="10"/>
      <c r="G128" s="70"/>
      <c r="H128" s="115" t="s">
        <v>139</v>
      </c>
      <c r="I128" s="115">
        <f>SUM(I125:I127)</f>
        <v>2350</v>
      </c>
      <c r="J128" s="115">
        <f>SUM(J125:J127)</f>
        <v>750</v>
      </c>
      <c r="K128" s="94"/>
      <c r="L128" s="117"/>
      <c r="M128" s="115">
        <f>SUM(M125:M127)</f>
        <v>1600</v>
      </c>
      <c r="N128" s="24"/>
    </row>
    <row r="129" spans="1:14" x14ac:dyDescent="0.25">
      <c r="A129" s="68"/>
      <c r="B129" s="10"/>
      <c r="C129" s="10"/>
      <c r="D129" s="42"/>
      <c r="E129" s="70"/>
      <c r="F129" s="10"/>
      <c r="G129" s="70"/>
      <c r="H129" s="22"/>
      <c r="I129" s="22"/>
      <c r="J129" s="22"/>
      <c r="K129" s="10"/>
      <c r="L129" s="72"/>
      <c r="M129" s="22"/>
      <c r="N129" s="24"/>
    </row>
    <row r="132" spans="1:14" x14ac:dyDescent="0.25">
      <c r="H132" s="30" t="s">
        <v>140</v>
      </c>
      <c r="I132" s="76">
        <f>I128+I122+I118+I113++I108+I20++I102+I29+I24</f>
        <v>117467.77799999999</v>
      </c>
      <c r="J132" s="76">
        <f>J128+J122+J118+J113+J108+J20+J102+J29+J24</f>
        <v>92759.03</v>
      </c>
      <c r="M132" s="76">
        <f>M128+M123+M118+M113+M108+M20+M102+M29+M24</f>
        <v>24708.748</v>
      </c>
    </row>
    <row r="133" spans="1:14" x14ac:dyDescent="0.25">
      <c r="J133" s="9"/>
      <c r="M133" s="27"/>
    </row>
    <row r="134" spans="1:14" x14ac:dyDescent="0.25">
      <c r="M134" s="27"/>
    </row>
    <row r="135" spans="1:14" x14ac:dyDescent="0.25">
      <c r="M135" s="29"/>
    </row>
    <row r="136" spans="1:14" x14ac:dyDescent="0.25">
      <c r="M136" s="27"/>
    </row>
  </sheetData>
  <sortState ref="A3:M18">
    <sortCondition ref="C3:C18"/>
    <sortCondition ref="B3:B18"/>
  </sortState>
  <pageMargins left="0.17" right="0.17" top="0.34" bottom="0.25" header="0.3" footer="0.3"/>
  <pageSetup scale="67" orientation="landscape" horizontalDpi="0" verticalDpi="0" r:id="rId1"/>
  <rowBreaks count="1" manualBreakCount="1">
    <brk id="59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topLeftCell="A144" zoomScaleNormal="100" workbookViewId="0">
      <selection activeCell="M169" sqref="M169"/>
    </sheetView>
  </sheetViews>
  <sheetFormatPr defaultRowHeight="15" x14ac:dyDescent="0.25"/>
  <cols>
    <col min="1" max="1" width="8.85546875" customWidth="1"/>
    <col min="2" max="2" width="8.28515625" bestFit="1" customWidth="1"/>
    <col min="3" max="3" width="18.7109375" bestFit="1" customWidth="1"/>
    <col min="4" max="4" width="7.42578125" style="38" bestFit="1" customWidth="1"/>
    <col min="5" max="5" width="10.140625" style="57" customWidth="1"/>
    <col min="6" max="6" width="44.140625" customWidth="1"/>
    <col min="7" max="7" width="9.42578125" style="57" customWidth="1"/>
    <col min="8" max="8" width="12.7109375" bestFit="1" customWidth="1"/>
    <col min="9" max="9" width="12.5703125" bestFit="1" customWidth="1"/>
    <col min="10" max="10" width="11.5703125" bestFit="1" customWidth="1"/>
    <col min="11" max="11" width="17.28515625" bestFit="1" customWidth="1"/>
    <col min="12" max="12" width="16.140625" style="50" bestFit="1" customWidth="1"/>
    <col min="13" max="14" width="11.5703125" bestFit="1" customWidth="1"/>
  </cols>
  <sheetData>
    <row r="1" spans="1:14" x14ac:dyDescent="0.25">
      <c r="A1" s="30" t="s">
        <v>136</v>
      </c>
      <c r="B1" s="30" t="s">
        <v>134</v>
      </c>
      <c r="E1" s="56" t="s">
        <v>138</v>
      </c>
    </row>
    <row r="2" spans="1:14" ht="15.75" thickBot="1" x14ac:dyDescent="0.3">
      <c r="A2" s="79" t="s">
        <v>137</v>
      </c>
      <c r="B2" s="79" t="s">
        <v>135</v>
      </c>
      <c r="C2" s="79" t="s">
        <v>0</v>
      </c>
      <c r="D2" s="80" t="s">
        <v>47</v>
      </c>
      <c r="E2" s="81" t="s">
        <v>135</v>
      </c>
      <c r="F2" s="79" t="s">
        <v>1</v>
      </c>
      <c r="G2" s="81" t="s">
        <v>2</v>
      </c>
      <c r="H2" s="79" t="s">
        <v>3</v>
      </c>
      <c r="I2" s="79" t="s">
        <v>4</v>
      </c>
      <c r="J2" s="79" t="s">
        <v>5</v>
      </c>
      <c r="K2" s="79" t="s">
        <v>52</v>
      </c>
      <c r="L2" s="82" t="s">
        <v>7</v>
      </c>
      <c r="M2" s="79" t="s">
        <v>6</v>
      </c>
    </row>
    <row r="3" spans="1:14" x14ac:dyDescent="0.25">
      <c r="A3" s="28">
        <v>42110</v>
      </c>
      <c r="B3" s="26">
        <v>1466</v>
      </c>
      <c r="C3" s="26" t="s">
        <v>8</v>
      </c>
      <c r="D3" s="45" t="s">
        <v>34</v>
      </c>
      <c r="E3" s="61"/>
      <c r="F3" s="26" t="s">
        <v>9</v>
      </c>
      <c r="G3" s="61">
        <v>1325</v>
      </c>
      <c r="H3" s="29">
        <v>1.5</v>
      </c>
      <c r="I3" s="29">
        <f>H3*G3</f>
        <v>1987.5</v>
      </c>
      <c r="J3" s="29">
        <v>1987.5</v>
      </c>
      <c r="K3" s="29"/>
      <c r="L3" s="11">
        <v>1</v>
      </c>
      <c r="M3" s="29">
        <f>I3-J3</f>
        <v>0</v>
      </c>
    </row>
    <row r="4" spans="1:14" x14ac:dyDescent="0.25">
      <c r="A4" s="28">
        <v>42110</v>
      </c>
      <c r="B4" s="26">
        <v>1466</v>
      </c>
      <c r="C4" s="26" t="s">
        <v>8</v>
      </c>
      <c r="D4" s="45" t="s">
        <v>35</v>
      </c>
      <c r="E4" s="61"/>
      <c r="F4" s="26" t="s">
        <v>10</v>
      </c>
      <c r="G4" s="61">
        <v>1445</v>
      </c>
      <c r="H4" s="29">
        <v>1.5</v>
      </c>
      <c r="I4" s="29">
        <f>H4*G4</f>
        <v>2167.5</v>
      </c>
      <c r="J4" s="29">
        <v>2167.5</v>
      </c>
      <c r="K4" s="29"/>
      <c r="L4" s="11">
        <v>1</v>
      </c>
      <c r="M4" s="29">
        <f>I4-J4</f>
        <v>0</v>
      </c>
    </row>
    <row r="5" spans="1:14" x14ac:dyDescent="0.25">
      <c r="A5" s="28">
        <v>42110</v>
      </c>
      <c r="B5" s="26">
        <v>1466</v>
      </c>
      <c r="C5" s="26" t="s">
        <v>8</v>
      </c>
      <c r="D5" s="45" t="s">
        <v>36</v>
      </c>
      <c r="E5" s="61"/>
      <c r="F5" s="26" t="s">
        <v>11</v>
      </c>
      <c r="G5" s="61">
        <v>985</v>
      </c>
      <c r="H5" s="29">
        <v>1.5</v>
      </c>
      <c r="I5" s="29">
        <f>H5*G5</f>
        <v>1477.5</v>
      </c>
      <c r="J5" s="29">
        <v>1477.5</v>
      </c>
      <c r="K5" s="29"/>
      <c r="L5" s="11">
        <v>1</v>
      </c>
      <c r="M5" s="29">
        <f>I5-J5</f>
        <v>0</v>
      </c>
    </row>
    <row r="6" spans="1:14" x14ac:dyDescent="0.25">
      <c r="A6" s="28">
        <v>42110</v>
      </c>
      <c r="B6" s="26">
        <v>1466</v>
      </c>
      <c r="C6" s="26" t="s">
        <v>8</v>
      </c>
      <c r="D6" s="45" t="s">
        <v>37</v>
      </c>
      <c r="E6" s="61"/>
      <c r="F6" s="26" t="s">
        <v>13</v>
      </c>
      <c r="G6" s="61">
        <v>1695</v>
      </c>
      <c r="H6" s="29">
        <v>1.5</v>
      </c>
      <c r="I6" s="29">
        <f>H6*G6</f>
        <v>2542.5</v>
      </c>
      <c r="J6" s="29">
        <v>2542.5</v>
      </c>
      <c r="K6" s="29"/>
      <c r="L6" s="11">
        <v>1</v>
      </c>
      <c r="M6" s="29">
        <f>I6-J6</f>
        <v>0</v>
      </c>
    </row>
    <row r="7" spans="1:14" x14ac:dyDescent="0.25">
      <c r="A7" s="28">
        <v>42110</v>
      </c>
      <c r="B7" s="26">
        <v>1466</v>
      </c>
      <c r="C7" s="26" t="s">
        <v>8</v>
      </c>
      <c r="D7" s="45" t="s">
        <v>38</v>
      </c>
      <c r="E7" s="61"/>
      <c r="F7" s="26" t="s">
        <v>12</v>
      </c>
      <c r="G7" s="61">
        <v>1510</v>
      </c>
      <c r="H7" s="29">
        <v>1.5</v>
      </c>
      <c r="I7" s="29">
        <f>H7*G7</f>
        <v>2265</v>
      </c>
      <c r="J7" s="29">
        <v>2265</v>
      </c>
      <c r="K7" s="29"/>
      <c r="L7" s="11">
        <v>1</v>
      </c>
      <c r="M7" s="29">
        <f>I7-J7</f>
        <v>0</v>
      </c>
    </row>
    <row r="8" spans="1:14" ht="15.75" thickBot="1" x14ac:dyDescent="0.3">
      <c r="A8" s="85">
        <v>42110</v>
      </c>
      <c r="B8" s="108">
        <v>1466</v>
      </c>
      <c r="C8" s="108" t="s">
        <v>8</v>
      </c>
      <c r="D8" s="101" t="s">
        <v>39</v>
      </c>
      <c r="E8" s="88"/>
      <c r="F8" s="108" t="s">
        <v>14</v>
      </c>
      <c r="G8" s="88">
        <v>1620</v>
      </c>
      <c r="H8" s="90">
        <v>0.5</v>
      </c>
      <c r="I8" s="90">
        <f>H8*G8</f>
        <v>810</v>
      </c>
      <c r="J8" s="90">
        <v>810</v>
      </c>
      <c r="K8" s="90"/>
      <c r="L8" s="103">
        <v>1</v>
      </c>
      <c r="M8" s="90">
        <f>I8-J8</f>
        <v>0</v>
      </c>
    </row>
    <row r="9" spans="1:14" x14ac:dyDescent="0.25">
      <c r="A9" s="28"/>
      <c r="B9" s="26"/>
      <c r="C9" s="26"/>
      <c r="D9" s="45"/>
      <c r="E9" s="61"/>
      <c r="F9" s="26"/>
      <c r="G9" s="61"/>
      <c r="H9" s="29"/>
      <c r="I9" s="29"/>
      <c r="J9" s="97"/>
      <c r="K9" s="29"/>
      <c r="L9" s="11"/>
      <c r="M9" s="29"/>
      <c r="N9" s="76">
        <f>SUM(J3:J8)</f>
        <v>11250</v>
      </c>
    </row>
    <row r="10" spans="1:14" x14ac:dyDescent="0.25">
      <c r="A10" s="28"/>
      <c r="B10" s="26"/>
      <c r="C10" s="26"/>
      <c r="D10" s="45"/>
      <c r="E10" s="61"/>
      <c r="F10" s="26"/>
      <c r="G10" s="61"/>
      <c r="H10" s="29"/>
      <c r="I10" s="29"/>
      <c r="J10" s="29"/>
      <c r="K10" s="29"/>
      <c r="L10" s="11"/>
      <c r="M10" s="29"/>
    </row>
    <row r="11" spans="1:14" x14ac:dyDescent="0.25">
      <c r="A11" s="28"/>
      <c r="B11" s="26"/>
      <c r="C11" s="26"/>
      <c r="D11" s="45"/>
      <c r="E11" s="61"/>
      <c r="F11" s="26"/>
      <c r="G11" s="61"/>
      <c r="H11" s="29"/>
      <c r="I11" s="29"/>
      <c r="J11" s="29"/>
      <c r="K11" s="29"/>
      <c r="L11" s="11"/>
      <c r="M11" s="29"/>
    </row>
    <row r="12" spans="1:14" x14ac:dyDescent="0.25">
      <c r="A12" s="28">
        <v>42173</v>
      </c>
      <c r="B12" s="10">
        <v>1479</v>
      </c>
      <c r="C12" s="10" t="s">
        <v>49</v>
      </c>
      <c r="D12" s="45" t="s">
        <v>44</v>
      </c>
      <c r="E12" s="61"/>
      <c r="F12" s="10" t="s">
        <v>25</v>
      </c>
      <c r="G12" s="70">
        <v>950</v>
      </c>
      <c r="H12" s="29">
        <v>2</v>
      </c>
      <c r="I12" s="29">
        <f>H12*G12</f>
        <v>1900</v>
      </c>
      <c r="J12" s="29">
        <v>1900</v>
      </c>
      <c r="K12" s="5">
        <v>42181</v>
      </c>
      <c r="L12" s="11">
        <v>2</v>
      </c>
      <c r="M12" s="29">
        <f>I12-J12</f>
        <v>0</v>
      </c>
    </row>
    <row r="13" spans="1:14" ht="15.75" thickBot="1" x14ac:dyDescent="0.3">
      <c r="A13" s="85">
        <v>42173</v>
      </c>
      <c r="B13" s="86">
        <v>1479</v>
      </c>
      <c r="C13" s="86" t="s">
        <v>49</v>
      </c>
      <c r="D13" s="101" t="s">
        <v>44</v>
      </c>
      <c r="E13" s="88"/>
      <c r="F13" s="86" t="s">
        <v>26</v>
      </c>
      <c r="G13" s="89">
        <v>20</v>
      </c>
      <c r="H13" s="90">
        <v>1</v>
      </c>
      <c r="I13" s="90">
        <v>100</v>
      </c>
      <c r="J13" s="90">
        <v>100</v>
      </c>
      <c r="K13" s="91">
        <v>42181</v>
      </c>
      <c r="L13" s="103">
        <v>2</v>
      </c>
      <c r="M13" s="90">
        <f>I13-J13</f>
        <v>0</v>
      </c>
    </row>
    <row r="14" spans="1:14" x14ac:dyDescent="0.25">
      <c r="A14" s="28"/>
      <c r="B14" s="10"/>
      <c r="C14" s="10"/>
      <c r="D14" s="45"/>
      <c r="E14" s="61"/>
      <c r="F14" s="10"/>
      <c r="G14" s="70"/>
      <c r="H14" s="29"/>
      <c r="I14" s="29"/>
      <c r="J14" s="97"/>
      <c r="K14" s="5"/>
      <c r="L14" s="11"/>
      <c r="M14" s="29"/>
      <c r="N14" s="76">
        <f>SUM(J12:J13)</f>
        <v>2000</v>
      </c>
    </row>
    <row r="15" spans="1:14" x14ac:dyDescent="0.25">
      <c r="A15" s="28"/>
      <c r="B15" s="10"/>
      <c r="C15" s="10"/>
      <c r="D15" s="45"/>
      <c r="E15" s="61"/>
      <c r="F15" s="10"/>
      <c r="G15" s="70"/>
      <c r="H15" s="29"/>
      <c r="I15" s="29"/>
      <c r="J15" s="29"/>
      <c r="K15" s="5"/>
      <c r="L15" s="11"/>
      <c r="M15" s="29"/>
    </row>
    <row r="16" spans="1:14" x14ac:dyDescent="0.25">
      <c r="A16" s="28"/>
      <c r="B16" s="10"/>
      <c r="C16" s="10"/>
      <c r="D16" s="45"/>
      <c r="E16" s="61"/>
      <c r="F16" s="10"/>
      <c r="G16" s="70"/>
      <c r="H16" s="29"/>
      <c r="I16" s="29"/>
      <c r="J16" s="29"/>
      <c r="K16" s="5"/>
      <c r="L16" s="11"/>
      <c r="M16" s="29"/>
    </row>
    <row r="17" spans="1:14" ht="15.75" thickBot="1" x14ac:dyDescent="0.3">
      <c r="A17" s="100">
        <v>42164</v>
      </c>
      <c r="B17" s="86">
        <v>1476</v>
      </c>
      <c r="C17" s="86" t="s">
        <v>23</v>
      </c>
      <c r="D17" s="101"/>
      <c r="E17" s="88"/>
      <c r="F17" s="86" t="s">
        <v>24</v>
      </c>
      <c r="G17" s="89">
        <v>1</v>
      </c>
      <c r="H17" s="90">
        <v>2000</v>
      </c>
      <c r="I17" s="90">
        <f>H17*G17</f>
        <v>2000</v>
      </c>
      <c r="J17" s="90">
        <v>2000</v>
      </c>
      <c r="K17" s="102">
        <v>0.17241379310344829</v>
      </c>
      <c r="L17" s="103">
        <v>1509</v>
      </c>
      <c r="M17" s="90">
        <f>I17-J17</f>
        <v>0</v>
      </c>
    </row>
    <row r="18" spans="1:14" x14ac:dyDescent="0.25">
      <c r="A18" s="68"/>
      <c r="B18" s="10"/>
      <c r="C18" s="10"/>
      <c r="D18" s="45"/>
      <c r="E18" s="61"/>
      <c r="F18" s="10"/>
      <c r="G18" s="70"/>
      <c r="H18" s="29"/>
      <c r="I18" s="29"/>
      <c r="J18" s="97"/>
      <c r="K18" s="83"/>
      <c r="L18" s="11"/>
      <c r="M18" s="29"/>
      <c r="N18" s="76">
        <f>SUM(J17)</f>
        <v>2000</v>
      </c>
    </row>
    <row r="19" spans="1:14" x14ac:dyDescent="0.25">
      <c r="A19" s="68"/>
      <c r="B19" s="10"/>
      <c r="C19" s="10"/>
      <c r="D19" s="45"/>
      <c r="E19" s="61"/>
      <c r="F19" s="10"/>
      <c r="G19" s="70"/>
      <c r="H19" s="29"/>
      <c r="I19" s="29"/>
      <c r="J19" s="29"/>
      <c r="K19" s="83"/>
      <c r="L19" s="11"/>
      <c r="M19" s="29"/>
    </row>
    <row r="20" spans="1:14" x14ac:dyDescent="0.25">
      <c r="A20" s="68"/>
      <c r="B20" s="10"/>
      <c r="C20" s="10"/>
      <c r="D20" s="45"/>
      <c r="E20" s="61"/>
      <c r="F20" s="10"/>
      <c r="G20" s="70"/>
      <c r="H20" s="29"/>
      <c r="I20" s="29"/>
      <c r="J20" s="29"/>
      <c r="K20" s="83"/>
      <c r="L20" s="11"/>
      <c r="M20" s="29"/>
    </row>
    <row r="21" spans="1:14" x14ac:dyDescent="0.25">
      <c r="A21" s="28">
        <v>42163</v>
      </c>
      <c r="B21" s="26">
        <v>1475</v>
      </c>
      <c r="C21" s="26" t="s">
        <v>8</v>
      </c>
      <c r="D21" s="45" t="s">
        <v>39</v>
      </c>
      <c r="E21" s="61"/>
      <c r="F21" s="26" t="s">
        <v>14</v>
      </c>
      <c r="G21" s="61">
        <v>1500</v>
      </c>
      <c r="H21" s="29">
        <v>0.5</v>
      </c>
      <c r="I21" s="29">
        <f>H21*G21</f>
        <v>750</v>
      </c>
      <c r="J21" s="29">
        <v>750</v>
      </c>
      <c r="K21" s="5">
        <v>42167</v>
      </c>
      <c r="L21" s="6">
        <v>1517</v>
      </c>
      <c r="M21" s="29">
        <f>I21-J21</f>
        <v>0</v>
      </c>
    </row>
    <row r="22" spans="1:14" x14ac:dyDescent="0.25">
      <c r="A22" s="28">
        <v>42163</v>
      </c>
      <c r="B22" s="26">
        <v>1475</v>
      </c>
      <c r="C22" s="26" t="s">
        <v>48</v>
      </c>
      <c r="D22" s="45" t="s">
        <v>40</v>
      </c>
      <c r="E22" s="61"/>
      <c r="F22" s="26" t="s">
        <v>15</v>
      </c>
      <c r="G22" s="61">
        <v>915</v>
      </c>
      <c r="H22" s="29">
        <v>0.5</v>
      </c>
      <c r="I22" s="29">
        <f>H22*G22</f>
        <v>457.5</v>
      </c>
      <c r="J22" s="29">
        <v>457.5</v>
      </c>
      <c r="K22" s="5">
        <v>42167</v>
      </c>
      <c r="L22" s="6">
        <v>1517</v>
      </c>
      <c r="M22" s="29">
        <f>I22-J22</f>
        <v>0</v>
      </c>
    </row>
    <row r="23" spans="1:14" x14ac:dyDescent="0.25">
      <c r="A23" s="28">
        <v>42163</v>
      </c>
      <c r="B23" s="26">
        <v>1475</v>
      </c>
      <c r="C23" s="26" t="s">
        <v>8</v>
      </c>
      <c r="D23" s="45" t="s">
        <v>41</v>
      </c>
      <c r="E23" s="61"/>
      <c r="F23" s="26" t="s">
        <v>16</v>
      </c>
      <c r="G23" s="61">
        <v>992</v>
      </c>
      <c r="H23" s="29">
        <v>0.75</v>
      </c>
      <c r="I23" s="29">
        <f>H23*G23</f>
        <v>744</v>
      </c>
      <c r="J23" s="29">
        <v>744</v>
      </c>
      <c r="K23" s="5">
        <v>42167</v>
      </c>
      <c r="L23" s="6">
        <v>1517</v>
      </c>
      <c r="M23" s="29">
        <f>I23-J23</f>
        <v>0</v>
      </c>
    </row>
    <row r="24" spans="1:14" x14ac:dyDescent="0.25">
      <c r="A24" s="28">
        <v>42163</v>
      </c>
      <c r="B24" s="26">
        <v>1475</v>
      </c>
      <c r="C24" s="26" t="s">
        <v>8</v>
      </c>
      <c r="D24" s="45" t="s">
        <v>41</v>
      </c>
      <c r="E24" s="61"/>
      <c r="F24" s="26" t="s">
        <v>17</v>
      </c>
      <c r="G24" s="61">
        <v>1</v>
      </c>
      <c r="H24" s="29">
        <v>200</v>
      </c>
      <c r="I24" s="29">
        <f>H24*G24</f>
        <v>200</v>
      </c>
      <c r="J24" s="29">
        <v>200</v>
      </c>
      <c r="K24" s="5">
        <v>42167</v>
      </c>
      <c r="L24" s="6">
        <v>1517</v>
      </c>
      <c r="M24" s="29">
        <f>I24-J24</f>
        <v>0</v>
      </c>
    </row>
    <row r="25" spans="1:14" x14ac:dyDescent="0.25">
      <c r="A25" s="28">
        <v>42163</v>
      </c>
      <c r="B25" s="26">
        <v>1475</v>
      </c>
      <c r="C25" s="26" t="s">
        <v>8</v>
      </c>
      <c r="D25" s="45" t="s">
        <v>42</v>
      </c>
      <c r="E25" s="61"/>
      <c r="F25" s="26" t="s">
        <v>18</v>
      </c>
      <c r="G25" s="61">
        <v>685</v>
      </c>
      <c r="H25" s="29">
        <v>0.75</v>
      </c>
      <c r="I25" s="29">
        <f>H25*G25</f>
        <v>513.75</v>
      </c>
      <c r="J25" s="29">
        <v>513.75</v>
      </c>
      <c r="K25" s="5">
        <v>42167</v>
      </c>
      <c r="L25" s="6">
        <v>1517</v>
      </c>
      <c r="M25" s="29">
        <f>I25-J25</f>
        <v>0</v>
      </c>
    </row>
    <row r="26" spans="1:14" x14ac:dyDescent="0.25">
      <c r="A26" s="28">
        <v>42163</v>
      </c>
      <c r="B26" s="26">
        <v>1475</v>
      </c>
      <c r="C26" s="26" t="s">
        <v>8</v>
      </c>
      <c r="D26" s="45" t="s">
        <v>42</v>
      </c>
      <c r="E26" s="61"/>
      <c r="F26" s="26" t="s">
        <v>19</v>
      </c>
      <c r="G26" s="61">
        <v>1</v>
      </c>
      <c r="H26" s="29">
        <v>200</v>
      </c>
      <c r="I26" s="29">
        <f>H26*G26</f>
        <v>200</v>
      </c>
      <c r="J26" s="29">
        <v>200</v>
      </c>
      <c r="K26" s="5">
        <v>42167</v>
      </c>
      <c r="L26" s="6">
        <v>1517</v>
      </c>
      <c r="M26" s="29">
        <f>I26-J26</f>
        <v>0</v>
      </c>
    </row>
    <row r="27" spans="1:14" x14ac:dyDescent="0.25">
      <c r="A27" s="28">
        <v>42163</v>
      </c>
      <c r="B27" s="26">
        <v>1475</v>
      </c>
      <c r="C27" s="26" t="s">
        <v>48</v>
      </c>
      <c r="D27" s="45" t="s">
        <v>43</v>
      </c>
      <c r="E27" s="61"/>
      <c r="F27" s="26" t="s">
        <v>20</v>
      </c>
      <c r="G27" s="61">
        <v>955</v>
      </c>
      <c r="H27" s="29">
        <v>0.75</v>
      </c>
      <c r="I27" s="29">
        <f>H27*G27</f>
        <v>716.25</v>
      </c>
      <c r="J27" s="29">
        <v>716.25</v>
      </c>
      <c r="K27" s="5">
        <v>42167</v>
      </c>
      <c r="L27" s="6">
        <v>1517</v>
      </c>
      <c r="M27" s="29">
        <f>I27-J27</f>
        <v>0</v>
      </c>
    </row>
    <row r="28" spans="1:14" x14ac:dyDescent="0.25">
      <c r="A28" s="28">
        <v>42163</v>
      </c>
      <c r="B28" s="26">
        <v>1475</v>
      </c>
      <c r="C28" s="26" t="s">
        <v>8</v>
      </c>
      <c r="D28" s="45" t="s">
        <v>43</v>
      </c>
      <c r="E28" s="61"/>
      <c r="F28" s="26" t="s">
        <v>21</v>
      </c>
      <c r="G28" s="61">
        <v>1</v>
      </c>
      <c r="H28" s="29">
        <v>200</v>
      </c>
      <c r="I28" s="29">
        <f>H28*G28</f>
        <v>200</v>
      </c>
      <c r="J28" s="29">
        <v>200</v>
      </c>
      <c r="K28" s="5">
        <v>42167</v>
      </c>
      <c r="L28" s="6">
        <v>1517</v>
      </c>
      <c r="M28" s="29">
        <f>I28-J28</f>
        <v>0</v>
      </c>
    </row>
    <row r="29" spans="1:14" ht="15.75" thickBot="1" x14ac:dyDescent="0.3">
      <c r="A29" s="85">
        <v>42163</v>
      </c>
      <c r="B29" s="108">
        <v>1475</v>
      </c>
      <c r="C29" s="108" t="s">
        <v>8</v>
      </c>
      <c r="D29" s="101"/>
      <c r="E29" s="88"/>
      <c r="F29" s="108" t="s">
        <v>22</v>
      </c>
      <c r="G29" s="88">
        <v>1</v>
      </c>
      <c r="H29" s="90">
        <v>-823</v>
      </c>
      <c r="I29" s="90">
        <f>H29*G29</f>
        <v>-823</v>
      </c>
      <c r="J29" s="90">
        <v>-823</v>
      </c>
      <c r="K29" s="91">
        <v>42167</v>
      </c>
      <c r="L29" s="109">
        <v>1517</v>
      </c>
      <c r="M29" s="90">
        <f>I29-J29</f>
        <v>0</v>
      </c>
    </row>
    <row r="30" spans="1:14" x14ac:dyDescent="0.25">
      <c r="A30" s="28"/>
      <c r="B30" s="26"/>
      <c r="C30" s="26"/>
      <c r="D30" s="45"/>
      <c r="E30" s="61"/>
      <c r="F30" s="26"/>
      <c r="G30" s="61"/>
      <c r="H30" s="29"/>
      <c r="I30" s="29"/>
      <c r="J30" s="29"/>
      <c r="K30" s="5"/>
      <c r="L30" s="6"/>
      <c r="M30" s="29"/>
      <c r="N30" s="76">
        <f>SUM(J21:J29)</f>
        <v>2958.5</v>
      </c>
    </row>
    <row r="31" spans="1:14" x14ac:dyDescent="0.25">
      <c r="A31" s="28"/>
      <c r="B31" s="26"/>
      <c r="C31" s="26"/>
      <c r="D31" s="45"/>
      <c r="E31" s="61"/>
      <c r="F31" s="26"/>
      <c r="G31" s="61"/>
      <c r="H31" s="29"/>
      <c r="I31" s="29"/>
      <c r="J31" s="29"/>
      <c r="K31" s="5"/>
      <c r="L31" s="6"/>
      <c r="M31" s="29"/>
    </row>
    <row r="32" spans="1:14" x14ac:dyDescent="0.25">
      <c r="A32" s="28"/>
      <c r="B32" s="26"/>
      <c r="C32" s="26"/>
      <c r="D32" s="45"/>
      <c r="E32" s="61"/>
      <c r="F32" s="26"/>
      <c r="G32" s="61"/>
      <c r="H32" s="29"/>
      <c r="I32" s="29"/>
      <c r="J32" s="29"/>
      <c r="K32" s="5"/>
      <c r="L32" s="6"/>
      <c r="M32" s="29"/>
    </row>
    <row r="33" spans="1:14" ht="15.75" thickBot="1" x14ac:dyDescent="0.3">
      <c r="A33" s="85">
        <v>42192</v>
      </c>
      <c r="B33" s="86">
        <v>1485</v>
      </c>
      <c r="C33" s="86" t="s">
        <v>51</v>
      </c>
      <c r="D33" s="101" t="s">
        <v>46</v>
      </c>
      <c r="E33" s="88"/>
      <c r="F33" s="86" t="s">
        <v>32</v>
      </c>
      <c r="G33" s="89">
        <v>1000</v>
      </c>
      <c r="H33" s="90">
        <v>2.5</v>
      </c>
      <c r="I33" s="90">
        <f>H33*G33</f>
        <v>2500</v>
      </c>
      <c r="J33" s="90">
        <v>2500</v>
      </c>
      <c r="K33" s="91">
        <v>42187</v>
      </c>
      <c r="L33" s="103">
        <v>1521</v>
      </c>
      <c r="M33" s="90">
        <f>I33-J33</f>
        <v>0</v>
      </c>
    </row>
    <row r="34" spans="1:14" x14ac:dyDescent="0.25">
      <c r="A34" s="28"/>
      <c r="B34" s="10"/>
      <c r="C34" s="10"/>
      <c r="D34" s="45"/>
      <c r="E34" s="61"/>
      <c r="F34" s="10"/>
      <c r="G34" s="70"/>
      <c r="H34" s="29"/>
      <c r="I34" s="29"/>
      <c r="J34" s="29"/>
      <c r="K34" s="5"/>
      <c r="L34" s="11"/>
      <c r="M34" s="29"/>
      <c r="N34" s="76">
        <f>SUM(J33)</f>
        <v>2500</v>
      </c>
    </row>
    <row r="35" spans="1:14" x14ac:dyDescent="0.25">
      <c r="A35" s="28"/>
      <c r="B35" s="10"/>
      <c r="C35" s="10"/>
      <c r="D35" s="45"/>
      <c r="E35" s="61"/>
      <c r="F35" s="10"/>
      <c r="G35" s="70"/>
      <c r="H35" s="29"/>
      <c r="I35" s="29"/>
      <c r="J35" s="29"/>
      <c r="K35" s="5"/>
      <c r="L35" s="11"/>
      <c r="M35" s="29"/>
    </row>
    <row r="36" spans="1:14" x14ac:dyDescent="0.25">
      <c r="A36" s="28"/>
      <c r="B36" s="10"/>
      <c r="C36" s="10"/>
      <c r="D36" s="45"/>
      <c r="E36" s="61"/>
      <c r="F36" s="10"/>
      <c r="G36" s="70"/>
      <c r="H36" s="29"/>
      <c r="I36" s="29"/>
      <c r="J36" s="29"/>
      <c r="K36" s="5"/>
      <c r="L36" s="11"/>
      <c r="M36" s="29"/>
    </row>
    <row r="37" spans="1:14" x14ac:dyDescent="0.25">
      <c r="A37" s="28">
        <v>42181</v>
      </c>
      <c r="B37" s="10">
        <v>1483</v>
      </c>
      <c r="C37" s="10" t="s">
        <v>50</v>
      </c>
      <c r="D37" s="45" t="s">
        <v>45</v>
      </c>
      <c r="E37" s="61"/>
      <c r="F37" s="10" t="s">
        <v>30</v>
      </c>
      <c r="G37" s="70">
        <v>1150</v>
      </c>
      <c r="H37" s="29">
        <v>1.2</v>
      </c>
      <c r="I37" s="29">
        <f>H37*G37</f>
        <v>1380</v>
      </c>
      <c r="J37" s="29">
        <v>1380</v>
      </c>
      <c r="K37" s="5">
        <v>42198</v>
      </c>
      <c r="L37" s="11">
        <v>1524</v>
      </c>
      <c r="M37" s="29">
        <f>I37-J37</f>
        <v>0</v>
      </c>
    </row>
    <row r="38" spans="1:14" ht="15.75" thickBot="1" x14ac:dyDescent="0.3">
      <c r="A38" s="85">
        <v>42181</v>
      </c>
      <c r="B38" s="108">
        <v>1483</v>
      </c>
      <c r="C38" s="86" t="s">
        <v>50</v>
      </c>
      <c r="D38" s="101" t="s">
        <v>45</v>
      </c>
      <c r="E38" s="88"/>
      <c r="F38" s="86" t="s">
        <v>31</v>
      </c>
      <c r="G38" s="89">
        <v>1</v>
      </c>
      <c r="H38" s="90">
        <v>300</v>
      </c>
      <c r="I38" s="90">
        <f>H38*G38</f>
        <v>300</v>
      </c>
      <c r="J38" s="90">
        <v>300</v>
      </c>
      <c r="K38" s="91">
        <v>42198</v>
      </c>
      <c r="L38" s="103">
        <v>1524</v>
      </c>
      <c r="M38" s="90">
        <f>I38-J38</f>
        <v>0</v>
      </c>
    </row>
    <row r="39" spans="1:14" x14ac:dyDescent="0.25">
      <c r="A39" s="28"/>
      <c r="B39" s="26"/>
      <c r="C39" s="10"/>
      <c r="D39" s="45"/>
      <c r="E39" s="61"/>
      <c r="F39" s="10"/>
      <c r="G39" s="70"/>
      <c r="H39" s="29"/>
      <c r="I39" s="29"/>
      <c r="J39" s="29"/>
      <c r="K39" s="5"/>
      <c r="L39" s="11"/>
      <c r="M39" s="29"/>
      <c r="N39" s="76">
        <f>SUM(J37:J38)</f>
        <v>1680</v>
      </c>
    </row>
    <row r="40" spans="1:14" x14ac:dyDescent="0.25">
      <c r="A40" s="28"/>
      <c r="B40" s="26"/>
      <c r="C40" s="10"/>
      <c r="D40" s="45"/>
      <c r="E40" s="61"/>
      <c r="F40" s="10"/>
      <c r="G40" s="70"/>
      <c r="H40" s="29"/>
      <c r="I40" s="29"/>
      <c r="J40" s="29"/>
      <c r="K40" s="5"/>
      <c r="L40" s="11"/>
      <c r="M40" s="29"/>
    </row>
    <row r="41" spans="1:14" x14ac:dyDescent="0.25">
      <c r="A41" s="28"/>
      <c r="B41" s="26"/>
      <c r="C41" s="10"/>
      <c r="D41" s="45"/>
      <c r="E41" s="61"/>
      <c r="F41" s="10"/>
      <c r="G41" s="70"/>
      <c r="H41" s="29"/>
      <c r="I41" s="29"/>
      <c r="J41" s="29"/>
      <c r="K41" s="5"/>
      <c r="L41" s="11"/>
      <c r="M41" s="29"/>
    </row>
    <row r="42" spans="1:14" x14ac:dyDescent="0.25">
      <c r="A42" s="28">
        <v>42173</v>
      </c>
      <c r="B42" s="10">
        <v>1478</v>
      </c>
      <c r="C42" s="10" t="s">
        <v>27</v>
      </c>
      <c r="D42" s="45"/>
      <c r="E42" s="61"/>
      <c r="F42" s="10" t="s">
        <v>28</v>
      </c>
      <c r="G42" s="70">
        <v>625</v>
      </c>
      <c r="H42" s="29">
        <v>1.25</v>
      </c>
      <c r="I42" s="29">
        <f>H42*G42</f>
        <v>781.25</v>
      </c>
      <c r="J42" s="29">
        <v>781.25</v>
      </c>
      <c r="K42" s="5">
        <v>42185</v>
      </c>
      <c r="L42" s="11">
        <v>1527</v>
      </c>
      <c r="M42" s="29">
        <f>I42-J42</f>
        <v>0</v>
      </c>
    </row>
    <row r="43" spans="1:14" x14ac:dyDescent="0.25">
      <c r="A43" s="28">
        <v>42173</v>
      </c>
      <c r="B43" s="10">
        <v>1478</v>
      </c>
      <c r="C43" s="10" t="s">
        <v>27</v>
      </c>
      <c r="D43" s="45"/>
      <c r="E43" s="61"/>
      <c r="F43" s="10" t="s">
        <v>29</v>
      </c>
      <c r="G43" s="70">
        <v>1</v>
      </c>
      <c r="H43" s="29">
        <v>80</v>
      </c>
      <c r="I43" s="29">
        <f>H43*G43</f>
        <v>80</v>
      </c>
      <c r="J43" s="29">
        <v>80</v>
      </c>
      <c r="K43" s="5">
        <v>42185</v>
      </c>
      <c r="L43" s="11">
        <v>1527</v>
      </c>
      <c r="M43" s="29">
        <f>I43-J43</f>
        <v>0</v>
      </c>
    </row>
    <row r="44" spans="1:14" x14ac:dyDescent="0.25">
      <c r="A44" s="28">
        <v>42186</v>
      </c>
      <c r="B44" s="10">
        <v>1484</v>
      </c>
      <c r="C44" s="10" t="s">
        <v>48</v>
      </c>
      <c r="D44" s="45" t="s">
        <v>34</v>
      </c>
      <c r="E44" s="61"/>
      <c r="F44" s="10" t="s">
        <v>33</v>
      </c>
      <c r="G44" s="70">
        <v>1</v>
      </c>
      <c r="H44" s="29">
        <v>350</v>
      </c>
      <c r="I44" s="29">
        <f>H44*G44</f>
        <v>350</v>
      </c>
      <c r="J44" s="29">
        <v>350</v>
      </c>
      <c r="K44" s="5">
        <v>42215</v>
      </c>
      <c r="L44" s="11">
        <v>1527</v>
      </c>
      <c r="M44" s="29">
        <f>I44-J44</f>
        <v>0</v>
      </c>
    </row>
    <row r="45" spans="1:14" x14ac:dyDescent="0.25">
      <c r="A45" s="28">
        <v>42186</v>
      </c>
      <c r="B45" s="10">
        <v>1484</v>
      </c>
      <c r="C45" s="10" t="s">
        <v>8</v>
      </c>
      <c r="D45" s="45" t="s">
        <v>34</v>
      </c>
      <c r="E45" s="61"/>
      <c r="F45" s="10" t="s">
        <v>22</v>
      </c>
      <c r="G45" s="70">
        <v>1</v>
      </c>
      <c r="H45" s="29">
        <v>-55.47</v>
      </c>
      <c r="I45" s="29">
        <f>H45*G45</f>
        <v>-55.47</v>
      </c>
      <c r="J45" s="29">
        <v>-55.47</v>
      </c>
      <c r="K45" s="5">
        <v>42215</v>
      </c>
      <c r="L45" s="11">
        <v>1527</v>
      </c>
      <c r="M45" s="29">
        <f>I45-J45</f>
        <v>0</v>
      </c>
    </row>
    <row r="46" spans="1:14" x14ac:dyDescent="0.25">
      <c r="A46" s="28">
        <v>42206</v>
      </c>
      <c r="B46" s="10">
        <v>1488</v>
      </c>
      <c r="C46" s="10" t="s">
        <v>48</v>
      </c>
      <c r="D46" s="42" t="s">
        <v>53</v>
      </c>
      <c r="E46" s="61"/>
      <c r="F46" s="10" t="s">
        <v>54</v>
      </c>
      <c r="G46" s="70">
        <v>680</v>
      </c>
      <c r="H46" s="29">
        <v>0.75734999999999997</v>
      </c>
      <c r="I46" s="29">
        <f>H46*G46</f>
        <v>514.99799999999993</v>
      </c>
      <c r="J46" s="29">
        <v>515</v>
      </c>
      <c r="K46" s="5">
        <v>42215</v>
      </c>
      <c r="L46" s="11">
        <v>1527</v>
      </c>
      <c r="M46" s="29">
        <f>I46-J46</f>
        <v>-2.0000000000663931E-3</v>
      </c>
    </row>
    <row r="47" spans="1:14" x14ac:dyDescent="0.25">
      <c r="A47" s="28">
        <v>42206</v>
      </c>
      <c r="B47" s="10">
        <v>1488</v>
      </c>
      <c r="C47" s="10" t="s">
        <v>48</v>
      </c>
      <c r="D47" s="42" t="s">
        <v>53</v>
      </c>
      <c r="E47" s="61"/>
      <c r="F47" s="10" t="s">
        <v>56</v>
      </c>
      <c r="G47" s="70">
        <v>1</v>
      </c>
      <c r="H47" s="29">
        <v>200</v>
      </c>
      <c r="I47" s="29">
        <f>H47*G47</f>
        <v>200</v>
      </c>
      <c r="J47" s="29">
        <v>200</v>
      </c>
      <c r="K47" s="5">
        <v>42215</v>
      </c>
      <c r="L47" s="11">
        <v>1527</v>
      </c>
      <c r="M47" s="29">
        <f>I47-J47</f>
        <v>0</v>
      </c>
    </row>
    <row r="48" spans="1:14" x14ac:dyDescent="0.25">
      <c r="A48" s="28">
        <v>42212</v>
      </c>
      <c r="B48" s="10">
        <v>1489</v>
      </c>
      <c r="C48" s="10" t="s">
        <v>48</v>
      </c>
      <c r="D48" s="42" t="s">
        <v>35</v>
      </c>
      <c r="E48" s="61"/>
      <c r="F48" s="10" t="s">
        <v>55</v>
      </c>
      <c r="G48" s="70">
        <v>4</v>
      </c>
      <c r="H48" s="29">
        <v>250</v>
      </c>
      <c r="I48" s="29">
        <f>H48*G48</f>
        <v>1000</v>
      </c>
      <c r="J48" s="29">
        <v>1000</v>
      </c>
      <c r="K48" s="5">
        <v>42215</v>
      </c>
      <c r="L48" s="11">
        <v>1527</v>
      </c>
      <c r="M48" s="29">
        <f>I48-J48</f>
        <v>0</v>
      </c>
    </row>
    <row r="49" spans="1:14" x14ac:dyDescent="0.25">
      <c r="A49" s="28">
        <v>42212</v>
      </c>
      <c r="B49" s="10">
        <v>1489</v>
      </c>
      <c r="C49" s="10" t="s">
        <v>48</v>
      </c>
      <c r="D49" s="42" t="s">
        <v>35</v>
      </c>
      <c r="E49" s="61"/>
      <c r="F49" s="10" t="s">
        <v>114</v>
      </c>
      <c r="G49" s="70">
        <v>400</v>
      </c>
      <c r="H49" s="29">
        <v>0.75</v>
      </c>
      <c r="I49" s="29">
        <f>H49*G49</f>
        <v>300</v>
      </c>
      <c r="J49" s="29">
        <v>300</v>
      </c>
      <c r="K49" s="5">
        <v>42215</v>
      </c>
      <c r="L49" s="11">
        <v>1527</v>
      </c>
      <c r="M49" s="29">
        <f>I49-J49</f>
        <v>0</v>
      </c>
    </row>
    <row r="50" spans="1:14" x14ac:dyDescent="0.25">
      <c r="A50" s="28">
        <v>42212</v>
      </c>
      <c r="B50" s="10">
        <v>1489</v>
      </c>
      <c r="C50" s="10" t="s">
        <v>48</v>
      </c>
      <c r="D50" s="42" t="s">
        <v>35</v>
      </c>
      <c r="E50" s="61"/>
      <c r="F50" s="10" t="s">
        <v>57</v>
      </c>
      <c r="G50" s="70">
        <v>500</v>
      </c>
      <c r="H50" s="29">
        <v>1.5</v>
      </c>
      <c r="I50" s="29">
        <f>H50*G50</f>
        <v>750</v>
      </c>
      <c r="J50" s="29">
        <v>750</v>
      </c>
      <c r="K50" s="5">
        <v>42215</v>
      </c>
      <c r="L50" s="11">
        <v>1527</v>
      </c>
      <c r="M50" s="29">
        <f>I50-J50</f>
        <v>0</v>
      </c>
    </row>
    <row r="51" spans="1:14" ht="15.75" thickBot="1" x14ac:dyDescent="0.3">
      <c r="A51" s="85">
        <v>42212</v>
      </c>
      <c r="B51" s="86">
        <v>1489</v>
      </c>
      <c r="C51" s="86" t="s">
        <v>48</v>
      </c>
      <c r="D51" s="87" t="s">
        <v>35</v>
      </c>
      <c r="E51" s="88"/>
      <c r="F51" s="86" t="s">
        <v>58</v>
      </c>
      <c r="G51" s="89">
        <v>1</v>
      </c>
      <c r="H51" s="90">
        <v>175</v>
      </c>
      <c r="I51" s="90">
        <f>H51*G51</f>
        <v>175</v>
      </c>
      <c r="J51" s="90">
        <v>175</v>
      </c>
      <c r="K51" s="91">
        <v>42215</v>
      </c>
      <c r="L51" s="103">
        <v>1527</v>
      </c>
      <c r="M51" s="90">
        <f>I51-J51</f>
        <v>0</v>
      </c>
    </row>
    <row r="52" spans="1:14" x14ac:dyDescent="0.25">
      <c r="A52" s="28"/>
      <c r="B52" s="10"/>
      <c r="C52" s="10"/>
      <c r="D52" s="42"/>
      <c r="E52" s="61"/>
      <c r="F52" s="10"/>
      <c r="G52" s="70"/>
      <c r="H52" s="29"/>
      <c r="I52" s="29"/>
      <c r="J52" s="29"/>
      <c r="K52" s="5"/>
      <c r="L52" s="11"/>
      <c r="M52" s="29"/>
      <c r="N52" s="76">
        <f>SUM(J42:J51)</f>
        <v>4095.7799999999997</v>
      </c>
    </row>
    <row r="53" spans="1:14" x14ac:dyDescent="0.25">
      <c r="A53" s="28"/>
      <c r="B53" s="10"/>
      <c r="C53" s="10"/>
      <c r="D53" s="42"/>
      <c r="E53" s="61"/>
      <c r="F53" s="10"/>
      <c r="G53" s="70"/>
      <c r="H53" s="29"/>
      <c r="I53" s="29"/>
      <c r="J53" s="29"/>
      <c r="K53" s="5"/>
      <c r="L53" s="11"/>
      <c r="M53" s="29"/>
    </row>
    <row r="54" spans="1:14" x14ac:dyDescent="0.25">
      <c r="A54" s="28"/>
      <c r="B54" s="10"/>
      <c r="C54" s="10"/>
      <c r="D54" s="42"/>
      <c r="E54" s="61"/>
      <c r="F54" s="10"/>
      <c r="G54" s="70"/>
      <c r="H54" s="29"/>
      <c r="I54" s="29"/>
      <c r="J54" s="29"/>
      <c r="K54" s="5"/>
      <c r="L54" s="11"/>
      <c r="M54" s="29"/>
    </row>
    <row r="55" spans="1:14" ht="15.75" thickBot="1" x14ac:dyDescent="0.3">
      <c r="A55" s="85">
        <v>42219</v>
      </c>
      <c r="B55" s="86">
        <v>1491</v>
      </c>
      <c r="C55" s="86" t="s">
        <v>59</v>
      </c>
      <c r="D55" s="87" t="s">
        <v>60</v>
      </c>
      <c r="E55" s="88"/>
      <c r="F55" s="86" t="s">
        <v>61</v>
      </c>
      <c r="G55" s="89">
        <v>1000</v>
      </c>
      <c r="H55" s="90">
        <v>2.5</v>
      </c>
      <c r="I55" s="90">
        <f>H55*G55</f>
        <v>2500</v>
      </c>
      <c r="J55" s="90">
        <v>2500</v>
      </c>
      <c r="K55" s="91">
        <v>42220</v>
      </c>
      <c r="L55" s="103">
        <v>1529</v>
      </c>
      <c r="M55" s="90">
        <f>I55-J55</f>
        <v>0</v>
      </c>
    </row>
    <row r="56" spans="1:14" x14ac:dyDescent="0.25">
      <c r="A56" s="28"/>
      <c r="B56" s="10"/>
      <c r="C56" s="10"/>
      <c r="D56" s="42"/>
      <c r="E56" s="61"/>
      <c r="F56" s="10"/>
      <c r="G56" s="70"/>
      <c r="H56" s="29"/>
      <c r="I56" s="29"/>
      <c r="J56" s="29"/>
      <c r="K56" s="5"/>
      <c r="L56" s="11"/>
      <c r="M56" s="29"/>
      <c r="N56" s="76">
        <f>SUM(J55)</f>
        <v>2500</v>
      </c>
    </row>
    <row r="57" spans="1:14" x14ac:dyDescent="0.25">
      <c r="A57" s="28"/>
      <c r="B57" s="10"/>
      <c r="C57" s="10"/>
      <c r="D57" s="42"/>
      <c r="E57" s="61"/>
      <c r="F57" s="10"/>
      <c r="G57" s="70"/>
      <c r="H57" s="29"/>
      <c r="I57" s="29"/>
      <c r="J57" s="29"/>
      <c r="K57" s="5"/>
      <c r="L57" s="11"/>
      <c r="M57" s="29"/>
    </row>
    <row r="58" spans="1:14" x14ac:dyDescent="0.25">
      <c r="A58" s="28"/>
      <c r="B58" s="10"/>
      <c r="C58" s="10"/>
      <c r="D58" s="42"/>
      <c r="E58" s="61"/>
      <c r="F58" s="10"/>
      <c r="G58" s="70"/>
      <c r="H58" s="29"/>
      <c r="I58" s="29"/>
      <c r="J58" s="29"/>
      <c r="K58" s="5"/>
      <c r="L58" s="11"/>
      <c r="M58" s="29"/>
    </row>
    <row r="59" spans="1:14" x14ac:dyDescent="0.25">
      <c r="A59" s="68">
        <v>42227</v>
      </c>
      <c r="B59" s="10">
        <v>1497</v>
      </c>
      <c r="C59" s="10" t="s">
        <v>65</v>
      </c>
      <c r="D59" s="42" t="s">
        <v>66</v>
      </c>
      <c r="E59" s="70"/>
      <c r="F59" s="10" t="s">
        <v>67</v>
      </c>
      <c r="G59" s="70">
        <v>1000</v>
      </c>
      <c r="H59" s="22">
        <v>2.5</v>
      </c>
      <c r="I59" s="22">
        <f>H59*G59</f>
        <v>2500</v>
      </c>
      <c r="J59" s="22">
        <v>2500</v>
      </c>
      <c r="K59" s="71">
        <v>42230</v>
      </c>
      <c r="L59" s="11">
        <v>1531</v>
      </c>
      <c r="M59" s="22">
        <f>I59-J59</f>
        <v>0</v>
      </c>
    </row>
    <row r="60" spans="1:14" ht="15.75" thickBot="1" x14ac:dyDescent="0.3">
      <c r="A60" s="121">
        <v>42227</v>
      </c>
      <c r="B60" s="122">
        <v>1496</v>
      </c>
      <c r="C60" s="122" t="s">
        <v>68</v>
      </c>
      <c r="D60" s="123" t="s">
        <v>69</v>
      </c>
      <c r="E60" s="124"/>
      <c r="F60" s="122" t="s">
        <v>67</v>
      </c>
      <c r="G60" s="124">
        <v>1000</v>
      </c>
      <c r="H60" s="125">
        <v>2.5</v>
      </c>
      <c r="I60" s="125">
        <f>H60*G60</f>
        <v>2500</v>
      </c>
      <c r="J60" s="125">
        <v>2500</v>
      </c>
      <c r="K60" s="126">
        <v>42230</v>
      </c>
      <c r="L60" s="127">
        <v>1531</v>
      </c>
      <c r="M60" s="125">
        <f>I60-J60</f>
        <v>0</v>
      </c>
    </row>
    <row r="61" spans="1:14" x14ac:dyDescent="0.25">
      <c r="A61" s="68"/>
      <c r="B61" s="10"/>
      <c r="C61" s="10"/>
      <c r="D61" s="42"/>
      <c r="E61" s="70"/>
      <c r="F61" s="10"/>
      <c r="G61" s="70"/>
      <c r="H61" s="22"/>
      <c r="I61" s="22"/>
      <c r="J61" s="22"/>
      <c r="K61" s="71"/>
      <c r="L61" s="11"/>
      <c r="M61" s="22"/>
      <c r="N61" s="76">
        <f>SUM(J59:J60)</f>
        <v>5000</v>
      </c>
    </row>
    <row r="62" spans="1:14" x14ac:dyDescent="0.25">
      <c r="A62" s="68"/>
      <c r="B62" s="10"/>
      <c r="C62" s="10"/>
      <c r="D62" s="42"/>
      <c r="E62" s="70"/>
      <c r="F62" s="10"/>
      <c r="G62" s="70"/>
      <c r="H62" s="22"/>
      <c r="I62" s="22"/>
      <c r="J62" s="22"/>
      <c r="K62" s="71"/>
      <c r="L62" s="11"/>
      <c r="M62" s="22"/>
    </row>
    <row r="63" spans="1:14" x14ac:dyDescent="0.25">
      <c r="A63" s="68"/>
      <c r="B63" s="10"/>
      <c r="C63" s="10"/>
      <c r="D63" s="42"/>
      <c r="E63" s="70"/>
      <c r="F63" s="10"/>
      <c r="G63" s="70"/>
      <c r="H63" s="22"/>
      <c r="I63" s="22"/>
      <c r="J63" s="22"/>
      <c r="K63" s="71"/>
      <c r="L63" s="11"/>
      <c r="M63" s="22"/>
    </row>
    <row r="64" spans="1:14" x14ac:dyDescent="0.25">
      <c r="A64" s="68">
        <v>42227</v>
      </c>
      <c r="B64" s="10">
        <v>1495</v>
      </c>
      <c r="C64" s="10" t="s">
        <v>8</v>
      </c>
      <c r="D64" s="42" t="s">
        <v>40</v>
      </c>
      <c r="E64" s="70"/>
      <c r="F64" s="10" t="s">
        <v>70</v>
      </c>
      <c r="G64" s="70">
        <v>1385</v>
      </c>
      <c r="H64" s="22">
        <v>1.5</v>
      </c>
      <c r="I64" s="22">
        <f>H64*G64</f>
        <v>2077.5</v>
      </c>
      <c r="J64" s="22">
        <v>2077.5</v>
      </c>
      <c r="K64" s="71">
        <v>42303</v>
      </c>
      <c r="L64" s="11">
        <v>1532</v>
      </c>
      <c r="M64" s="22">
        <f>I64-J64</f>
        <v>0</v>
      </c>
    </row>
    <row r="65" spans="1:14" ht="15.75" thickBot="1" x14ac:dyDescent="0.3">
      <c r="A65" s="100">
        <v>42227</v>
      </c>
      <c r="B65" s="86">
        <v>1493</v>
      </c>
      <c r="C65" s="86" t="s">
        <v>48</v>
      </c>
      <c r="D65" s="87" t="s">
        <v>74</v>
      </c>
      <c r="E65" s="89"/>
      <c r="F65" s="86" t="s">
        <v>70</v>
      </c>
      <c r="G65" s="89">
        <v>1338</v>
      </c>
      <c r="H65" s="112">
        <v>1.5</v>
      </c>
      <c r="I65" s="112">
        <f>H65*G65</f>
        <v>2007</v>
      </c>
      <c r="J65" s="112">
        <v>2007</v>
      </c>
      <c r="K65" s="113">
        <v>42230</v>
      </c>
      <c r="L65" s="103">
        <v>1532</v>
      </c>
      <c r="M65" s="112">
        <f>I65-J65</f>
        <v>0</v>
      </c>
    </row>
    <row r="66" spans="1:14" x14ac:dyDescent="0.25">
      <c r="A66" s="68"/>
      <c r="B66" s="10"/>
      <c r="C66" s="10"/>
      <c r="D66" s="42"/>
      <c r="E66" s="70"/>
      <c r="F66" s="10"/>
      <c r="G66" s="70"/>
      <c r="H66" s="22"/>
      <c r="I66" s="22"/>
      <c r="J66" s="22"/>
      <c r="K66" s="71"/>
      <c r="L66" s="11"/>
      <c r="M66" s="22"/>
      <c r="N66" s="76">
        <f>SUM(J64:J65)</f>
        <v>4084.5</v>
      </c>
    </row>
    <row r="67" spans="1:14" x14ac:dyDescent="0.25">
      <c r="A67" s="68"/>
      <c r="B67" s="10"/>
      <c r="C67" s="10"/>
      <c r="D67" s="42"/>
      <c r="E67" s="70"/>
      <c r="F67" s="10"/>
      <c r="G67" s="70"/>
      <c r="H67" s="22"/>
      <c r="I67" s="22"/>
      <c r="J67" s="22"/>
      <c r="K67" s="71"/>
      <c r="L67" s="11"/>
      <c r="M67" s="22"/>
    </row>
    <row r="68" spans="1:14" x14ac:dyDescent="0.25">
      <c r="A68" s="68"/>
      <c r="B68" s="10"/>
      <c r="C68" s="10"/>
      <c r="D68" s="42"/>
      <c r="E68" s="70"/>
      <c r="F68" s="10"/>
      <c r="G68" s="70"/>
      <c r="H68" s="22"/>
      <c r="I68" s="22"/>
      <c r="J68" s="22"/>
      <c r="K68" s="71"/>
      <c r="L68" s="11"/>
      <c r="M68" s="22"/>
    </row>
    <row r="69" spans="1:14" ht="15.75" thickBot="1" x14ac:dyDescent="0.3">
      <c r="A69" s="85">
        <v>42227</v>
      </c>
      <c r="B69" s="86">
        <v>1498</v>
      </c>
      <c r="C69" s="86" t="s">
        <v>62</v>
      </c>
      <c r="D69" s="87" t="s">
        <v>63</v>
      </c>
      <c r="E69" s="88"/>
      <c r="F69" s="86" t="s">
        <v>64</v>
      </c>
      <c r="G69" s="89">
        <v>1000</v>
      </c>
      <c r="H69" s="90">
        <v>2.2999999999999998</v>
      </c>
      <c r="I69" s="90">
        <f>H69*G69</f>
        <v>2300</v>
      </c>
      <c r="J69" s="90">
        <v>2300</v>
      </c>
      <c r="K69" s="91">
        <v>42251</v>
      </c>
      <c r="L69" s="92">
        <v>1543</v>
      </c>
      <c r="M69" s="90">
        <f>I69-J69</f>
        <v>0</v>
      </c>
    </row>
    <row r="70" spans="1:14" x14ac:dyDescent="0.25">
      <c r="A70" s="28"/>
      <c r="B70" s="10"/>
      <c r="C70" s="10"/>
      <c r="D70" s="42"/>
      <c r="E70" s="61"/>
      <c r="F70" s="10"/>
      <c r="G70" s="70"/>
      <c r="H70" s="29"/>
      <c r="I70" s="29"/>
      <c r="J70" s="29"/>
      <c r="K70" s="5"/>
      <c r="L70" s="54"/>
      <c r="M70" s="29"/>
      <c r="N70" s="76">
        <f>SUM(J69)</f>
        <v>2300</v>
      </c>
    </row>
    <row r="71" spans="1:14" x14ac:dyDescent="0.25">
      <c r="A71" s="28"/>
      <c r="B71" s="10"/>
      <c r="C71" s="10"/>
      <c r="D71" s="42"/>
      <c r="E71" s="61"/>
      <c r="F71" s="10"/>
      <c r="G71" s="70"/>
      <c r="H71" s="29"/>
      <c r="I71" s="29"/>
      <c r="J71" s="29"/>
      <c r="K71" s="5"/>
      <c r="L71" s="54"/>
      <c r="M71" s="29"/>
    </row>
    <row r="72" spans="1:14" x14ac:dyDescent="0.25">
      <c r="A72" s="28"/>
      <c r="B72" s="10"/>
      <c r="C72" s="10"/>
      <c r="D72" s="42"/>
      <c r="E72" s="61"/>
      <c r="F72" s="10"/>
      <c r="G72" s="70"/>
      <c r="H72" s="29"/>
      <c r="I72" s="29"/>
      <c r="J72" s="29"/>
      <c r="K72" s="5"/>
      <c r="L72" s="54"/>
      <c r="M72" s="29"/>
    </row>
    <row r="73" spans="1:14" x14ac:dyDescent="0.25">
      <c r="A73" s="28">
        <v>42236</v>
      </c>
      <c r="B73" s="10">
        <v>1505</v>
      </c>
      <c r="C73" s="10" t="s">
        <v>48</v>
      </c>
      <c r="D73" s="42" t="s">
        <v>83</v>
      </c>
      <c r="E73" s="61"/>
      <c r="F73" s="10" t="s">
        <v>84</v>
      </c>
      <c r="G73" s="70">
        <v>1338</v>
      </c>
      <c r="H73" s="29">
        <v>1.5</v>
      </c>
      <c r="I73" s="29">
        <v>2000</v>
      </c>
      <c r="J73" s="29">
        <v>2000</v>
      </c>
      <c r="K73" s="46">
        <v>42256</v>
      </c>
      <c r="L73" s="6">
        <v>1544</v>
      </c>
      <c r="M73" s="29">
        <f>I73-J73</f>
        <v>0</v>
      </c>
    </row>
    <row r="74" spans="1:14" ht="15.75" thickBot="1" x14ac:dyDescent="0.3">
      <c r="A74" s="85">
        <v>42236</v>
      </c>
      <c r="B74" s="86">
        <v>1504</v>
      </c>
      <c r="C74" s="86" t="s">
        <v>48</v>
      </c>
      <c r="D74" s="87" t="s">
        <v>85</v>
      </c>
      <c r="E74" s="88"/>
      <c r="F74" s="86" t="s">
        <v>84</v>
      </c>
      <c r="G74" s="89">
        <v>1338</v>
      </c>
      <c r="H74" s="90">
        <v>1.5</v>
      </c>
      <c r="I74" s="90">
        <v>2000</v>
      </c>
      <c r="J74" s="90">
        <v>2000</v>
      </c>
      <c r="K74" s="119">
        <v>42256</v>
      </c>
      <c r="L74" s="109">
        <v>1544</v>
      </c>
      <c r="M74" s="90">
        <f>I74-J74</f>
        <v>0</v>
      </c>
    </row>
    <row r="75" spans="1:14" x14ac:dyDescent="0.25">
      <c r="A75" s="28"/>
      <c r="B75" s="10"/>
      <c r="C75" s="10"/>
      <c r="D75" s="42"/>
      <c r="E75" s="61"/>
      <c r="F75" s="10"/>
      <c r="G75" s="70"/>
      <c r="H75" s="29"/>
      <c r="I75" s="29"/>
      <c r="J75" s="29"/>
      <c r="K75" s="46"/>
      <c r="L75" s="6"/>
      <c r="M75" s="29"/>
      <c r="N75" s="76">
        <f>SUM(J73:J74)</f>
        <v>4000</v>
      </c>
    </row>
    <row r="76" spans="1:14" x14ac:dyDescent="0.25">
      <c r="A76" s="28"/>
      <c r="B76" s="10"/>
      <c r="C76" s="10"/>
      <c r="D76" s="42"/>
      <c r="E76" s="61"/>
      <c r="F76" s="10"/>
      <c r="G76" s="70"/>
      <c r="H76" s="29"/>
      <c r="I76" s="29"/>
      <c r="J76" s="29"/>
      <c r="K76" s="46"/>
      <c r="L76" s="6"/>
      <c r="M76" s="29"/>
    </row>
    <row r="77" spans="1:14" x14ac:dyDescent="0.25">
      <c r="A77" s="28"/>
      <c r="B77" s="10"/>
      <c r="C77" s="10"/>
      <c r="D77" s="42"/>
      <c r="E77" s="61"/>
      <c r="F77" s="10"/>
      <c r="G77" s="70"/>
      <c r="H77" s="29"/>
      <c r="I77" s="29"/>
      <c r="J77" s="29"/>
      <c r="K77" s="46"/>
      <c r="L77" s="6"/>
      <c r="M77" s="29"/>
    </row>
    <row r="78" spans="1:14" x14ac:dyDescent="0.25">
      <c r="A78" s="28">
        <v>42260</v>
      </c>
      <c r="B78" s="10">
        <v>1518</v>
      </c>
      <c r="C78" s="10" t="s">
        <v>48</v>
      </c>
      <c r="D78" s="45" t="s">
        <v>89</v>
      </c>
      <c r="E78" s="61"/>
      <c r="F78" s="10" t="s">
        <v>84</v>
      </c>
      <c r="G78" s="70">
        <v>1385</v>
      </c>
      <c r="H78" s="29">
        <v>1.5</v>
      </c>
      <c r="I78" s="29">
        <f>H78*G78</f>
        <v>2077.5</v>
      </c>
      <c r="J78" s="29">
        <v>2077.5</v>
      </c>
      <c r="K78" s="46">
        <v>42265</v>
      </c>
      <c r="L78" s="6">
        <v>1553</v>
      </c>
      <c r="M78" s="29">
        <f>I78-J78</f>
        <v>0</v>
      </c>
    </row>
    <row r="79" spans="1:14" x14ac:dyDescent="0.25">
      <c r="A79" s="28">
        <v>42263</v>
      </c>
      <c r="B79" s="10">
        <v>1523</v>
      </c>
      <c r="C79" s="10" t="s">
        <v>48</v>
      </c>
      <c r="D79" s="45" t="s">
        <v>91</v>
      </c>
      <c r="E79" s="61"/>
      <c r="F79" s="10" t="s">
        <v>84</v>
      </c>
      <c r="G79" s="70">
        <v>1338</v>
      </c>
      <c r="H79" s="29">
        <v>1.5</v>
      </c>
      <c r="I79" s="29">
        <f>H79*G79</f>
        <v>2007</v>
      </c>
      <c r="J79" s="29">
        <v>2007</v>
      </c>
      <c r="K79" s="46">
        <v>42265</v>
      </c>
      <c r="L79" s="6">
        <v>1553</v>
      </c>
      <c r="M79" s="29">
        <f>I79-J79</f>
        <v>0</v>
      </c>
    </row>
    <row r="80" spans="1:14" x14ac:dyDescent="0.25">
      <c r="A80" s="28">
        <v>42263</v>
      </c>
      <c r="B80" s="10">
        <v>1522</v>
      </c>
      <c r="C80" s="10" t="s">
        <v>92</v>
      </c>
      <c r="D80" s="45"/>
      <c r="E80" s="61"/>
      <c r="F80" s="10" t="s">
        <v>93</v>
      </c>
      <c r="G80" s="70">
        <v>1</v>
      </c>
      <c r="H80" s="29">
        <v>300</v>
      </c>
      <c r="I80" s="29">
        <f>H80*G80</f>
        <v>300</v>
      </c>
      <c r="J80" s="29">
        <v>300</v>
      </c>
      <c r="K80" s="46">
        <v>42265</v>
      </c>
      <c r="L80" s="6">
        <v>1553</v>
      </c>
      <c r="M80" s="29">
        <f>I80-J80</f>
        <v>0</v>
      </c>
    </row>
    <row r="81" spans="1:14" x14ac:dyDescent="0.25">
      <c r="A81" s="28">
        <v>42263</v>
      </c>
      <c r="B81" s="10">
        <v>1520</v>
      </c>
      <c r="C81" s="10" t="s">
        <v>48</v>
      </c>
      <c r="D81" s="45" t="s">
        <v>90</v>
      </c>
      <c r="E81" s="61"/>
      <c r="F81" s="10" t="s">
        <v>84</v>
      </c>
      <c r="G81" s="70">
        <v>1350</v>
      </c>
      <c r="H81" s="29">
        <v>1.5</v>
      </c>
      <c r="I81" s="29">
        <f>H81*G81</f>
        <v>2025</v>
      </c>
      <c r="J81" s="29">
        <v>2025</v>
      </c>
      <c r="K81" s="46">
        <v>42265</v>
      </c>
      <c r="L81" s="6">
        <v>1553</v>
      </c>
      <c r="M81" s="29">
        <f>I81-J81</f>
        <v>0</v>
      </c>
    </row>
    <row r="82" spans="1:14" ht="15.75" thickBot="1" x14ac:dyDescent="0.3">
      <c r="A82" s="85">
        <v>42263</v>
      </c>
      <c r="B82" s="86">
        <v>1519</v>
      </c>
      <c r="C82" s="86" t="s">
        <v>48</v>
      </c>
      <c r="D82" s="101" t="s">
        <v>95</v>
      </c>
      <c r="E82" s="88"/>
      <c r="F82" s="86" t="s">
        <v>84</v>
      </c>
      <c r="G82" s="89">
        <v>1385</v>
      </c>
      <c r="H82" s="90">
        <v>1.5</v>
      </c>
      <c r="I82" s="90">
        <f>H82*G82</f>
        <v>2077.5</v>
      </c>
      <c r="J82" s="90">
        <v>2077.5</v>
      </c>
      <c r="K82" s="119">
        <v>42265</v>
      </c>
      <c r="L82" s="109">
        <v>1553</v>
      </c>
      <c r="M82" s="90">
        <f>I82-J82</f>
        <v>0</v>
      </c>
    </row>
    <row r="83" spans="1:14" x14ac:dyDescent="0.25">
      <c r="A83" s="28"/>
      <c r="B83" s="10"/>
      <c r="C83" s="10"/>
      <c r="D83" s="45"/>
      <c r="E83" s="61"/>
      <c r="F83" s="10"/>
      <c r="G83" s="70"/>
      <c r="H83" s="29"/>
      <c r="I83" s="29"/>
      <c r="J83" s="29"/>
      <c r="K83" s="46"/>
      <c r="L83" s="6"/>
      <c r="M83" s="29"/>
      <c r="N83" s="76">
        <f>SUM(J78:J82)</f>
        <v>8487</v>
      </c>
    </row>
    <row r="84" spans="1:14" x14ac:dyDescent="0.25">
      <c r="A84" s="28"/>
      <c r="B84" s="10"/>
      <c r="C84" s="10"/>
      <c r="D84" s="45"/>
      <c r="E84" s="61"/>
      <c r="F84" s="10"/>
      <c r="G84" s="70"/>
      <c r="H84" s="29"/>
      <c r="I84" s="29"/>
      <c r="J84" s="29"/>
      <c r="K84" s="46"/>
      <c r="L84" s="6"/>
      <c r="M84" s="29"/>
    </row>
    <row r="85" spans="1:14" x14ac:dyDescent="0.25">
      <c r="A85" s="28"/>
      <c r="B85" s="10"/>
      <c r="C85" s="10"/>
      <c r="D85" s="45"/>
      <c r="E85" s="61"/>
      <c r="F85" s="10"/>
      <c r="G85" s="70"/>
      <c r="H85" s="29"/>
      <c r="I85" s="29"/>
      <c r="J85" s="29"/>
      <c r="K85" s="46"/>
      <c r="L85" s="6"/>
      <c r="M85" s="29"/>
    </row>
    <row r="86" spans="1:14" x14ac:dyDescent="0.25">
      <c r="A86" s="28">
        <v>42249</v>
      </c>
      <c r="B86" s="10">
        <v>1511</v>
      </c>
      <c r="C86" s="10" t="s">
        <v>48</v>
      </c>
      <c r="D86" s="45" t="s">
        <v>39</v>
      </c>
      <c r="E86" s="61"/>
      <c r="F86" s="10" t="s">
        <v>84</v>
      </c>
      <c r="G86" s="70">
        <v>1385</v>
      </c>
      <c r="H86" s="29">
        <v>1.5</v>
      </c>
      <c r="I86" s="29">
        <f>H86*G86</f>
        <v>2077.5</v>
      </c>
      <c r="J86" s="29">
        <v>2077.5</v>
      </c>
      <c r="K86" s="46">
        <v>42277</v>
      </c>
      <c r="L86" s="6">
        <v>1557</v>
      </c>
      <c r="M86" s="29">
        <f>I86-J86</f>
        <v>0</v>
      </c>
    </row>
    <row r="87" spans="1:14" x14ac:dyDescent="0.25">
      <c r="A87" s="28">
        <v>42261</v>
      </c>
      <c r="B87" s="10">
        <v>1524</v>
      </c>
      <c r="C87" s="10" t="s">
        <v>48</v>
      </c>
      <c r="D87" s="45" t="s">
        <v>90</v>
      </c>
      <c r="E87" s="61"/>
      <c r="F87" s="10" t="s">
        <v>114</v>
      </c>
      <c r="G87" s="70">
        <v>150</v>
      </c>
      <c r="H87" s="29">
        <v>0.75</v>
      </c>
      <c r="I87" s="29">
        <f>H87*G87</f>
        <v>112.5</v>
      </c>
      <c r="J87" s="29">
        <v>112.5</v>
      </c>
      <c r="K87" s="46">
        <v>42277</v>
      </c>
      <c r="L87" s="6">
        <v>1557</v>
      </c>
      <c r="M87" s="29">
        <f>I87-J87</f>
        <v>0</v>
      </c>
    </row>
    <row r="88" spans="1:14" x14ac:dyDescent="0.25">
      <c r="A88" s="28">
        <v>42263</v>
      </c>
      <c r="B88" s="10">
        <v>1521</v>
      </c>
      <c r="C88" s="10" t="s">
        <v>48</v>
      </c>
      <c r="D88" s="45" t="s">
        <v>36</v>
      </c>
      <c r="E88" s="61"/>
      <c r="F88" s="10" t="s">
        <v>94</v>
      </c>
      <c r="G88" s="70">
        <v>1</v>
      </c>
      <c r="H88" s="29">
        <v>300</v>
      </c>
      <c r="I88" s="29">
        <f>H88*G88</f>
        <v>300</v>
      </c>
      <c r="J88" s="29">
        <v>300</v>
      </c>
      <c r="K88" s="46">
        <v>42277</v>
      </c>
      <c r="L88" s="6">
        <v>1557</v>
      </c>
      <c r="M88" s="29">
        <f>I88-J88</f>
        <v>0</v>
      </c>
    </row>
    <row r="89" spans="1:14" x14ac:dyDescent="0.25">
      <c r="A89" s="28">
        <v>42265</v>
      </c>
      <c r="B89" s="10">
        <v>1534</v>
      </c>
      <c r="C89" s="10" t="s">
        <v>48</v>
      </c>
      <c r="D89" s="45" t="s">
        <v>90</v>
      </c>
      <c r="E89" s="61"/>
      <c r="F89" s="10" t="s">
        <v>96</v>
      </c>
      <c r="G89" s="70">
        <v>1350</v>
      </c>
      <c r="H89" s="29">
        <v>0.25</v>
      </c>
      <c r="I89" s="29">
        <f>H89*G89</f>
        <v>337.5</v>
      </c>
      <c r="J89" s="29">
        <v>337.5</v>
      </c>
      <c r="K89" s="46">
        <v>42277</v>
      </c>
      <c r="L89" s="6">
        <v>1557</v>
      </c>
      <c r="M89" s="29">
        <f>I89-J89</f>
        <v>0</v>
      </c>
    </row>
    <row r="90" spans="1:14" x14ac:dyDescent="0.25">
      <c r="A90" s="28">
        <v>42265</v>
      </c>
      <c r="B90" s="10">
        <v>1532</v>
      </c>
      <c r="C90" s="10" t="s">
        <v>48</v>
      </c>
      <c r="D90" s="45" t="s">
        <v>89</v>
      </c>
      <c r="E90" s="61"/>
      <c r="F90" s="10" t="s">
        <v>97</v>
      </c>
      <c r="G90" s="70">
        <v>1385</v>
      </c>
      <c r="H90" s="29">
        <v>0.25</v>
      </c>
      <c r="I90" s="29">
        <f>H90*G90</f>
        <v>346.25</v>
      </c>
      <c r="J90" s="29">
        <v>346.25</v>
      </c>
      <c r="K90" s="46">
        <v>42277</v>
      </c>
      <c r="L90" s="6">
        <v>1557</v>
      </c>
      <c r="M90" s="29">
        <f>I90-J90</f>
        <v>0</v>
      </c>
    </row>
    <row r="91" spans="1:14" x14ac:dyDescent="0.25">
      <c r="A91" s="28">
        <v>42265</v>
      </c>
      <c r="B91" s="10">
        <v>1531</v>
      </c>
      <c r="C91" s="10" t="s">
        <v>48</v>
      </c>
      <c r="D91" s="45" t="s">
        <v>95</v>
      </c>
      <c r="E91" s="61"/>
      <c r="F91" s="10" t="s">
        <v>97</v>
      </c>
      <c r="G91" s="70">
        <v>1385</v>
      </c>
      <c r="H91" s="29">
        <v>0.25</v>
      </c>
      <c r="I91" s="29">
        <f>H91*G91</f>
        <v>346.25</v>
      </c>
      <c r="J91" s="29">
        <v>346.25</v>
      </c>
      <c r="K91" s="46">
        <v>42277</v>
      </c>
      <c r="L91" s="6">
        <v>1557</v>
      </c>
      <c r="M91" s="29">
        <f>I91-J91</f>
        <v>0</v>
      </c>
    </row>
    <row r="92" spans="1:14" x14ac:dyDescent="0.25">
      <c r="A92" s="68">
        <v>42269</v>
      </c>
      <c r="B92" s="10">
        <v>1528</v>
      </c>
      <c r="C92" s="10" t="s">
        <v>48</v>
      </c>
      <c r="D92" s="42" t="s">
        <v>99</v>
      </c>
      <c r="E92" s="70"/>
      <c r="F92" s="10" t="s">
        <v>84</v>
      </c>
      <c r="G92" s="70">
        <v>1350</v>
      </c>
      <c r="H92" s="22">
        <v>1.5</v>
      </c>
      <c r="I92" s="22">
        <f>H92*G92</f>
        <v>2025</v>
      </c>
      <c r="J92" s="22">
        <v>930</v>
      </c>
      <c r="K92" s="71">
        <v>42277</v>
      </c>
      <c r="L92" s="11">
        <v>1557</v>
      </c>
      <c r="M92" s="22">
        <f>I92-J92</f>
        <v>1095</v>
      </c>
    </row>
    <row r="93" spans="1:14" x14ac:dyDescent="0.25">
      <c r="A93" s="68">
        <v>42269</v>
      </c>
      <c r="B93" s="10">
        <v>1527</v>
      </c>
      <c r="C93" s="10" t="s">
        <v>48</v>
      </c>
      <c r="D93" s="42" t="s">
        <v>83</v>
      </c>
      <c r="E93" s="70"/>
      <c r="F93" s="10" t="s">
        <v>98</v>
      </c>
      <c r="G93" s="70">
        <v>1</v>
      </c>
      <c r="H93" s="22">
        <v>150</v>
      </c>
      <c r="I93" s="22">
        <f>H93*G93</f>
        <v>150</v>
      </c>
      <c r="J93" s="22">
        <v>150</v>
      </c>
      <c r="K93" s="71">
        <v>42277</v>
      </c>
      <c r="L93" s="11">
        <v>1557</v>
      </c>
      <c r="M93" s="22">
        <f>I93-J93</f>
        <v>0</v>
      </c>
    </row>
    <row r="94" spans="1:14" x14ac:dyDescent="0.25">
      <c r="A94" s="68">
        <v>42269</v>
      </c>
      <c r="B94" s="10">
        <v>1527</v>
      </c>
      <c r="C94" s="10" t="s">
        <v>48</v>
      </c>
      <c r="D94" s="42" t="s">
        <v>83</v>
      </c>
      <c r="E94" s="70"/>
      <c r="F94" s="10" t="s">
        <v>100</v>
      </c>
      <c r="G94" s="70">
        <v>1</v>
      </c>
      <c r="H94" s="22">
        <v>300</v>
      </c>
      <c r="I94" s="22">
        <f>H94*G94</f>
        <v>300</v>
      </c>
      <c r="J94" s="22">
        <v>300</v>
      </c>
      <c r="K94" s="71">
        <v>42277</v>
      </c>
      <c r="L94" s="11">
        <v>1557</v>
      </c>
      <c r="M94" s="22">
        <f>I94-J94</f>
        <v>0</v>
      </c>
    </row>
    <row r="95" spans="1:14" x14ac:dyDescent="0.25">
      <c r="A95" s="68">
        <v>42269</v>
      </c>
      <c r="B95" s="10">
        <v>1527</v>
      </c>
      <c r="C95" s="10" t="s">
        <v>48</v>
      </c>
      <c r="D95" s="42" t="s">
        <v>83</v>
      </c>
      <c r="E95" s="70"/>
      <c r="F95" s="10" t="s">
        <v>101</v>
      </c>
      <c r="G95" s="70">
        <v>1</v>
      </c>
      <c r="H95" s="22">
        <v>200</v>
      </c>
      <c r="I95" s="22">
        <f>H95*G95</f>
        <v>200</v>
      </c>
      <c r="J95" s="22">
        <v>200</v>
      </c>
      <c r="K95" s="71">
        <v>42277</v>
      </c>
      <c r="L95" s="11">
        <v>1557</v>
      </c>
      <c r="M95" s="22">
        <f>I95-J95</f>
        <v>0</v>
      </c>
    </row>
    <row r="96" spans="1:14" x14ac:dyDescent="0.25">
      <c r="A96" s="68">
        <v>42269</v>
      </c>
      <c r="B96" s="10">
        <v>1526</v>
      </c>
      <c r="C96" s="10" t="s">
        <v>48</v>
      </c>
      <c r="D96" s="42" t="s">
        <v>74</v>
      </c>
      <c r="E96" s="70"/>
      <c r="F96" s="10" t="s">
        <v>98</v>
      </c>
      <c r="G96" s="70">
        <v>1</v>
      </c>
      <c r="H96" s="22">
        <v>150</v>
      </c>
      <c r="I96" s="22">
        <f>H96*G96</f>
        <v>150</v>
      </c>
      <c r="J96" s="22">
        <v>150</v>
      </c>
      <c r="K96" s="71">
        <v>42277</v>
      </c>
      <c r="L96" s="11">
        <v>1557</v>
      </c>
      <c r="M96" s="22">
        <f>I96-J96</f>
        <v>0</v>
      </c>
    </row>
    <row r="97" spans="1:14" x14ac:dyDescent="0.25">
      <c r="A97" s="68">
        <v>42269</v>
      </c>
      <c r="B97" s="10">
        <v>1526</v>
      </c>
      <c r="C97" s="10" t="s">
        <v>48</v>
      </c>
      <c r="D97" s="42" t="s">
        <v>74</v>
      </c>
      <c r="E97" s="70"/>
      <c r="F97" s="10" t="s">
        <v>100</v>
      </c>
      <c r="G97" s="70">
        <v>1</v>
      </c>
      <c r="H97" s="22">
        <v>300</v>
      </c>
      <c r="I97" s="22">
        <f>H97*G97</f>
        <v>300</v>
      </c>
      <c r="J97" s="22">
        <v>300</v>
      </c>
      <c r="K97" s="71">
        <v>42277</v>
      </c>
      <c r="L97" s="11">
        <v>1557</v>
      </c>
      <c r="M97" s="22">
        <f>I97-J97</f>
        <v>0</v>
      </c>
    </row>
    <row r="98" spans="1:14" x14ac:dyDescent="0.25">
      <c r="A98" s="68">
        <v>42269</v>
      </c>
      <c r="B98" s="10">
        <v>1525</v>
      </c>
      <c r="C98" s="10" t="s">
        <v>48</v>
      </c>
      <c r="D98" s="42" t="s">
        <v>71</v>
      </c>
      <c r="E98" s="70"/>
      <c r="F98" s="10" t="s">
        <v>98</v>
      </c>
      <c r="G98" s="70">
        <v>1</v>
      </c>
      <c r="H98" s="22">
        <v>150</v>
      </c>
      <c r="I98" s="22">
        <f>H98*G98</f>
        <v>150</v>
      </c>
      <c r="J98" s="22">
        <v>150</v>
      </c>
      <c r="K98" s="71">
        <v>42277</v>
      </c>
      <c r="L98" s="11">
        <v>1557</v>
      </c>
      <c r="M98" s="22">
        <f>I98-J98</f>
        <v>0</v>
      </c>
    </row>
    <row r="99" spans="1:14" ht="15.75" thickBot="1" x14ac:dyDescent="0.3">
      <c r="A99" s="100">
        <v>42269</v>
      </c>
      <c r="B99" s="86">
        <v>1525</v>
      </c>
      <c r="C99" s="86" t="s">
        <v>48</v>
      </c>
      <c r="D99" s="87" t="s">
        <v>71</v>
      </c>
      <c r="E99" s="89"/>
      <c r="F99" s="86" t="s">
        <v>100</v>
      </c>
      <c r="G99" s="89">
        <v>1</v>
      </c>
      <c r="H99" s="112">
        <v>300</v>
      </c>
      <c r="I99" s="112">
        <f>H99*G99</f>
        <v>300</v>
      </c>
      <c r="J99" s="112">
        <v>300</v>
      </c>
      <c r="K99" s="113">
        <v>42277</v>
      </c>
      <c r="L99" s="103">
        <v>1557</v>
      </c>
      <c r="M99" s="112">
        <f>I99-J99</f>
        <v>0</v>
      </c>
    </row>
    <row r="100" spans="1:14" x14ac:dyDescent="0.25">
      <c r="A100" s="68"/>
      <c r="B100" s="10"/>
      <c r="C100" s="10"/>
      <c r="D100" s="42"/>
      <c r="E100" s="70"/>
      <c r="F100" s="10"/>
      <c r="G100" s="70"/>
      <c r="H100" s="22"/>
      <c r="I100" s="22"/>
      <c r="J100" s="22"/>
      <c r="K100" s="71"/>
      <c r="L100" s="11"/>
      <c r="M100" s="22"/>
      <c r="N100" s="76">
        <f>SUM(J86:J99)</f>
        <v>6000</v>
      </c>
    </row>
    <row r="101" spans="1:14" x14ac:dyDescent="0.25">
      <c r="A101" s="68"/>
      <c r="B101" s="10"/>
      <c r="C101" s="10"/>
      <c r="D101" s="42"/>
      <c r="E101" s="70"/>
      <c r="F101" s="10"/>
      <c r="G101" s="70"/>
      <c r="H101" s="22"/>
      <c r="I101" s="22"/>
      <c r="J101" s="22"/>
      <c r="K101" s="71"/>
      <c r="L101" s="11"/>
      <c r="M101" s="22"/>
    </row>
    <row r="102" spans="1:14" x14ac:dyDescent="0.25">
      <c r="A102" s="68"/>
      <c r="B102" s="10"/>
      <c r="C102" s="10"/>
      <c r="D102" s="42"/>
      <c r="E102" s="70"/>
      <c r="F102" s="10"/>
      <c r="G102" s="70"/>
      <c r="H102" s="22"/>
      <c r="I102" s="22"/>
      <c r="J102" s="22"/>
      <c r="K102" s="71"/>
      <c r="L102" s="11"/>
      <c r="M102" s="22"/>
    </row>
    <row r="103" spans="1:14" x14ac:dyDescent="0.25">
      <c r="A103" s="28">
        <v>42247</v>
      </c>
      <c r="B103" s="10">
        <v>1508</v>
      </c>
      <c r="C103" s="10" t="s">
        <v>86</v>
      </c>
      <c r="D103" s="45">
        <v>21</v>
      </c>
      <c r="E103" s="61"/>
      <c r="F103" s="10" t="s">
        <v>87</v>
      </c>
      <c r="G103" s="70">
        <v>500</v>
      </c>
      <c r="H103" s="29">
        <v>1.2</v>
      </c>
      <c r="I103" s="29">
        <f>H103*G103</f>
        <v>600</v>
      </c>
      <c r="J103" s="29">
        <v>600</v>
      </c>
      <c r="K103" s="46">
        <v>42303</v>
      </c>
      <c r="L103" s="6">
        <v>1568</v>
      </c>
      <c r="M103" s="29">
        <f>I103-J103</f>
        <v>0</v>
      </c>
    </row>
    <row r="104" spans="1:14" x14ac:dyDescent="0.25">
      <c r="A104" s="28">
        <v>42247</v>
      </c>
      <c r="B104" s="10">
        <v>1507</v>
      </c>
      <c r="C104" s="10" t="s">
        <v>88</v>
      </c>
      <c r="D104" s="45">
        <v>27</v>
      </c>
      <c r="E104" s="61"/>
      <c r="F104" s="10" t="s">
        <v>87</v>
      </c>
      <c r="G104" s="70">
        <v>500</v>
      </c>
      <c r="H104" s="29">
        <v>1.2</v>
      </c>
      <c r="I104" s="29">
        <f>H104*G104</f>
        <v>600</v>
      </c>
      <c r="J104" s="29">
        <v>600</v>
      </c>
      <c r="K104" s="46">
        <v>42303</v>
      </c>
      <c r="L104" s="6">
        <v>1568</v>
      </c>
      <c r="M104" s="29">
        <f>I104-J104</f>
        <v>0</v>
      </c>
    </row>
    <row r="105" spans="1:14" x14ac:dyDescent="0.25">
      <c r="A105" s="28">
        <v>42265</v>
      </c>
      <c r="B105" s="10">
        <v>1533</v>
      </c>
      <c r="C105" s="10" t="s">
        <v>48</v>
      </c>
      <c r="D105" s="45" t="s">
        <v>91</v>
      </c>
      <c r="E105" s="61"/>
      <c r="F105" s="10" t="s">
        <v>97</v>
      </c>
      <c r="G105" s="70">
        <v>1338</v>
      </c>
      <c r="H105" s="29">
        <v>0.25</v>
      </c>
      <c r="I105" s="29">
        <f>H105*G105</f>
        <v>334.5</v>
      </c>
      <c r="J105" s="29">
        <v>334.5</v>
      </c>
      <c r="K105" s="46">
        <v>42303</v>
      </c>
      <c r="L105" s="6">
        <v>1568</v>
      </c>
      <c r="M105" s="29">
        <f>I105-J105</f>
        <v>0</v>
      </c>
    </row>
    <row r="106" spans="1:14" x14ac:dyDescent="0.25">
      <c r="A106" s="28">
        <v>42269</v>
      </c>
      <c r="B106" s="10">
        <v>1530</v>
      </c>
      <c r="C106" s="10" t="s">
        <v>48</v>
      </c>
      <c r="D106" s="45" t="s">
        <v>91</v>
      </c>
      <c r="E106" s="61"/>
      <c r="F106" s="10" t="s">
        <v>114</v>
      </c>
      <c r="G106" s="70">
        <v>150</v>
      </c>
      <c r="H106" s="29">
        <v>0.75</v>
      </c>
      <c r="I106" s="29">
        <f>H106*G106</f>
        <v>112.5</v>
      </c>
      <c r="J106" s="29">
        <v>112.5</v>
      </c>
      <c r="K106" s="46">
        <v>42303</v>
      </c>
      <c r="L106" s="6">
        <v>1568</v>
      </c>
      <c r="M106" s="29">
        <f>I106-J106</f>
        <v>0</v>
      </c>
    </row>
    <row r="107" spans="1:14" x14ac:dyDescent="0.25">
      <c r="A107" s="28">
        <v>42269</v>
      </c>
      <c r="B107" s="10">
        <v>1529</v>
      </c>
      <c r="C107" s="10" t="s">
        <v>48</v>
      </c>
      <c r="D107" s="45" t="s">
        <v>85</v>
      </c>
      <c r="E107" s="61"/>
      <c r="F107" s="10" t="s">
        <v>98</v>
      </c>
      <c r="G107" s="70">
        <v>1</v>
      </c>
      <c r="H107" s="29">
        <v>150</v>
      </c>
      <c r="I107" s="29">
        <f>H107*G107</f>
        <v>150</v>
      </c>
      <c r="J107" s="29">
        <v>150</v>
      </c>
      <c r="K107" s="46">
        <v>42303</v>
      </c>
      <c r="L107" s="6">
        <v>1568</v>
      </c>
      <c r="M107" s="29">
        <f>I107-J107</f>
        <v>0</v>
      </c>
    </row>
    <row r="108" spans="1:14" x14ac:dyDescent="0.25">
      <c r="A108" s="68">
        <v>42293</v>
      </c>
      <c r="B108" s="10">
        <v>1540</v>
      </c>
      <c r="C108" s="10" t="s">
        <v>102</v>
      </c>
      <c r="D108" s="42"/>
      <c r="E108" s="70"/>
      <c r="F108" s="10" t="s">
        <v>103</v>
      </c>
      <c r="G108" s="70">
        <v>1200</v>
      </c>
      <c r="H108" s="22">
        <v>0.5</v>
      </c>
      <c r="I108" s="22">
        <f>H108*G108</f>
        <v>600</v>
      </c>
      <c r="J108" s="22">
        <v>600</v>
      </c>
      <c r="K108" s="71">
        <v>42303</v>
      </c>
      <c r="L108" s="11">
        <v>1568</v>
      </c>
      <c r="M108" s="22">
        <f>I108-J108</f>
        <v>0</v>
      </c>
    </row>
    <row r="109" spans="1:14" x14ac:dyDescent="0.25">
      <c r="A109" s="68">
        <v>42293</v>
      </c>
      <c r="B109" s="10">
        <v>1540</v>
      </c>
      <c r="C109" s="10" t="s">
        <v>105</v>
      </c>
      <c r="D109" s="42"/>
      <c r="E109" s="70"/>
      <c r="F109" s="10" t="s">
        <v>104</v>
      </c>
      <c r="G109" s="70">
        <v>1</v>
      </c>
      <c r="H109" s="22">
        <v>100</v>
      </c>
      <c r="I109" s="22">
        <f>H109*G109</f>
        <v>100</v>
      </c>
      <c r="J109" s="22">
        <v>100</v>
      </c>
      <c r="K109" s="71">
        <v>42303</v>
      </c>
      <c r="L109" s="11">
        <v>1568</v>
      </c>
      <c r="M109" s="22">
        <f>I109-J109</f>
        <v>0</v>
      </c>
    </row>
    <row r="110" spans="1:14" x14ac:dyDescent="0.25">
      <c r="A110" s="68">
        <v>42293</v>
      </c>
      <c r="B110" s="10">
        <v>1539</v>
      </c>
      <c r="C110" s="10" t="s">
        <v>92</v>
      </c>
      <c r="D110" s="42"/>
      <c r="E110" s="70"/>
      <c r="F110" s="10" t="s">
        <v>106</v>
      </c>
      <c r="G110" s="70">
        <v>1</v>
      </c>
      <c r="H110" s="22">
        <v>450</v>
      </c>
      <c r="I110" s="22">
        <f>H110*G110</f>
        <v>450</v>
      </c>
      <c r="J110" s="22">
        <v>450</v>
      </c>
      <c r="K110" s="71">
        <v>42303</v>
      </c>
      <c r="L110" s="11">
        <v>1568</v>
      </c>
      <c r="M110" s="22">
        <f>I110-J110</f>
        <v>0</v>
      </c>
    </row>
    <row r="111" spans="1:14" ht="15.75" thickBot="1" x14ac:dyDescent="0.3">
      <c r="A111" s="100">
        <v>42303</v>
      </c>
      <c r="B111" s="86">
        <v>1542</v>
      </c>
      <c r="C111" s="86" t="s">
        <v>48</v>
      </c>
      <c r="D111" s="87" t="s">
        <v>42</v>
      </c>
      <c r="E111" s="89"/>
      <c r="F111" s="86" t="s">
        <v>84</v>
      </c>
      <c r="G111" s="89">
        <v>913</v>
      </c>
      <c r="H111" s="112">
        <v>1.75</v>
      </c>
      <c r="I111" s="112">
        <f>H111*G111</f>
        <v>1597.75</v>
      </c>
      <c r="J111" s="112">
        <v>533.75</v>
      </c>
      <c r="K111" s="113">
        <v>42303</v>
      </c>
      <c r="L111" s="103">
        <v>1568</v>
      </c>
      <c r="M111" s="112">
        <f>I111-J111</f>
        <v>1064</v>
      </c>
    </row>
    <row r="112" spans="1:14" x14ac:dyDescent="0.25">
      <c r="A112" s="68"/>
      <c r="B112" s="10"/>
      <c r="C112" s="10"/>
      <c r="D112" s="42"/>
      <c r="E112" s="70"/>
      <c r="F112" s="10"/>
      <c r="G112" s="70"/>
      <c r="H112" s="22"/>
      <c r="I112" s="22"/>
      <c r="J112" s="22"/>
      <c r="K112" s="71"/>
      <c r="L112" s="11"/>
      <c r="M112" s="22"/>
      <c r="N112" s="76">
        <f>SUM(J103:J111)</f>
        <v>3480.75</v>
      </c>
    </row>
    <row r="113" spans="1:14" x14ac:dyDescent="0.25">
      <c r="A113" s="68"/>
      <c r="B113" s="10"/>
      <c r="C113" s="10"/>
      <c r="D113" s="42"/>
      <c r="E113" s="70"/>
      <c r="F113" s="10"/>
      <c r="G113" s="70"/>
      <c r="H113" s="22"/>
      <c r="I113" s="22"/>
      <c r="J113" s="22"/>
      <c r="K113" s="71"/>
      <c r="L113" s="11"/>
      <c r="M113" s="22"/>
    </row>
    <row r="114" spans="1:14" x14ac:dyDescent="0.25">
      <c r="A114" s="68"/>
      <c r="B114" s="10"/>
      <c r="C114" s="10"/>
      <c r="D114" s="42"/>
      <c r="E114" s="70"/>
      <c r="F114" s="10"/>
      <c r="G114" s="70"/>
      <c r="H114" s="22"/>
      <c r="I114" s="22"/>
      <c r="J114" s="22"/>
      <c r="K114" s="71"/>
      <c r="L114" s="11"/>
      <c r="M114" s="22"/>
    </row>
    <row r="115" spans="1:14" x14ac:dyDescent="0.25">
      <c r="A115" s="68"/>
      <c r="B115" s="10"/>
      <c r="C115" s="10"/>
      <c r="D115" s="42"/>
      <c r="E115" s="70"/>
      <c r="F115" s="10"/>
      <c r="G115" s="70"/>
      <c r="H115" s="22"/>
      <c r="I115" s="22"/>
      <c r="J115" s="22"/>
      <c r="K115" s="71"/>
      <c r="L115" s="11"/>
      <c r="M115" s="22"/>
    </row>
    <row r="116" spans="1:14" x14ac:dyDescent="0.25">
      <c r="A116" s="68">
        <v>42303</v>
      </c>
      <c r="B116" s="10">
        <v>1544</v>
      </c>
      <c r="C116" s="10" t="s">
        <v>48</v>
      </c>
      <c r="D116" s="42" t="s">
        <v>53</v>
      </c>
      <c r="E116" s="70"/>
      <c r="F116" s="10" t="s">
        <v>84</v>
      </c>
      <c r="G116" s="70">
        <v>1350</v>
      </c>
      <c r="H116" s="22">
        <v>1.75</v>
      </c>
      <c r="I116" s="22">
        <f>H116*G116</f>
        <v>2362.5</v>
      </c>
      <c r="J116" s="22">
        <v>1578.25</v>
      </c>
      <c r="K116" s="71">
        <v>42321</v>
      </c>
      <c r="L116" s="11">
        <v>1578</v>
      </c>
      <c r="M116" s="22">
        <f>I116-J116</f>
        <v>784.25</v>
      </c>
    </row>
    <row r="117" spans="1:14" x14ac:dyDescent="0.25">
      <c r="A117" s="68">
        <v>42303</v>
      </c>
      <c r="B117" s="10">
        <v>1543</v>
      </c>
      <c r="C117" s="10" t="s">
        <v>48</v>
      </c>
      <c r="D117" s="42" t="s">
        <v>108</v>
      </c>
      <c r="E117" s="70"/>
      <c r="F117" s="10" t="s">
        <v>84</v>
      </c>
      <c r="G117" s="70">
        <v>1350</v>
      </c>
      <c r="H117" s="22">
        <v>1.75</v>
      </c>
      <c r="I117" s="22">
        <f>H117*G117</f>
        <v>2362.5</v>
      </c>
      <c r="J117" s="22">
        <v>2362.5</v>
      </c>
      <c r="K117" s="71">
        <v>42321</v>
      </c>
      <c r="L117" s="11">
        <v>1578</v>
      </c>
      <c r="M117" s="22">
        <f>I117-J117</f>
        <v>0</v>
      </c>
    </row>
    <row r="118" spans="1:14" x14ac:dyDescent="0.25">
      <c r="A118" s="68">
        <v>42317</v>
      </c>
      <c r="B118" s="10">
        <v>1550</v>
      </c>
      <c r="C118" s="10" t="s">
        <v>48</v>
      </c>
      <c r="D118" s="42" t="s">
        <v>110</v>
      </c>
      <c r="E118" s="70"/>
      <c r="F118" s="10" t="s">
        <v>84</v>
      </c>
      <c r="G118" s="70">
        <v>1606</v>
      </c>
      <c r="H118" s="22">
        <v>1.75</v>
      </c>
      <c r="I118" s="22">
        <f>H118*G118</f>
        <v>2810.5</v>
      </c>
      <c r="J118" s="22">
        <v>2810.5</v>
      </c>
      <c r="K118" s="71">
        <v>42321</v>
      </c>
      <c r="L118" s="11">
        <v>1578</v>
      </c>
      <c r="M118" s="22">
        <f>I118-J118</f>
        <v>0</v>
      </c>
    </row>
    <row r="119" spans="1:14" ht="15.75" thickBot="1" x14ac:dyDescent="0.3">
      <c r="A119" s="100">
        <v>42321</v>
      </c>
      <c r="B119" s="86">
        <v>1553</v>
      </c>
      <c r="C119" s="86" t="s">
        <v>48</v>
      </c>
      <c r="D119" s="87" t="s">
        <v>41</v>
      </c>
      <c r="E119" s="89"/>
      <c r="F119" s="86" t="s">
        <v>84</v>
      </c>
      <c r="G119" s="89">
        <v>1541</v>
      </c>
      <c r="H119" s="112">
        <v>1.75</v>
      </c>
      <c r="I119" s="112">
        <f>H119*G119</f>
        <v>2696.75</v>
      </c>
      <c r="J119" s="112">
        <v>2696.75</v>
      </c>
      <c r="K119" s="113">
        <v>42321</v>
      </c>
      <c r="L119" s="103">
        <v>1578</v>
      </c>
      <c r="M119" s="112">
        <f>I119-J119</f>
        <v>0</v>
      </c>
    </row>
    <row r="120" spans="1:14" x14ac:dyDescent="0.25">
      <c r="A120" s="68"/>
      <c r="B120" s="10"/>
      <c r="C120" s="10"/>
      <c r="D120" s="42"/>
      <c r="E120" s="70"/>
      <c r="F120" s="10"/>
      <c r="G120" s="70"/>
      <c r="H120" s="22"/>
      <c r="I120" s="22"/>
      <c r="J120" s="22"/>
      <c r="K120" s="71"/>
      <c r="L120" s="11"/>
      <c r="M120" s="22"/>
      <c r="N120" s="76">
        <f>SUM(J116:J119)</f>
        <v>9448</v>
      </c>
    </row>
    <row r="121" spans="1:14" x14ac:dyDescent="0.25">
      <c r="A121" s="68"/>
      <c r="B121" s="10"/>
      <c r="C121" s="10"/>
      <c r="D121" s="42"/>
      <c r="E121" s="70"/>
      <c r="F121" s="10"/>
      <c r="G121" s="70"/>
      <c r="H121" s="22"/>
      <c r="I121" s="22"/>
      <c r="J121" s="22"/>
      <c r="K121" s="71"/>
      <c r="L121" s="11"/>
      <c r="M121" s="22"/>
    </row>
    <row r="122" spans="1:14" x14ac:dyDescent="0.25">
      <c r="A122" s="68"/>
      <c r="B122" s="10"/>
      <c r="C122" s="10"/>
      <c r="D122" s="42"/>
      <c r="E122" s="70"/>
      <c r="F122" s="10"/>
      <c r="G122" s="70"/>
      <c r="H122" s="22"/>
      <c r="I122" s="22"/>
      <c r="J122" s="22"/>
      <c r="K122" s="71"/>
      <c r="L122" s="11"/>
      <c r="M122" s="22"/>
    </row>
    <row r="123" spans="1:14" x14ac:dyDescent="0.25">
      <c r="A123" s="68"/>
      <c r="B123" s="10"/>
      <c r="C123" s="10"/>
      <c r="D123" s="42"/>
      <c r="E123" s="70"/>
      <c r="F123" s="10"/>
      <c r="G123" s="70"/>
      <c r="H123" s="22"/>
      <c r="I123" s="22"/>
      <c r="J123" s="22"/>
      <c r="K123" s="71"/>
      <c r="L123" s="11"/>
      <c r="M123" s="22"/>
    </row>
    <row r="124" spans="1:14" x14ac:dyDescent="0.25">
      <c r="A124" s="68">
        <v>42317</v>
      </c>
      <c r="B124" s="10">
        <v>1549</v>
      </c>
      <c r="C124" s="10" t="s">
        <v>48</v>
      </c>
      <c r="D124" s="42" t="s">
        <v>113</v>
      </c>
      <c r="E124" s="70"/>
      <c r="F124" s="10" t="s">
        <v>84</v>
      </c>
      <c r="G124" s="70">
        <v>913</v>
      </c>
      <c r="H124" s="22">
        <v>1.75</v>
      </c>
      <c r="I124" s="22">
        <f>H124*G124</f>
        <v>1597.75</v>
      </c>
      <c r="J124" s="22">
        <v>1312.5</v>
      </c>
      <c r="K124" s="71">
        <v>42328</v>
      </c>
      <c r="L124" s="11">
        <v>1582</v>
      </c>
      <c r="M124" s="22">
        <f>I124-J124</f>
        <v>285.25</v>
      </c>
    </row>
    <row r="125" spans="1:14" x14ac:dyDescent="0.25">
      <c r="A125" s="68">
        <v>42321</v>
      </c>
      <c r="B125" s="10">
        <v>1554</v>
      </c>
      <c r="C125" s="10" t="s">
        <v>122</v>
      </c>
      <c r="D125" s="42" t="s">
        <v>123</v>
      </c>
      <c r="E125" s="70"/>
      <c r="F125" s="10" t="s">
        <v>116</v>
      </c>
      <c r="G125" s="70">
        <v>1000</v>
      </c>
      <c r="H125" s="22">
        <v>2.5</v>
      </c>
      <c r="I125" s="22">
        <f>H125*G125</f>
        <v>2500</v>
      </c>
      <c r="J125" s="22">
        <v>2500</v>
      </c>
      <c r="K125" s="71">
        <v>42328</v>
      </c>
      <c r="L125" s="11">
        <v>1582</v>
      </c>
      <c r="M125" s="22">
        <f>I125-J125</f>
        <v>0</v>
      </c>
    </row>
    <row r="126" spans="1:14" ht="15.75" thickBot="1" x14ac:dyDescent="0.3">
      <c r="A126" s="100">
        <v>42328</v>
      </c>
      <c r="B126" s="86">
        <v>1557</v>
      </c>
      <c r="C126" s="86" t="s">
        <v>125</v>
      </c>
      <c r="D126" s="87" t="s">
        <v>35</v>
      </c>
      <c r="E126" s="89">
        <v>1618775</v>
      </c>
      <c r="F126" s="86" t="s">
        <v>116</v>
      </c>
      <c r="G126" s="89">
        <v>875</v>
      </c>
      <c r="H126" s="112">
        <v>2.5</v>
      </c>
      <c r="I126" s="112">
        <f>H126*G126</f>
        <v>2187.5</v>
      </c>
      <c r="J126" s="112">
        <v>2187.5</v>
      </c>
      <c r="K126" s="100">
        <v>42328</v>
      </c>
      <c r="L126" s="103">
        <v>1582</v>
      </c>
      <c r="M126" s="112">
        <f>I126-J126</f>
        <v>0</v>
      </c>
    </row>
    <row r="127" spans="1:14" x14ac:dyDescent="0.25">
      <c r="A127" s="68"/>
      <c r="B127" s="10"/>
      <c r="C127" s="10"/>
      <c r="D127" s="42"/>
      <c r="E127" s="70"/>
      <c r="F127" s="10"/>
      <c r="G127" s="70"/>
      <c r="H127" s="22"/>
      <c r="I127" s="22"/>
      <c r="J127" s="22"/>
      <c r="K127" s="68"/>
      <c r="L127" s="11"/>
      <c r="M127" s="22"/>
      <c r="N127" s="76">
        <f>SUM(J124:J126)</f>
        <v>6000</v>
      </c>
    </row>
    <row r="128" spans="1:14" x14ac:dyDescent="0.25">
      <c r="A128" s="68"/>
      <c r="B128" s="10"/>
      <c r="C128" s="10"/>
      <c r="D128" s="42"/>
      <c r="E128" s="70"/>
      <c r="F128" s="10"/>
      <c r="G128" s="70"/>
      <c r="H128" s="22"/>
      <c r="I128" s="22"/>
      <c r="J128" s="22"/>
      <c r="K128" s="68"/>
      <c r="L128" s="11"/>
      <c r="M128" s="22"/>
    </row>
    <row r="129" spans="1:14" x14ac:dyDescent="0.25">
      <c r="A129" s="68"/>
      <c r="B129" s="10"/>
      <c r="C129" s="10"/>
      <c r="D129" s="42"/>
      <c r="E129" s="70"/>
      <c r="F129" s="10"/>
      <c r="G129" s="70"/>
      <c r="H129" s="22"/>
      <c r="I129" s="22"/>
      <c r="J129" s="22"/>
      <c r="K129" s="68"/>
      <c r="L129" s="11"/>
      <c r="M129" s="22"/>
    </row>
    <row r="130" spans="1:14" ht="15.75" thickBot="1" x14ac:dyDescent="0.3">
      <c r="A130" s="100">
        <v>42227</v>
      </c>
      <c r="B130" s="86">
        <v>1494</v>
      </c>
      <c r="C130" s="86" t="s">
        <v>48</v>
      </c>
      <c r="D130" s="87" t="s">
        <v>71</v>
      </c>
      <c r="E130" s="89"/>
      <c r="F130" s="86" t="s">
        <v>70</v>
      </c>
      <c r="G130" s="89">
        <v>1350</v>
      </c>
      <c r="H130" s="112">
        <v>1.5</v>
      </c>
      <c r="I130" s="112">
        <v>2024.5</v>
      </c>
      <c r="J130" s="112">
        <f>1396.5+200+428</f>
        <v>2024.5</v>
      </c>
      <c r="K130" s="128" t="s">
        <v>73</v>
      </c>
      <c r="L130" s="103" t="s">
        <v>72</v>
      </c>
      <c r="M130" s="112">
        <f>I130-J130</f>
        <v>0</v>
      </c>
    </row>
    <row r="131" spans="1:14" x14ac:dyDescent="0.25">
      <c r="A131" s="68"/>
      <c r="B131" s="10"/>
      <c r="C131" s="10"/>
      <c r="D131" s="42"/>
      <c r="E131" s="70"/>
      <c r="F131" s="10"/>
      <c r="G131" s="70"/>
      <c r="H131" s="22"/>
      <c r="I131" s="22"/>
      <c r="J131" s="22"/>
      <c r="K131" s="84"/>
      <c r="L131" s="11"/>
      <c r="M131" s="22"/>
      <c r="N131" s="76">
        <f>SUM(J130)</f>
        <v>2024.5</v>
      </c>
    </row>
    <row r="132" spans="1:14" x14ac:dyDescent="0.25">
      <c r="A132" s="68"/>
      <c r="B132" s="10"/>
      <c r="C132" s="10"/>
      <c r="D132" s="42"/>
      <c r="E132" s="70"/>
      <c r="F132" s="10"/>
      <c r="G132" s="70"/>
      <c r="H132" s="22"/>
      <c r="I132" s="22"/>
      <c r="J132" s="22"/>
      <c r="K132" s="84"/>
      <c r="L132" s="11"/>
      <c r="M132" s="22"/>
    </row>
    <row r="133" spans="1:14" x14ac:dyDescent="0.25">
      <c r="A133" s="68"/>
      <c r="B133" s="10"/>
      <c r="C133" s="10"/>
      <c r="D133" s="42"/>
      <c r="E133" s="70"/>
      <c r="F133" s="10"/>
      <c r="G133" s="70"/>
      <c r="H133" s="22"/>
      <c r="I133" s="22"/>
      <c r="J133" s="22"/>
      <c r="K133" s="84"/>
      <c r="L133" s="11"/>
      <c r="M133" s="22"/>
    </row>
    <row r="134" spans="1:14" x14ac:dyDescent="0.25">
      <c r="A134" s="28">
        <v>42233</v>
      </c>
      <c r="B134" s="10">
        <v>1502</v>
      </c>
      <c r="C134" s="10" t="s">
        <v>75</v>
      </c>
      <c r="D134" s="42" t="s">
        <v>76</v>
      </c>
      <c r="E134" s="61"/>
      <c r="F134" s="10" t="s">
        <v>77</v>
      </c>
      <c r="G134" s="70">
        <v>1000</v>
      </c>
      <c r="H134" s="29">
        <v>2.5</v>
      </c>
      <c r="I134" s="29">
        <f>H134*G134</f>
        <v>2500</v>
      </c>
      <c r="J134" s="29">
        <f>1250+1250</f>
        <v>2500</v>
      </c>
      <c r="K134" s="46" t="s">
        <v>78</v>
      </c>
      <c r="L134" s="54" t="s">
        <v>79</v>
      </c>
      <c r="M134" s="29">
        <f>I134-J134</f>
        <v>0</v>
      </c>
    </row>
    <row r="135" spans="1:14" ht="15.75" thickBot="1" x14ac:dyDescent="0.3">
      <c r="A135" s="85">
        <v>42233</v>
      </c>
      <c r="B135" s="86">
        <v>1501</v>
      </c>
      <c r="C135" s="86" t="s">
        <v>80</v>
      </c>
      <c r="D135" s="87" t="s">
        <v>81</v>
      </c>
      <c r="E135" s="88"/>
      <c r="F135" s="86" t="s">
        <v>77</v>
      </c>
      <c r="G135" s="89">
        <v>1000</v>
      </c>
      <c r="H135" s="90">
        <v>2.5</v>
      </c>
      <c r="I135" s="90">
        <f>H135*G135</f>
        <v>2500</v>
      </c>
      <c r="J135" s="90">
        <f>1250+1250</f>
        <v>2500</v>
      </c>
      <c r="K135" s="119" t="s">
        <v>82</v>
      </c>
      <c r="L135" s="92" t="s">
        <v>79</v>
      </c>
      <c r="M135" s="90">
        <f>I135-J135</f>
        <v>0</v>
      </c>
    </row>
    <row r="136" spans="1:14" x14ac:dyDescent="0.25">
      <c r="A136" s="28"/>
      <c r="B136" s="10"/>
      <c r="C136" s="10"/>
      <c r="D136" s="42"/>
      <c r="E136" s="61"/>
      <c r="F136" s="10"/>
      <c r="G136" s="70"/>
      <c r="H136" s="29"/>
      <c r="I136" s="29"/>
      <c r="J136" s="29"/>
      <c r="K136" s="46"/>
      <c r="L136" s="54"/>
      <c r="M136" s="29"/>
      <c r="N136" s="76">
        <f>SUM(J134:J135)</f>
        <v>5000</v>
      </c>
    </row>
    <row r="137" spans="1:14" x14ac:dyDescent="0.25">
      <c r="A137" s="28"/>
      <c r="B137" s="10"/>
      <c r="C137" s="10"/>
      <c r="D137" s="42"/>
      <c r="E137" s="61"/>
      <c r="F137" s="10"/>
      <c r="G137" s="70"/>
      <c r="H137" s="29"/>
      <c r="I137" s="29"/>
      <c r="J137" s="29"/>
      <c r="K137" s="46"/>
      <c r="L137" s="54"/>
      <c r="M137" s="29"/>
    </row>
    <row r="138" spans="1:14" x14ac:dyDescent="0.25">
      <c r="A138" s="28"/>
      <c r="B138" s="10"/>
      <c r="C138" s="10"/>
      <c r="D138" s="42"/>
      <c r="E138" s="61"/>
      <c r="F138" s="10"/>
      <c r="G138" s="70"/>
      <c r="H138" s="29"/>
      <c r="I138" s="29"/>
      <c r="J138" s="29"/>
      <c r="K138" s="46"/>
      <c r="L138" s="54"/>
      <c r="M138" s="29"/>
    </row>
    <row r="139" spans="1:14" x14ac:dyDescent="0.25">
      <c r="A139" s="68">
        <v>42317</v>
      </c>
      <c r="B139" s="10">
        <v>1548</v>
      </c>
      <c r="C139" s="10" t="s">
        <v>115</v>
      </c>
      <c r="D139" s="42" t="s">
        <v>45</v>
      </c>
      <c r="E139" s="70">
        <v>1618748</v>
      </c>
      <c r="F139" s="10" t="s">
        <v>116</v>
      </c>
      <c r="G139" s="70">
        <v>870</v>
      </c>
      <c r="H139" s="22">
        <v>2.5</v>
      </c>
      <c r="I139" s="22">
        <f>H139*G139</f>
        <v>2175</v>
      </c>
      <c r="J139" s="22">
        <v>2175</v>
      </c>
      <c r="K139" s="71">
        <v>42321</v>
      </c>
      <c r="L139" s="72" t="s">
        <v>119</v>
      </c>
      <c r="M139" s="22">
        <f>I139-J139</f>
        <v>0</v>
      </c>
    </row>
    <row r="140" spans="1:14" x14ac:dyDescent="0.25">
      <c r="A140" s="68">
        <v>42317</v>
      </c>
      <c r="B140" s="10">
        <v>1547</v>
      </c>
      <c r="C140" s="10" t="s">
        <v>117</v>
      </c>
      <c r="D140" s="42" t="s">
        <v>118</v>
      </c>
      <c r="E140" s="70"/>
      <c r="F140" s="10" t="s">
        <v>116</v>
      </c>
      <c r="G140" s="70">
        <v>640</v>
      </c>
      <c r="H140" s="22">
        <v>2.5</v>
      </c>
      <c r="I140" s="22">
        <f>H140*G140</f>
        <v>1600</v>
      </c>
      <c r="J140" s="22">
        <v>1600</v>
      </c>
      <c r="K140" s="71">
        <v>42321</v>
      </c>
      <c r="L140" s="72" t="s">
        <v>119</v>
      </c>
      <c r="M140" s="22">
        <f>I140-J140</f>
        <v>0</v>
      </c>
    </row>
    <row r="141" spans="1:14" x14ac:dyDescent="0.25">
      <c r="A141" s="68">
        <v>42317</v>
      </c>
      <c r="B141" s="10">
        <v>1546</v>
      </c>
      <c r="C141" s="10" t="s">
        <v>120</v>
      </c>
      <c r="D141" s="42" t="s">
        <v>121</v>
      </c>
      <c r="E141" s="70"/>
      <c r="F141" s="10" t="s">
        <v>116</v>
      </c>
      <c r="G141" s="70">
        <v>800</v>
      </c>
      <c r="H141" s="22">
        <v>2.5</v>
      </c>
      <c r="I141" s="22">
        <f>H141*G141</f>
        <v>2000</v>
      </c>
      <c r="J141" s="22">
        <v>2000</v>
      </c>
      <c r="K141" s="71">
        <v>42321</v>
      </c>
      <c r="L141" s="72" t="s">
        <v>119</v>
      </c>
      <c r="M141" s="22">
        <f>I141-J141</f>
        <v>0</v>
      </c>
    </row>
    <row r="142" spans="1:14" ht="15.75" thickBot="1" x14ac:dyDescent="0.3">
      <c r="A142" s="100">
        <v>42321</v>
      </c>
      <c r="B142" s="86">
        <v>1552</v>
      </c>
      <c r="C142" s="86" t="s">
        <v>115</v>
      </c>
      <c r="D142" s="87" t="s">
        <v>124</v>
      </c>
      <c r="E142" s="89"/>
      <c r="F142" s="86" t="s">
        <v>116</v>
      </c>
      <c r="G142" s="89">
        <v>870</v>
      </c>
      <c r="H142" s="112">
        <v>2.5</v>
      </c>
      <c r="I142" s="112">
        <f>H142*G142</f>
        <v>2175</v>
      </c>
      <c r="J142" s="112">
        <v>2175</v>
      </c>
      <c r="K142" s="113">
        <v>42321</v>
      </c>
      <c r="L142" s="103" t="s">
        <v>119</v>
      </c>
      <c r="M142" s="112">
        <f>I142-J142</f>
        <v>0</v>
      </c>
    </row>
    <row r="143" spans="1:14" x14ac:dyDescent="0.25">
      <c r="A143" s="68"/>
      <c r="B143" s="10"/>
      <c r="C143" s="10"/>
      <c r="D143" s="42"/>
      <c r="E143" s="70"/>
      <c r="F143" s="10"/>
      <c r="G143" s="70"/>
      <c r="H143" s="22"/>
      <c r="I143" s="22"/>
      <c r="J143" s="22"/>
      <c r="K143" s="71"/>
      <c r="L143" s="11"/>
      <c r="M143" s="22"/>
      <c r="N143" s="76">
        <f>SUM(J139:J142)</f>
        <v>7950</v>
      </c>
    </row>
    <row r="144" spans="1:14" x14ac:dyDescent="0.25">
      <c r="A144" s="68"/>
      <c r="B144" s="10"/>
      <c r="C144" s="10"/>
      <c r="D144" s="42"/>
      <c r="E144" s="70"/>
      <c r="F144" s="10"/>
      <c r="G144" s="70"/>
      <c r="H144" s="22"/>
      <c r="I144" s="22"/>
      <c r="J144" s="22"/>
      <c r="K144" s="71"/>
      <c r="L144" s="11"/>
      <c r="M144" s="22"/>
    </row>
    <row r="145" spans="1:13" x14ac:dyDescent="0.25">
      <c r="A145" s="68"/>
      <c r="B145" s="10"/>
      <c r="C145" s="10"/>
      <c r="D145" s="42"/>
      <c r="E145" s="70"/>
      <c r="F145" s="10"/>
      <c r="G145" s="70"/>
      <c r="H145" s="22"/>
      <c r="I145" s="22"/>
      <c r="J145" s="22"/>
      <c r="K145" s="71"/>
      <c r="L145" s="11"/>
      <c r="M145" s="22"/>
    </row>
    <row r="146" spans="1:13" x14ac:dyDescent="0.25">
      <c r="A146" s="68">
        <v>42269</v>
      </c>
      <c r="B146" s="10">
        <v>1528</v>
      </c>
      <c r="C146" s="10" t="s">
        <v>48</v>
      </c>
      <c r="D146" s="42" t="s">
        <v>99</v>
      </c>
      <c r="E146" s="70"/>
      <c r="F146" s="10" t="s">
        <v>97</v>
      </c>
      <c r="G146" s="70">
        <v>1350</v>
      </c>
      <c r="H146" s="22">
        <v>0.25</v>
      </c>
      <c r="I146" s="22">
        <f>H146*G146</f>
        <v>337.5</v>
      </c>
      <c r="J146" s="22">
        <v>0</v>
      </c>
      <c r="K146" s="71"/>
      <c r="L146" s="72"/>
      <c r="M146" s="22">
        <f>I146-J146</f>
        <v>337.5</v>
      </c>
    </row>
    <row r="147" spans="1:13" x14ac:dyDescent="0.25">
      <c r="A147" s="68">
        <v>42269</v>
      </c>
      <c r="B147" s="10">
        <v>1528</v>
      </c>
      <c r="C147" s="10" t="s">
        <v>48</v>
      </c>
      <c r="D147" s="42" t="s">
        <v>99</v>
      </c>
      <c r="E147" s="70"/>
      <c r="F147" s="10" t="s">
        <v>114</v>
      </c>
      <c r="G147" s="70">
        <v>150</v>
      </c>
      <c r="H147" s="22">
        <v>0.75</v>
      </c>
      <c r="I147" s="22">
        <f>H147*G147</f>
        <v>112.5</v>
      </c>
      <c r="J147" s="22">
        <v>0</v>
      </c>
      <c r="K147" s="71"/>
      <c r="L147" s="72"/>
      <c r="M147" s="22">
        <f>I147-J147</f>
        <v>112.5</v>
      </c>
    </row>
    <row r="148" spans="1:13" x14ac:dyDescent="0.25">
      <c r="A148" s="68">
        <v>42300</v>
      </c>
      <c r="B148" s="10">
        <v>1541</v>
      </c>
      <c r="C148" s="10" t="s">
        <v>48</v>
      </c>
      <c r="D148" s="42" t="s">
        <v>107</v>
      </c>
      <c r="E148" s="70"/>
      <c r="F148" s="10" t="s">
        <v>84</v>
      </c>
      <c r="G148" s="70">
        <v>1350</v>
      </c>
      <c r="H148" s="22">
        <v>1.75</v>
      </c>
      <c r="I148" s="22">
        <f>H148*G148</f>
        <v>2362.5</v>
      </c>
      <c r="J148" s="22">
        <v>0</v>
      </c>
      <c r="K148" s="71"/>
      <c r="L148" s="72"/>
      <c r="M148" s="22">
        <f>I148-J148</f>
        <v>2362.5</v>
      </c>
    </row>
    <row r="149" spans="1:13" x14ac:dyDescent="0.25">
      <c r="A149" s="68">
        <v>42303</v>
      </c>
      <c r="B149" s="10">
        <v>1555</v>
      </c>
      <c r="C149" s="10" t="s">
        <v>48</v>
      </c>
      <c r="D149" s="42" t="s">
        <v>108</v>
      </c>
      <c r="E149" s="70"/>
      <c r="F149" s="10" t="s">
        <v>109</v>
      </c>
      <c r="G149" s="70">
        <v>300</v>
      </c>
      <c r="H149" s="22">
        <v>1</v>
      </c>
      <c r="I149" s="22">
        <f>H149*G149</f>
        <v>300</v>
      </c>
      <c r="J149" s="22">
        <v>0</v>
      </c>
      <c r="K149" s="71"/>
      <c r="L149" s="72"/>
      <c r="M149" s="22">
        <f>I149-J149</f>
        <v>300</v>
      </c>
    </row>
    <row r="150" spans="1:13" x14ac:dyDescent="0.25">
      <c r="A150" s="68">
        <v>42303</v>
      </c>
      <c r="B150" s="10">
        <v>1555</v>
      </c>
      <c r="C150" s="10" t="s">
        <v>48</v>
      </c>
      <c r="D150" s="42" t="s">
        <v>53</v>
      </c>
      <c r="E150" s="70"/>
      <c r="F150" s="10" t="s">
        <v>109</v>
      </c>
      <c r="G150" s="70">
        <v>200</v>
      </c>
      <c r="H150" s="22">
        <v>1</v>
      </c>
      <c r="I150" s="22">
        <f>H150*G150</f>
        <v>200</v>
      </c>
      <c r="J150" s="22">
        <v>0</v>
      </c>
      <c r="K150" s="71"/>
      <c r="L150" s="72"/>
      <c r="M150" s="22">
        <f>I150-J150</f>
        <v>200</v>
      </c>
    </row>
    <row r="151" spans="1:13" x14ac:dyDescent="0.25">
      <c r="A151" s="68">
        <v>42303</v>
      </c>
      <c r="B151" s="10">
        <v>1555</v>
      </c>
      <c r="C151" s="10" t="s">
        <v>48</v>
      </c>
      <c r="D151" s="42" t="s">
        <v>110</v>
      </c>
      <c r="E151" s="70"/>
      <c r="F151" s="10" t="s">
        <v>109</v>
      </c>
      <c r="G151" s="70">
        <v>200</v>
      </c>
      <c r="H151" s="22">
        <v>1</v>
      </c>
      <c r="I151" s="22">
        <f>H151*G151</f>
        <v>200</v>
      </c>
      <c r="J151" s="22">
        <v>0</v>
      </c>
      <c r="K151" s="71"/>
      <c r="L151" s="72"/>
      <c r="M151" s="22">
        <f>I151-J151</f>
        <v>200</v>
      </c>
    </row>
    <row r="152" spans="1:13" x14ac:dyDescent="0.25">
      <c r="A152" s="68">
        <v>42303</v>
      </c>
      <c r="B152" s="10">
        <v>1555</v>
      </c>
      <c r="C152" s="10" t="s">
        <v>48</v>
      </c>
      <c r="D152" s="42" t="s">
        <v>42</v>
      </c>
      <c r="E152" s="70"/>
      <c r="F152" s="10" t="s">
        <v>109</v>
      </c>
      <c r="G152" s="70">
        <v>50</v>
      </c>
      <c r="H152" s="22">
        <v>1</v>
      </c>
      <c r="I152" s="22">
        <f>H152*G152</f>
        <v>50</v>
      </c>
      <c r="J152" s="22">
        <v>0</v>
      </c>
      <c r="K152" s="71"/>
      <c r="L152" s="72"/>
      <c r="M152" s="22">
        <f>I152-J152</f>
        <v>50</v>
      </c>
    </row>
    <row r="153" spans="1:13" x14ac:dyDescent="0.25">
      <c r="A153" s="68">
        <v>42317</v>
      </c>
      <c r="B153" s="10">
        <v>1551</v>
      </c>
      <c r="C153" s="10" t="s">
        <v>48</v>
      </c>
      <c r="D153" s="42" t="s">
        <v>111</v>
      </c>
      <c r="E153" s="70"/>
      <c r="F153" s="10" t="s">
        <v>84</v>
      </c>
      <c r="G153" s="70">
        <v>913</v>
      </c>
      <c r="H153" s="22">
        <v>1.75</v>
      </c>
      <c r="I153" s="22">
        <f>H153*G153</f>
        <v>1597.75</v>
      </c>
      <c r="J153" s="22">
        <v>0</v>
      </c>
      <c r="K153" s="71"/>
      <c r="L153" s="72"/>
      <c r="M153" s="22">
        <f>I153-J153</f>
        <v>1597.75</v>
      </c>
    </row>
    <row r="154" spans="1:13" x14ac:dyDescent="0.25">
      <c r="A154" s="68">
        <v>42317</v>
      </c>
      <c r="B154" s="10">
        <v>1551</v>
      </c>
      <c r="C154" s="10" t="s">
        <v>48</v>
      </c>
      <c r="D154" s="42" t="s">
        <v>111</v>
      </c>
      <c r="E154" s="70"/>
      <c r="F154" s="10" t="s">
        <v>112</v>
      </c>
      <c r="G154" s="70">
        <v>230</v>
      </c>
      <c r="H154" s="22">
        <v>0.75</v>
      </c>
      <c r="I154" s="22">
        <f>H154*G154</f>
        <v>172.5</v>
      </c>
      <c r="J154" s="22">
        <v>0</v>
      </c>
      <c r="K154" s="71"/>
      <c r="L154" s="72"/>
      <c r="M154" s="22">
        <f>I154-J154</f>
        <v>172.5</v>
      </c>
    </row>
    <row r="155" spans="1:13" x14ac:dyDescent="0.25">
      <c r="A155" s="68">
        <v>42328</v>
      </c>
      <c r="B155" s="10">
        <v>1556</v>
      </c>
      <c r="C155" s="10" t="s">
        <v>126</v>
      </c>
      <c r="D155" s="42" t="s">
        <v>127</v>
      </c>
      <c r="E155" s="70">
        <v>1618768</v>
      </c>
      <c r="F155" s="10" t="s">
        <v>116</v>
      </c>
      <c r="G155" s="70">
        <v>875</v>
      </c>
      <c r="H155" s="22">
        <v>2.5</v>
      </c>
      <c r="I155" s="22">
        <f>H155*G155</f>
        <v>2187.5</v>
      </c>
      <c r="J155" s="22">
        <v>0</v>
      </c>
      <c r="K155" s="10"/>
      <c r="L155" s="72"/>
      <c r="M155" s="22">
        <f>I155-J155</f>
        <v>2187.5</v>
      </c>
    </row>
    <row r="156" spans="1:13" x14ac:dyDescent="0.25">
      <c r="A156" s="68">
        <v>42333</v>
      </c>
      <c r="B156" s="10">
        <v>1561</v>
      </c>
      <c r="C156" s="10" t="s">
        <v>48</v>
      </c>
      <c r="D156" s="42" t="s">
        <v>128</v>
      </c>
      <c r="E156" s="70"/>
      <c r="F156" s="10" t="s">
        <v>84</v>
      </c>
      <c r="G156" s="70">
        <v>1640</v>
      </c>
      <c r="H156" s="22">
        <v>1.75</v>
      </c>
      <c r="I156" s="22">
        <f>H156*G156</f>
        <v>2870</v>
      </c>
      <c r="J156" s="22">
        <v>0</v>
      </c>
      <c r="K156" s="10"/>
      <c r="L156" s="72"/>
      <c r="M156" s="22">
        <f>I156-J156</f>
        <v>2870</v>
      </c>
    </row>
    <row r="157" spans="1:13" x14ac:dyDescent="0.25">
      <c r="A157" s="68">
        <v>42333</v>
      </c>
      <c r="B157" s="10">
        <v>1561</v>
      </c>
      <c r="C157" s="10" t="s">
        <v>48</v>
      </c>
      <c r="D157" s="42" t="s">
        <v>128</v>
      </c>
      <c r="E157" s="70"/>
      <c r="F157" s="10" t="s">
        <v>114</v>
      </c>
      <c r="G157" s="70">
        <v>300</v>
      </c>
      <c r="H157" s="22">
        <v>0.75</v>
      </c>
      <c r="I157" s="22">
        <f>H157*G157</f>
        <v>225</v>
      </c>
      <c r="J157" s="22">
        <v>0</v>
      </c>
      <c r="K157" s="10"/>
      <c r="L157" s="72"/>
      <c r="M157" s="22">
        <f>I157-J157</f>
        <v>225</v>
      </c>
    </row>
    <row r="158" spans="1:13" x14ac:dyDescent="0.25">
      <c r="A158" s="68">
        <v>42333</v>
      </c>
      <c r="B158" s="10">
        <v>1560</v>
      </c>
      <c r="C158" s="10" t="s">
        <v>48</v>
      </c>
      <c r="D158" s="42" t="s">
        <v>129</v>
      </c>
      <c r="E158" s="70"/>
      <c r="F158" s="10" t="s">
        <v>84</v>
      </c>
      <c r="G158" s="70">
        <v>1640</v>
      </c>
      <c r="H158" s="22">
        <v>1.75</v>
      </c>
      <c r="I158" s="22">
        <f>H158*G158</f>
        <v>2870</v>
      </c>
      <c r="J158" s="22">
        <v>0</v>
      </c>
      <c r="K158" s="10"/>
      <c r="L158" s="72"/>
      <c r="M158" s="22">
        <f>I158-J158</f>
        <v>2870</v>
      </c>
    </row>
    <row r="159" spans="1:13" x14ac:dyDescent="0.25">
      <c r="A159" s="68">
        <v>42333</v>
      </c>
      <c r="B159" s="10">
        <v>1560</v>
      </c>
      <c r="C159" s="10" t="s">
        <v>48</v>
      </c>
      <c r="D159" s="42" t="s">
        <v>129</v>
      </c>
      <c r="E159" s="70"/>
      <c r="F159" s="10" t="s">
        <v>130</v>
      </c>
      <c r="G159" s="70">
        <v>300</v>
      </c>
      <c r="H159" s="22">
        <v>0.75</v>
      </c>
      <c r="I159" s="22">
        <f>H159*G159</f>
        <v>225</v>
      </c>
      <c r="J159" s="22">
        <v>0</v>
      </c>
      <c r="K159" s="10"/>
      <c r="L159" s="72"/>
      <c r="M159" s="22">
        <f>I159-J159</f>
        <v>225</v>
      </c>
    </row>
    <row r="160" spans="1:13" x14ac:dyDescent="0.25">
      <c r="A160" s="68">
        <v>42333</v>
      </c>
      <c r="B160" s="10">
        <v>1559</v>
      </c>
      <c r="C160" s="10" t="s">
        <v>48</v>
      </c>
      <c r="D160" s="42" t="s">
        <v>132</v>
      </c>
      <c r="E160" s="70"/>
      <c r="F160" s="10" t="s">
        <v>131</v>
      </c>
      <c r="G160" s="70">
        <v>1</v>
      </c>
      <c r="H160" s="22">
        <v>700</v>
      </c>
      <c r="I160" s="22">
        <f>H160*G160</f>
        <v>700</v>
      </c>
      <c r="J160" s="22">
        <v>0</v>
      </c>
      <c r="K160" s="10"/>
      <c r="L160" s="72"/>
      <c r="M160" s="22">
        <f>I160-J160</f>
        <v>700</v>
      </c>
    </row>
    <row r="161" spans="1:13" x14ac:dyDescent="0.25">
      <c r="A161" s="68">
        <v>42333</v>
      </c>
      <c r="B161" s="10">
        <v>1558</v>
      </c>
      <c r="C161" s="10" t="s">
        <v>92</v>
      </c>
      <c r="D161" s="42"/>
      <c r="E161" s="70">
        <v>16187823</v>
      </c>
      <c r="F161" s="10" t="s">
        <v>133</v>
      </c>
      <c r="G161" s="70">
        <v>800</v>
      </c>
      <c r="H161" s="22">
        <v>2</v>
      </c>
      <c r="I161" s="22">
        <f>H161*G161</f>
        <v>1600</v>
      </c>
      <c r="J161" s="22">
        <v>0</v>
      </c>
      <c r="K161" s="10"/>
      <c r="L161" s="72"/>
      <c r="M161" s="22">
        <f>I161-J161</f>
        <v>1600</v>
      </c>
    </row>
    <row r="162" spans="1:13" s="10" customFormat="1" x14ac:dyDescent="0.25">
      <c r="A162" s="68">
        <v>42333</v>
      </c>
      <c r="B162" s="10">
        <v>1562</v>
      </c>
      <c r="C162" s="10" t="s">
        <v>142</v>
      </c>
      <c r="D162" s="42">
        <v>910</v>
      </c>
      <c r="E162" s="70"/>
      <c r="F162" s="10" t="s">
        <v>143</v>
      </c>
      <c r="G162" s="70">
        <v>900</v>
      </c>
      <c r="H162" s="22">
        <v>2.5</v>
      </c>
      <c r="I162" s="22">
        <f t="shared" ref="I162:I163" si="0">H162*G162</f>
        <v>2250</v>
      </c>
      <c r="J162" s="22">
        <v>0</v>
      </c>
      <c r="L162" s="72"/>
      <c r="M162" s="22">
        <f t="shared" ref="M162:M163" si="1">I162-J162</f>
        <v>2250</v>
      </c>
    </row>
    <row r="163" spans="1:13" s="10" customFormat="1" ht="15.75" thickBot="1" x14ac:dyDescent="0.3">
      <c r="A163" s="100">
        <v>42333</v>
      </c>
      <c r="B163" s="86">
        <v>1563</v>
      </c>
      <c r="C163" s="86" t="s">
        <v>48</v>
      </c>
      <c r="D163" s="87" t="s">
        <v>144</v>
      </c>
      <c r="E163" s="89"/>
      <c r="F163" s="86" t="s">
        <v>84</v>
      </c>
      <c r="G163" s="89">
        <v>1840</v>
      </c>
      <c r="H163" s="112">
        <v>1.75</v>
      </c>
      <c r="I163" s="112">
        <f t="shared" si="0"/>
        <v>3220</v>
      </c>
      <c r="J163" s="112">
        <v>0</v>
      </c>
      <c r="K163" s="86"/>
      <c r="L163" s="114"/>
      <c r="M163" s="112">
        <f t="shared" si="1"/>
        <v>3220</v>
      </c>
    </row>
    <row r="164" spans="1:13" x14ac:dyDescent="0.25">
      <c r="A164" s="68"/>
      <c r="B164" s="10"/>
      <c r="C164" s="10"/>
      <c r="D164" s="42"/>
      <c r="E164" s="70"/>
      <c r="F164" s="10"/>
      <c r="G164" s="70"/>
      <c r="H164" s="22"/>
      <c r="I164" s="22"/>
      <c r="J164" s="22"/>
      <c r="K164" s="10"/>
      <c r="L164" s="72"/>
      <c r="M164" s="22"/>
    </row>
    <row r="165" spans="1:13" x14ac:dyDescent="0.25">
      <c r="A165" s="68"/>
      <c r="B165" s="10"/>
      <c r="C165" s="10"/>
      <c r="D165" s="42"/>
      <c r="E165" s="70"/>
      <c r="F165" s="10"/>
      <c r="G165" s="70"/>
      <c r="H165" s="22"/>
      <c r="I165" s="22"/>
      <c r="J165" s="22"/>
      <c r="K165" s="10"/>
      <c r="L165" s="72"/>
      <c r="M165" s="22"/>
    </row>
    <row r="168" spans="1:13" x14ac:dyDescent="0.25">
      <c r="I168" s="76">
        <f>SUM(I3:I167)</f>
        <v>117467.77799999999</v>
      </c>
      <c r="J168" s="76">
        <f>SUM(J3:J167)</f>
        <v>92759.03</v>
      </c>
      <c r="M168" s="76">
        <f>SUM(M3:M163)</f>
        <v>24708.748</v>
      </c>
    </row>
    <row r="169" spans="1:13" x14ac:dyDescent="0.25">
      <c r="J169" s="9"/>
      <c r="M169" s="27"/>
    </row>
    <row r="170" spans="1:13" x14ac:dyDescent="0.25">
      <c r="M170" s="27"/>
    </row>
    <row r="171" spans="1:13" x14ac:dyDescent="0.25">
      <c r="M171" s="29"/>
    </row>
    <row r="172" spans="1:13" x14ac:dyDescent="0.25">
      <c r="M172" s="27"/>
    </row>
  </sheetData>
  <sortState ref="A3:M99">
    <sortCondition ref="L3:L99"/>
  </sortState>
  <pageMargins left="0.17" right="0.2" top="0.33" bottom="0.32" header="0.3" footer="0.3"/>
  <pageSetup scale="67" orientation="landscape" horizontalDpi="0" verticalDpi="0" r:id="rId1"/>
  <rowBreaks count="3" manualBreakCount="3">
    <brk id="40" max="16383" man="1"/>
    <brk id="84" max="16383" man="1"/>
    <brk id="1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MASTER FILE</vt:lpstr>
      <vt:lpstr>BY ADDRESS</vt:lpstr>
      <vt:lpstr>BY CHECK</vt:lpstr>
      <vt:lpstr>'BY ADDRESS'!Print_Titles</vt:lpstr>
      <vt:lpstr>'BY CHECK'!Print_Titles</vt:lpstr>
      <vt:lpstr>'MASTER FILE'!Print_Titles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2015-11-28T22:40:37Z</cp:lastPrinted>
  <dcterms:created xsi:type="dcterms:W3CDTF">2015-11-28T17:15:19Z</dcterms:created>
  <dcterms:modified xsi:type="dcterms:W3CDTF">2015-11-28T23:41:40Z</dcterms:modified>
</cp:coreProperties>
</file>