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512082067eddf68/"/>
    </mc:Choice>
  </mc:AlternateContent>
  <bookViews>
    <workbookView minimized="1" xWindow="480" yWindow="945" windowWidth="21120" windowHeight="9135" activeTab="1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</sheets>
  <calcPr calcId="152511"/>
</workbook>
</file>

<file path=xl/calcChain.xml><?xml version="1.0" encoding="utf-8"?>
<calcChain xmlns="http://schemas.openxmlformats.org/spreadsheetml/2006/main">
  <c r="AB723" i="12" l="1"/>
  <c r="G745" i="12"/>
  <c r="S742" i="12"/>
  <c r="L744" i="12" s="1"/>
  <c r="D722" i="12"/>
  <c r="N722" i="12"/>
  <c r="G731" i="12"/>
  <c r="X721" i="12"/>
  <c r="I721" i="12"/>
  <c r="S721" i="12"/>
  <c r="I704" i="12" l="1"/>
  <c r="AB704" i="12"/>
  <c r="D704" i="12"/>
  <c r="X704" i="12"/>
  <c r="S704" i="12"/>
  <c r="N704" i="12"/>
  <c r="D688" i="12" l="1"/>
  <c r="X685" i="12" l="1"/>
  <c r="S685" i="12"/>
  <c r="N685" i="12"/>
  <c r="I685" i="12"/>
  <c r="D685" i="12"/>
  <c r="L691" i="12" l="1"/>
  <c r="N671" i="12"/>
  <c r="X671" i="12"/>
  <c r="D648" i="12" l="1"/>
  <c r="S670" i="12" l="1"/>
  <c r="I670" i="12"/>
  <c r="D670" i="12"/>
  <c r="D655" i="12"/>
  <c r="S649" i="12"/>
  <c r="N647" i="12"/>
  <c r="L674" i="12" l="1"/>
  <c r="N633" i="12"/>
  <c r="N624" i="12"/>
  <c r="N661" i="12" l="1"/>
  <c r="S624" i="12"/>
  <c r="I655" i="12"/>
  <c r="I647" i="12"/>
  <c r="S630" i="12"/>
  <c r="I625" i="12"/>
  <c r="D631" i="12"/>
  <c r="D624" i="12" l="1"/>
  <c r="N601" i="12"/>
  <c r="S657" i="12" l="1"/>
  <c r="D605" i="12" l="1"/>
  <c r="S637" i="12"/>
  <c r="N608" i="12"/>
  <c r="I599" i="12"/>
  <c r="W583" i="12"/>
  <c r="S598" i="12"/>
  <c r="D601" i="12"/>
  <c r="D580" i="12"/>
  <c r="G585" i="12"/>
  <c r="X577" i="12" l="1"/>
  <c r="N588" i="12"/>
  <c r="G586" i="12" l="1"/>
  <c r="S576" i="12"/>
  <c r="N576" i="12"/>
  <c r="I576" i="12"/>
  <c r="S565" i="12"/>
  <c r="S550" i="12"/>
  <c r="I550" i="12"/>
  <c r="D550" i="12"/>
  <c r="R584" i="12" l="1"/>
  <c r="R587" i="12" s="1"/>
  <c r="N556" i="12"/>
  <c r="I555" i="12"/>
  <c r="N551" i="12"/>
  <c r="S537" i="12"/>
  <c r="L560" i="12" l="1"/>
  <c r="D537" i="12"/>
  <c r="W526" i="12"/>
  <c r="S529" i="12"/>
  <c r="N529" i="12"/>
  <c r="I529" i="12"/>
  <c r="D529" i="12"/>
  <c r="L535" i="12" l="1"/>
  <c r="G516" i="12"/>
  <c r="D497" i="12"/>
  <c r="I497" i="12"/>
  <c r="N497" i="12"/>
  <c r="S497" i="12"/>
  <c r="N485" i="12" l="1"/>
  <c r="S479" i="12" l="1"/>
  <c r="I480" i="12" l="1"/>
  <c r="I482" i="12" s="1"/>
  <c r="M500" i="12" s="1"/>
  <c r="D480" i="12"/>
  <c r="R463" i="12"/>
  <c r="I465" i="12"/>
  <c r="D465" i="12"/>
  <c r="H470" i="12" l="1"/>
  <c r="D482" i="12"/>
  <c r="H484" i="12"/>
  <c r="N455" i="12"/>
  <c r="I455" i="12"/>
  <c r="D455" i="12"/>
  <c r="S455" i="12" l="1"/>
  <c r="X442" i="12"/>
  <c r="S442" i="12"/>
  <c r="N442" i="12"/>
  <c r="I442" i="12"/>
  <c r="D442" i="12"/>
  <c r="M445" i="12" l="1"/>
  <c r="X435" i="12"/>
  <c r="X430" i="12"/>
  <c r="S431" i="12"/>
  <c r="N432" i="12"/>
  <c r="I431" i="12"/>
  <c r="D432" i="12"/>
  <c r="S412" i="12" l="1"/>
  <c r="D421" i="12"/>
  <c r="I423" i="12"/>
  <c r="N413" i="12"/>
  <c r="I414" i="12"/>
  <c r="D412" i="12"/>
  <c r="M435" i="12" l="1"/>
  <c r="R414" i="12"/>
  <c r="I404" i="12"/>
  <c r="D404" i="12"/>
  <c r="N380" i="12" l="1"/>
  <c r="I380" i="12"/>
  <c r="D380" i="12"/>
  <c r="I392" i="12" l="1"/>
  <c r="L403" i="12" s="1"/>
  <c r="D366" i="12"/>
  <c r="N359" i="12"/>
  <c r="I359" i="12"/>
  <c r="D359" i="12"/>
  <c r="I346" i="12" l="1"/>
  <c r="D326" i="12"/>
  <c r="N341" i="12"/>
  <c r="I341" i="12"/>
  <c r="D341" i="12"/>
  <c r="Q340" i="12" l="1"/>
  <c r="O422" i="12"/>
  <c r="M424" i="12" s="1"/>
  <c r="N322" i="12"/>
  <c r="I322" i="12"/>
  <c r="D322" i="12"/>
  <c r="I329" i="12"/>
  <c r="I349" i="12" l="1"/>
  <c r="I370" i="12"/>
  <c r="I309" i="12"/>
  <c r="D331" i="12"/>
  <c r="H333" i="12" s="1"/>
  <c r="N304" i="12"/>
  <c r="I304" i="12"/>
  <c r="D304" i="12"/>
  <c r="H313" i="12" l="1"/>
  <c r="N291" i="12"/>
  <c r="I291" i="12"/>
  <c r="D291" i="12"/>
  <c r="I296" i="12" l="1"/>
  <c r="N275" i="12"/>
  <c r="I276" i="12"/>
  <c r="D276" i="12"/>
  <c r="I280" i="12" l="1"/>
  <c r="N263" i="12"/>
  <c r="N253" i="12"/>
  <c r="I254" i="12"/>
  <c r="D255" i="12"/>
  <c r="R267" i="12" l="1"/>
  <c r="H266" i="12"/>
  <c r="N243" i="12"/>
  <c r="N239" i="12"/>
  <c r="D242" i="12"/>
  <c r="I243" i="12"/>
  <c r="D232" i="12"/>
  <c r="N232" i="12"/>
  <c r="I231" i="12"/>
  <c r="D221" i="12"/>
  <c r="N212" i="12"/>
  <c r="I212" i="12"/>
  <c r="D212" i="12"/>
  <c r="C245" i="12" l="1"/>
  <c r="M218" i="12"/>
  <c r="I197" i="12"/>
  <c r="D196" i="12"/>
  <c r="I187" i="12"/>
  <c r="I220" i="12"/>
  <c r="D176" i="12"/>
  <c r="I165" i="12" l="1"/>
  <c r="D163" i="12"/>
  <c r="S162" i="12"/>
  <c r="S164" i="12" s="1"/>
  <c r="S150" i="12"/>
  <c r="D155" i="12"/>
  <c r="S142" i="12" l="1"/>
  <c r="S138" i="12"/>
  <c r="N140" i="12"/>
  <c r="I143" i="12"/>
  <c r="D143" i="12"/>
  <c r="S130" i="12"/>
  <c r="N132" i="12"/>
  <c r="M143" i="12" l="1"/>
  <c r="I128" i="12"/>
  <c r="D129" i="12"/>
  <c r="I120" i="12"/>
  <c r="D116" i="12"/>
  <c r="D108" i="12" l="1"/>
  <c r="N105" i="12" l="1"/>
  <c r="R104" i="12" s="1"/>
  <c r="D95" i="12" l="1"/>
  <c r="S97" i="12"/>
  <c r="D87" i="12"/>
  <c r="N98" i="12"/>
  <c r="I93" i="12"/>
  <c r="X78" i="12"/>
  <c r="S75" i="12"/>
  <c r="D79" i="12"/>
  <c r="N72" i="12"/>
  <c r="I74" i="12"/>
  <c r="H96" i="12" l="1"/>
  <c r="S31" i="12"/>
  <c r="D20" i="12"/>
  <c r="S64" i="12"/>
  <c r="N61" i="12"/>
  <c r="I63" i="12"/>
  <c r="D63" i="12"/>
  <c r="D49" i="12"/>
  <c r="I50" i="12"/>
  <c r="N49" i="12"/>
  <c r="O63" i="12" l="1"/>
  <c r="S44" i="12"/>
  <c r="S53" i="12"/>
  <c r="I38" i="12"/>
  <c r="D39" i="12"/>
  <c r="G42" i="12" l="1"/>
  <c r="N16" i="12"/>
  <c r="S17" i="12"/>
  <c r="N25" i="12" l="1"/>
  <c r="D14" i="12"/>
  <c r="I16" i="12"/>
  <c r="I8" i="12"/>
  <c r="O282" i="11" l="1"/>
  <c r="K279" i="11"/>
  <c r="K274" i="11"/>
  <c r="O276" i="11"/>
  <c r="L284" i="11" s="1"/>
  <c r="S225" i="11" l="1"/>
  <c r="X251" i="11"/>
  <c r="K263" i="11" l="1"/>
  <c r="O255" i="11"/>
  <c r="K254" i="11"/>
  <c r="S243" i="11"/>
  <c r="J256" i="11" l="1"/>
  <c r="X228" i="11"/>
  <c r="O214" i="11" l="1"/>
  <c r="Q201" i="11"/>
  <c r="K212" i="11"/>
  <c r="O226" i="11"/>
  <c r="K228" i="11"/>
  <c r="K185" i="11" l="1"/>
  <c r="P186" i="11"/>
  <c r="P176" i="11"/>
  <c r="K175" i="11"/>
  <c r="K147" i="11" l="1"/>
  <c r="P146" i="11"/>
  <c r="K195" i="11" l="1"/>
  <c r="P159" i="11"/>
  <c r="K163" i="11"/>
  <c r="P127" i="11"/>
  <c r="P114" i="11"/>
  <c r="Q192" i="11" l="1"/>
  <c r="K121" i="11"/>
  <c r="V84" i="11"/>
  <c r="V93" i="11"/>
  <c r="V74" i="11"/>
  <c r="J96" i="11" l="1"/>
  <c r="Q91" i="11"/>
  <c r="Q83" i="11"/>
  <c r="Q74" i="11"/>
  <c r="J90" i="11" l="1"/>
  <c r="J82" i="11"/>
  <c r="J73" i="11"/>
  <c r="D91" i="11" l="1"/>
  <c r="D81" i="11"/>
  <c r="D73" i="11"/>
  <c r="P48" i="11"/>
  <c r="P33" i="11"/>
  <c r="P16" i="11"/>
  <c r="P52" i="11" l="1"/>
  <c r="J44" i="11"/>
  <c r="J9" i="11"/>
  <c r="J25" i="11"/>
  <c r="D62" i="11"/>
  <c r="J51" i="11" l="1"/>
  <c r="D45" i="11"/>
  <c r="D15" i="11"/>
  <c r="D29" i="11"/>
  <c r="D112" i="10" l="1"/>
  <c r="D128" i="10"/>
  <c r="D142" i="10"/>
  <c r="D149" i="10" l="1"/>
  <c r="D63" i="10"/>
  <c r="N15" i="10"/>
  <c r="D42" i="10"/>
  <c r="D82" i="10" l="1"/>
  <c r="D21" i="10" l="1"/>
  <c r="D10" i="10"/>
  <c r="L24" i="9" l="1"/>
  <c r="L42" i="9"/>
  <c r="L35" i="9"/>
  <c r="D46" i="9" l="1"/>
  <c r="L50" i="9" l="1"/>
  <c r="L11" i="9"/>
  <c r="L46" i="9" l="1"/>
  <c r="L53" i="9"/>
  <c r="D18" i="9"/>
  <c r="D55" i="9" l="1"/>
  <c r="D57" i="9" l="1"/>
  <c r="D47" i="8"/>
  <c r="D34" i="8"/>
  <c r="D45" i="8"/>
  <c r="D23" i="8"/>
  <c r="D17" i="8"/>
  <c r="I11" i="8" s="1"/>
  <c r="D3" i="8"/>
  <c r="D14" i="7" l="1"/>
  <c r="D35" i="7"/>
  <c r="D24" i="7"/>
  <c r="F36" i="7" l="1"/>
  <c r="D50" i="6"/>
  <c r="D7" i="6" l="1"/>
  <c r="D67" i="6"/>
  <c r="D30" i="6" l="1"/>
  <c r="D72" i="6" l="1"/>
  <c r="D18" i="6"/>
  <c r="D87" i="5" s="1"/>
  <c r="D35" i="5" l="1"/>
  <c r="D52" i="5"/>
  <c r="D66" i="5"/>
  <c r="D4" i="5"/>
  <c r="D30" i="4" l="1"/>
  <c r="D38" i="3"/>
  <c r="D19" i="4"/>
  <c r="D4" i="4"/>
  <c r="D7" i="4"/>
  <c r="D33" i="4" l="1"/>
  <c r="D69" i="3"/>
  <c r="D51" i="3"/>
  <c r="D8" i="3"/>
  <c r="D71" i="3" l="1"/>
  <c r="D15" i="2"/>
  <c r="D35" i="2"/>
  <c r="D44" i="2" l="1"/>
  <c r="D55" i="2"/>
  <c r="D22" i="2"/>
  <c r="D58" i="2"/>
  <c r="D5" i="1" l="1"/>
  <c r="D27" i="1" l="1"/>
  <c r="D43" i="1"/>
  <c r="D55" i="1"/>
  <c r="D85" i="1"/>
  <c r="D87" i="1" l="1"/>
</calcChain>
</file>

<file path=xl/sharedStrings.xml><?xml version="1.0" encoding="utf-8"?>
<sst xmlns="http://schemas.openxmlformats.org/spreadsheetml/2006/main" count="2206" uniqueCount="195">
  <si>
    <t>carlos</t>
  </si>
  <si>
    <t>willian</t>
  </si>
  <si>
    <t>german</t>
  </si>
  <si>
    <t>ari</t>
  </si>
  <si>
    <t>profilho</t>
  </si>
  <si>
    <t>ari Total</t>
  </si>
  <si>
    <t>carlos Total</t>
  </si>
  <si>
    <t>german Total</t>
  </si>
  <si>
    <t>profilho Total</t>
  </si>
  <si>
    <t>willian Total</t>
  </si>
  <si>
    <t>Grand Total</t>
  </si>
  <si>
    <t>adiantamento</t>
  </si>
  <si>
    <t>adelanto</t>
  </si>
  <si>
    <t>ednelson</t>
  </si>
  <si>
    <t>jose</t>
  </si>
  <si>
    <t>ednelson Total</t>
  </si>
  <si>
    <t>jose Total</t>
  </si>
  <si>
    <t>gaspar</t>
  </si>
  <si>
    <t>German</t>
  </si>
  <si>
    <t>Willian</t>
  </si>
  <si>
    <t>Ari</t>
  </si>
  <si>
    <t>Ari Total</t>
  </si>
  <si>
    <t>German Total</t>
  </si>
  <si>
    <t>Willian Total</t>
  </si>
  <si>
    <t>cunhado ari</t>
  </si>
  <si>
    <t>Jose</t>
  </si>
  <si>
    <t>cunhado ari Total</t>
  </si>
  <si>
    <t>Jose Total</t>
  </si>
  <si>
    <t>recibos</t>
  </si>
  <si>
    <t>Ednelson</t>
  </si>
  <si>
    <t>Ednelson Total</t>
  </si>
  <si>
    <t>Next total</t>
  </si>
  <si>
    <t>Reginaldo</t>
  </si>
  <si>
    <t>ednelson (noite)</t>
  </si>
  <si>
    <t>german (note)</t>
  </si>
  <si>
    <t>carro</t>
  </si>
  <si>
    <t>jose (note)</t>
  </si>
  <si>
    <t>willian (noite)</t>
  </si>
  <si>
    <t xml:space="preserve"> </t>
  </si>
  <si>
    <t>2/24.</t>
  </si>
  <si>
    <t>Total Wilian</t>
  </si>
  <si>
    <t>Total Jose</t>
  </si>
  <si>
    <t>Total German</t>
  </si>
  <si>
    <t>Omar</t>
  </si>
  <si>
    <t>Wilian</t>
  </si>
  <si>
    <t>Omar Total</t>
  </si>
  <si>
    <t>a</t>
  </si>
  <si>
    <t>b</t>
  </si>
  <si>
    <t>c</t>
  </si>
  <si>
    <t xml:space="preserve">Willian  </t>
  </si>
  <si>
    <t>pg 4/17</t>
  </si>
  <si>
    <t>Lucas</t>
  </si>
  <si>
    <t>Keke</t>
  </si>
  <si>
    <t>Guilherme</t>
  </si>
  <si>
    <t>Paulo</t>
  </si>
  <si>
    <t>cx prego</t>
  </si>
  <si>
    <t>juros</t>
  </si>
  <si>
    <t>Total</t>
  </si>
  <si>
    <t>desconto</t>
  </si>
  <si>
    <t>trabalho long island</t>
  </si>
  <si>
    <t xml:space="preserve">Jose German </t>
  </si>
  <si>
    <t>Jose German</t>
  </si>
  <si>
    <t>Tio</t>
  </si>
  <si>
    <t>pg 5/31</t>
  </si>
  <si>
    <t>2120 wallace ave - bronx</t>
  </si>
  <si>
    <t>apt 2A</t>
  </si>
  <si>
    <t>apt 5D</t>
  </si>
  <si>
    <t>565sf</t>
  </si>
  <si>
    <t>585sf</t>
  </si>
  <si>
    <t>27 W 16st - manhattan</t>
  </si>
  <si>
    <t>apt 2F</t>
  </si>
  <si>
    <t>apt 4H</t>
  </si>
  <si>
    <t>apt 6D</t>
  </si>
  <si>
    <t>300sf</t>
  </si>
  <si>
    <t>320sf</t>
  </si>
  <si>
    <t>600sf</t>
  </si>
  <si>
    <t>Total balance</t>
  </si>
  <si>
    <t>William</t>
  </si>
  <si>
    <t>Adelanto</t>
  </si>
  <si>
    <t>Jason</t>
  </si>
  <si>
    <t>.</t>
  </si>
  <si>
    <t>8/2.</t>
  </si>
  <si>
    <t>omar</t>
  </si>
  <si>
    <t>falto</t>
  </si>
  <si>
    <t>Recibos</t>
  </si>
  <si>
    <t>Totoal</t>
  </si>
  <si>
    <t>2 amigos</t>
  </si>
  <si>
    <t>sociedade</t>
  </si>
  <si>
    <t>socieda</t>
  </si>
  <si>
    <t>diferenca</t>
  </si>
  <si>
    <t>hermano</t>
  </si>
  <si>
    <t xml:space="preserve"> 11/28</t>
  </si>
  <si>
    <t xml:space="preserve">  </t>
  </si>
  <si>
    <t>diferencia</t>
  </si>
  <si>
    <t>12/032</t>
  </si>
  <si>
    <t>german irmano</t>
  </si>
  <si>
    <t>parking</t>
  </si>
  <si>
    <t>G Ermano</t>
  </si>
  <si>
    <t>Gaspar</t>
  </si>
  <si>
    <t>Arnold</t>
  </si>
  <si>
    <t>Shagey</t>
  </si>
  <si>
    <t xml:space="preserve">Edgegardo </t>
  </si>
  <si>
    <t>Ricardo</t>
  </si>
  <si>
    <t>Off</t>
  </si>
  <si>
    <t>Carlos</t>
  </si>
  <si>
    <t>Wilfredo</t>
  </si>
  <si>
    <t>Arnoldo</t>
  </si>
  <si>
    <t>Paulo Henrique</t>
  </si>
  <si>
    <t>Bruno</t>
  </si>
  <si>
    <t>Deividison</t>
  </si>
  <si>
    <t xml:space="preserve">Arnoldo </t>
  </si>
  <si>
    <t>Everton</t>
  </si>
  <si>
    <t>German Friend</t>
  </si>
  <si>
    <t>4/27-5/2</t>
  </si>
  <si>
    <t>4/27-5/1</t>
  </si>
  <si>
    <t>off</t>
  </si>
  <si>
    <t>Semana Pasada</t>
  </si>
  <si>
    <t>Will</t>
  </si>
  <si>
    <t>Total 5/16/15</t>
  </si>
  <si>
    <t>total 5/22/15</t>
  </si>
  <si>
    <t>Arno</t>
  </si>
  <si>
    <t>Dora</t>
  </si>
  <si>
    <t>Total 5/29</t>
  </si>
  <si>
    <t>Nancy</t>
  </si>
  <si>
    <t>Junior</t>
  </si>
  <si>
    <t>Total 6/5</t>
  </si>
  <si>
    <t>Total 6/12</t>
  </si>
  <si>
    <t>Muiguel</t>
  </si>
  <si>
    <t>Jonathan</t>
  </si>
  <si>
    <t>Total 6/19</t>
  </si>
  <si>
    <t xml:space="preserve">   </t>
  </si>
  <si>
    <t>Christian</t>
  </si>
  <si>
    <t>Geovani</t>
  </si>
  <si>
    <t>19/6</t>
  </si>
  <si>
    <t>Kevin</t>
  </si>
  <si>
    <t>Milton</t>
  </si>
  <si>
    <t xml:space="preserve">    </t>
  </si>
  <si>
    <t>sociedad</t>
  </si>
  <si>
    <t>Josue</t>
  </si>
  <si>
    <t>Alex/Tantan</t>
  </si>
  <si>
    <t>200 E 62st</t>
  </si>
  <si>
    <t xml:space="preserve">wood </t>
  </si>
  <si>
    <t>sf</t>
  </si>
  <si>
    <t>material</t>
  </si>
  <si>
    <t>preco</t>
  </si>
  <si>
    <t>1320sf</t>
  </si>
  <si>
    <t>cork</t>
  </si>
  <si>
    <t>Apt 26B</t>
  </si>
  <si>
    <t>1325sf</t>
  </si>
  <si>
    <t>wood</t>
  </si>
  <si>
    <t>Apt 26D</t>
  </si>
  <si>
    <t>Apt 26A</t>
  </si>
  <si>
    <t>1350sf</t>
  </si>
  <si>
    <t>wood/cork</t>
  </si>
  <si>
    <t>Apt 14B</t>
  </si>
  <si>
    <t>Reparo</t>
  </si>
  <si>
    <t>390 1ave</t>
  </si>
  <si>
    <t>1800sf</t>
  </si>
  <si>
    <t>unfinished</t>
  </si>
  <si>
    <t xml:space="preserve">Jose </t>
  </si>
  <si>
    <t>Chris</t>
  </si>
  <si>
    <t>Apt 27B</t>
  </si>
  <si>
    <t>Apt 27A</t>
  </si>
  <si>
    <t>Cleaning</t>
  </si>
  <si>
    <t>dora</t>
  </si>
  <si>
    <t>kevin</t>
  </si>
  <si>
    <t>Apt 27D</t>
  </si>
  <si>
    <t>Igor</t>
  </si>
  <si>
    <t>Poirfilio</t>
  </si>
  <si>
    <t>Leomar</t>
  </si>
  <si>
    <t>Tiaozinho</t>
  </si>
  <si>
    <t>Deividson</t>
  </si>
  <si>
    <t>Luiz</t>
  </si>
  <si>
    <t>Porfilio</t>
  </si>
  <si>
    <t>Claudio</t>
  </si>
  <si>
    <t>2 dias</t>
  </si>
  <si>
    <t>train</t>
  </si>
  <si>
    <t>anterior</t>
  </si>
  <si>
    <t>leone</t>
  </si>
  <si>
    <t>Alex</t>
  </si>
  <si>
    <t>Leone</t>
  </si>
  <si>
    <t>mao hoboken</t>
  </si>
  <si>
    <t>1200sf</t>
  </si>
  <si>
    <t>extra reparo</t>
  </si>
  <si>
    <t>255 W 14ST</t>
  </si>
  <si>
    <t>116 Thompson</t>
  </si>
  <si>
    <t>65 4ave</t>
  </si>
  <si>
    <t>extra 2 apt</t>
  </si>
  <si>
    <t>127 4ave</t>
  </si>
  <si>
    <t>extra 1 apt</t>
  </si>
  <si>
    <t>127 4 ave</t>
  </si>
  <si>
    <t>lixa 2 apt</t>
  </si>
  <si>
    <t>850sf</t>
  </si>
  <si>
    <t>Billy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</si>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</sst>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;@"/>
    <numFmt numFmtId="165" formatCode="[$-409]d\-mmm;@"/>
    <numFmt numFmtId="166" formatCode="&quot;$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69">
    <xf numFmtId="0" fontId="0" fillId="0" borderId="0" xfId="0"/>
    <xf numFmtId="16" fontId="0" fillId="0" borderId="0" xfId="0" applyNumberFormat="1"/>
    <xf numFmtId="44" fontId="0" fillId="0" borderId="0" xfId="0" applyNumberFormat="1"/>
    <xf numFmtId="44" fontId="1" fillId="0" borderId="0" xfId="0" applyNumberFormat="1" applyFont="1"/>
    <xf numFmtId="0" fontId="1" fillId="0" borderId="0" xfId="0" applyFont="1"/>
    <xf numFmtId="0" fontId="0" fillId="0" borderId="0" xfId="0" applyFont="1"/>
    <xf numFmtId="44" fontId="0" fillId="2" borderId="0" xfId="0" applyNumberFormat="1" applyFill="1"/>
    <xf numFmtId="16" fontId="0" fillId="2" borderId="0" xfId="0" applyNumberFormat="1" applyFill="1"/>
    <xf numFmtId="16" fontId="1" fillId="0" borderId="0" xfId="0" applyNumberFormat="1" applyFont="1"/>
    <xf numFmtId="0" fontId="0" fillId="2" borderId="0" xfId="0" applyFill="1"/>
    <xf numFmtId="164" fontId="0" fillId="0" borderId="0" xfId="0" applyNumberFormat="1"/>
    <xf numFmtId="0" fontId="0" fillId="3" borderId="0" xfId="0" applyFill="1"/>
    <xf numFmtId="0" fontId="1" fillId="2" borderId="0" xfId="0" applyFont="1" applyFill="1"/>
    <xf numFmtId="0" fontId="0" fillId="4" borderId="0" xfId="0" applyFill="1"/>
    <xf numFmtId="16" fontId="0" fillId="4" borderId="0" xfId="0" applyNumberFormat="1" applyFill="1"/>
    <xf numFmtId="8" fontId="0" fillId="0" borderId="0" xfId="0" applyNumberFormat="1"/>
    <xf numFmtId="8" fontId="1" fillId="2" borderId="0" xfId="0" applyNumberFormat="1" applyFont="1" applyFill="1"/>
    <xf numFmtId="14" fontId="0" fillId="0" borderId="0" xfId="0" applyNumberFormat="1"/>
    <xf numFmtId="44" fontId="0" fillId="0" borderId="0" xfId="1" applyFont="1"/>
    <xf numFmtId="44" fontId="0" fillId="2" borderId="0" xfId="1" applyFont="1" applyFill="1"/>
    <xf numFmtId="44" fontId="1" fillId="2" borderId="0" xfId="1" applyFont="1" applyFill="1"/>
    <xf numFmtId="44" fontId="1" fillId="0" borderId="0" xfId="1" applyFont="1"/>
    <xf numFmtId="44" fontId="1" fillId="0" borderId="0" xfId="1" applyFont="1" applyFill="1"/>
    <xf numFmtId="44" fontId="1" fillId="2" borderId="0" xfId="0" applyNumberFormat="1" applyFont="1" applyFill="1"/>
    <xf numFmtId="164" fontId="0" fillId="2" borderId="0" xfId="0" applyNumberFormat="1" applyFill="1"/>
    <xf numFmtId="164" fontId="1" fillId="2" borderId="0" xfId="0" applyNumberFormat="1" applyFont="1" applyFill="1"/>
    <xf numFmtId="0" fontId="0" fillId="0" borderId="0" xfId="0" applyFill="1"/>
    <xf numFmtId="164" fontId="0" fillId="4" borderId="0" xfId="0" applyNumberFormat="1" applyFill="1"/>
    <xf numFmtId="0" fontId="0" fillId="4" borderId="1" xfId="0" applyFill="1" applyBorder="1"/>
    <xf numFmtId="0" fontId="1" fillId="0" borderId="0" xfId="0" applyNumberFormat="1" applyFont="1"/>
    <xf numFmtId="44" fontId="0" fillId="3" borderId="0" xfId="1" applyFont="1" applyFill="1"/>
    <xf numFmtId="0" fontId="1" fillId="2" borderId="0" xfId="0" applyNumberFormat="1" applyFont="1" applyFill="1"/>
    <xf numFmtId="164" fontId="0" fillId="2" borderId="0" xfId="0" applyNumberFormat="1" applyFill="1" applyAlignment="1">
      <alignment horizontal="left"/>
    </xf>
    <xf numFmtId="16" fontId="0" fillId="2" borderId="0" xfId="0" applyNumberFormat="1" applyFill="1" applyAlignment="1">
      <alignment horizontal="left"/>
    </xf>
    <xf numFmtId="0" fontId="1" fillId="4" borderId="0" xfId="0" applyFont="1" applyFill="1"/>
    <xf numFmtId="16" fontId="0" fillId="4" borderId="0" xfId="0" applyNumberFormat="1" applyFill="1" applyAlignment="1">
      <alignment horizontal="left"/>
    </xf>
    <xf numFmtId="44" fontId="0" fillId="3" borderId="0" xfId="0" applyNumberFormat="1" applyFill="1"/>
    <xf numFmtId="44" fontId="0" fillId="4" borderId="0" xfId="1" applyFont="1" applyFill="1"/>
    <xf numFmtId="13" fontId="0" fillId="2" borderId="0" xfId="1" applyNumberFormat="1" applyFont="1" applyFill="1"/>
    <xf numFmtId="17" fontId="0" fillId="2" borderId="0" xfId="0" applyNumberFormat="1" applyFill="1"/>
    <xf numFmtId="44" fontId="0" fillId="4" borderId="0" xfId="0" applyNumberFormat="1" applyFill="1"/>
    <xf numFmtId="44" fontId="0" fillId="0" borderId="0" xfId="0" applyNumberFormat="1" applyFill="1"/>
    <xf numFmtId="16" fontId="0" fillId="0" borderId="2" xfId="0" applyNumberFormat="1" applyBorder="1"/>
    <xf numFmtId="0" fontId="0" fillId="0" borderId="3" xfId="0" applyBorder="1"/>
    <xf numFmtId="44" fontId="0" fillId="0" borderId="3" xfId="0" applyNumberFormat="1" applyBorder="1"/>
    <xf numFmtId="0" fontId="0" fillId="0" borderId="4" xfId="0" applyBorder="1"/>
    <xf numFmtId="16" fontId="0" fillId="0" borderId="5" xfId="0" applyNumberFormat="1" applyBorder="1"/>
    <xf numFmtId="0" fontId="0" fillId="0" borderId="0" xfId="0" applyBorder="1"/>
    <xf numFmtId="44" fontId="0" fillId="0" borderId="0" xfId="0" applyNumberFormat="1" applyBorder="1"/>
    <xf numFmtId="16" fontId="0" fillId="0" borderId="0" xfId="0" applyNumberFormat="1" applyBorder="1"/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44" fontId="0" fillId="0" borderId="8" xfId="0" applyNumberFormat="1" applyBorder="1"/>
    <xf numFmtId="0" fontId="0" fillId="0" borderId="9" xfId="0" applyBorder="1"/>
    <xf numFmtId="0" fontId="0" fillId="0" borderId="2" xfId="0" applyBorder="1"/>
    <xf numFmtId="44" fontId="0" fillId="3" borderId="0" xfId="0" applyNumberFormat="1" applyFill="1" applyBorder="1"/>
    <xf numFmtId="44" fontId="0" fillId="2" borderId="0" xfId="0" applyNumberFormat="1" applyFill="1" applyBorder="1"/>
    <xf numFmtId="0" fontId="0" fillId="2" borderId="0" xfId="0" applyFill="1" applyBorder="1"/>
    <xf numFmtId="16" fontId="0" fillId="2" borderId="0" xfId="0" applyNumberFormat="1" applyFill="1" applyBorder="1"/>
    <xf numFmtId="0" fontId="0" fillId="2" borderId="8" xfId="0" applyFill="1" applyBorder="1"/>
    <xf numFmtId="16" fontId="0" fillId="2" borderId="8" xfId="0" applyNumberFormat="1" applyFill="1" applyBorder="1"/>
    <xf numFmtId="16" fontId="0" fillId="2" borderId="6" xfId="0" applyNumberFormat="1" applyFill="1" applyBorder="1"/>
    <xf numFmtId="0" fontId="0" fillId="0" borderId="0" xfId="0" applyFill="1" applyBorder="1"/>
    <xf numFmtId="44" fontId="0" fillId="2" borderId="8" xfId="0" applyNumberFormat="1" applyFill="1" applyBorder="1"/>
    <xf numFmtId="16" fontId="0" fillId="0" borderId="3" xfId="0" applyNumberFormat="1" applyBorder="1"/>
    <xf numFmtId="44" fontId="0" fillId="0" borderId="0" xfId="0" applyNumberFormat="1" applyFill="1" applyBorder="1"/>
    <xf numFmtId="44" fontId="3" fillId="2" borderId="0" xfId="0" applyNumberFormat="1" applyFont="1" applyFill="1" applyBorder="1"/>
    <xf numFmtId="16" fontId="3" fillId="2" borderId="0" xfId="0" applyNumberFormat="1" applyFont="1" applyFill="1" applyBorder="1"/>
    <xf numFmtId="0" fontId="0" fillId="2" borderId="6" xfId="0" applyFill="1" applyBorder="1"/>
    <xf numFmtId="16" fontId="0" fillId="0" borderId="8" xfId="0" applyNumberFormat="1" applyBorder="1"/>
    <xf numFmtId="16" fontId="4" fillId="0" borderId="0" xfId="0" applyNumberFormat="1" applyFont="1"/>
    <xf numFmtId="0" fontId="4" fillId="0" borderId="0" xfId="0" applyFont="1"/>
    <xf numFmtId="44" fontId="4" fillId="0" borderId="0" xfId="0" applyNumberFormat="1" applyFont="1"/>
    <xf numFmtId="16" fontId="4" fillId="0" borderId="0" xfId="0" applyNumberFormat="1" applyFont="1" applyBorder="1"/>
    <xf numFmtId="0" fontId="4" fillId="0" borderId="0" xfId="0" applyFont="1" applyBorder="1"/>
    <xf numFmtId="44" fontId="4" fillId="0" borderId="0" xfId="0" applyNumberFormat="1" applyFont="1" applyBorder="1"/>
    <xf numFmtId="16" fontId="4" fillId="0" borderId="8" xfId="0" applyNumberFormat="1" applyFont="1" applyBorder="1"/>
    <xf numFmtId="0" fontId="4" fillId="0" borderId="8" xfId="0" applyFont="1" applyBorder="1"/>
    <xf numFmtId="44" fontId="4" fillId="0" borderId="8" xfId="0" applyNumberFormat="1" applyFont="1" applyBorder="1"/>
    <xf numFmtId="44" fontId="5" fillId="2" borderId="0" xfId="0" applyNumberFormat="1" applyFont="1" applyFill="1"/>
    <xf numFmtId="44" fontId="4" fillId="2" borderId="0" xfId="0" applyNumberFormat="1" applyFont="1" applyFill="1"/>
    <xf numFmtId="0" fontId="0" fillId="0" borderId="8" xfId="0" applyFont="1" applyBorder="1"/>
    <xf numFmtId="44" fontId="0" fillId="0" borderId="8" xfId="0" applyNumberFormat="1" applyFont="1" applyBorder="1"/>
    <xf numFmtId="0" fontId="1" fillId="0" borderId="0" xfId="0" applyFont="1" applyBorder="1"/>
    <xf numFmtId="44" fontId="1" fillId="0" borderId="0" xfId="0" applyNumberFormat="1" applyFont="1" applyBorder="1"/>
    <xf numFmtId="165" fontId="0" fillId="0" borderId="2" xfId="0" applyNumberFormat="1" applyBorder="1"/>
    <xf numFmtId="165" fontId="0" fillId="0" borderId="5" xfId="0" applyNumberFormat="1" applyBorder="1"/>
    <xf numFmtId="44" fontId="1" fillId="5" borderId="0" xfId="0" applyNumberFormat="1" applyFont="1" applyFill="1" applyBorder="1"/>
    <xf numFmtId="16" fontId="0" fillId="5" borderId="0" xfId="0" applyNumberFormat="1" applyFill="1" applyBorder="1"/>
    <xf numFmtId="0" fontId="1" fillId="5" borderId="0" xfId="0" applyFont="1" applyFill="1" applyBorder="1"/>
    <xf numFmtId="16" fontId="0" fillId="5" borderId="6" xfId="0" applyNumberFormat="1" applyFill="1" applyBorder="1"/>
    <xf numFmtId="0" fontId="0" fillId="0" borderId="8" xfId="0" applyBorder="1" applyAlignment="1">
      <alignment horizontal="right"/>
    </xf>
    <xf numFmtId="16" fontId="0" fillId="0" borderId="10" xfId="0" applyNumberFormat="1" applyBorder="1"/>
    <xf numFmtId="0" fontId="0" fillId="0" borderId="11" xfId="0" applyBorder="1"/>
    <xf numFmtId="44" fontId="0" fillId="0" borderId="11" xfId="0" applyNumberFormat="1" applyBorder="1"/>
    <xf numFmtId="16" fontId="0" fillId="0" borderId="11" xfId="0" applyNumberFormat="1" applyBorder="1"/>
    <xf numFmtId="0" fontId="0" fillId="0" borderId="12" xfId="0" applyBorder="1"/>
    <xf numFmtId="16" fontId="0" fillId="0" borderId="13" xfId="0" applyNumberFormat="1" applyBorder="1"/>
    <xf numFmtId="0" fontId="0" fillId="0" borderId="14" xfId="0" applyBorder="1"/>
    <xf numFmtId="0" fontId="0" fillId="0" borderId="15" xfId="0" applyBorder="1"/>
    <xf numFmtId="0" fontId="0" fillId="0" borderId="13" xfId="0" applyBorder="1"/>
    <xf numFmtId="0" fontId="0" fillId="0" borderId="16" xfId="0" applyBorder="1"/>
    <xf numFmtId="0" fontId="0" fillId="0" borderId="17" xfId="0" applyBorder="1"/>
    <xf numFmtId="44" fontId="0" fillId="0" borderId="17" xfId="0" applyNumberFormat="1" applyBorder="1"/>
    <xf numFmtId="0" fontId="0" fillId="0" borderId="18" xfId="0" applyBorder="1"/>
    <xf numFmtId="44" fontId="0" fillId="0" borderId="11" xfId="1" applyFont="1" applyBorder="1"/>
    <xf numFmtId="44" fontId="0" fillId="0" borderId="0" xfId="1" applyFont="1" applyBorder="1"/>
    <xf numFmtId="44" fontId="0" fillId="0" borderId="8" xfId="1" applyFont="1" applyBorder="1"/>
    <xf numFmtId="44" fontId="0" fillId="2" borderId="0" xfId="1" applyFont="1" applyFill="1" applyBorder="1"/>
    <xf numFmtId="16" fontId="0" fillId="0" borderId="15" xfId="0" applyNumberFormat="1" applyBorder="1"/>
    <xf numFmtId="44" fontId="0" fillId="2" borderId="0" xfId="0" applyNumberFormat="1" applyFont="1" applyFill="1" applyBorder="1"/>
    <xf numFmtId="16" fontId="0" fillId="0" borderId="0" xfId="0" applyNumberFormat="1" applyFill="1" applyBorder="1"/>
    <xf numFmtId="44" fontId="0" fillId="0" borderId="0" xfId="1" applyFont="1" applyFill="1" applyBorder="1"/>
    <xf numFmtId="16" fontId="0" fillId="0" borderId="17" xfId="0" applyNumberFormat="1" applyBorder="1"/>
    <xf numFmtId="0" fontId="0" fillId="0" borderId="17" xfId="0" applyFill="1" applyBorder="1"/>
    <xf numFmtId="44" fontId="0" fillId="0" borderId="17" xfId="0" applyNumberFormat="1" applyFill="1" applyBorder="1"/>
    <xf numFmtId="16" fontId="0" fillId="2" borderId="14" xfId="0" applyNumberFormat="1" applyFill="1" applyBorder="1"/>
    <xf numFmtId="44" fontId="0" fillId="5" borderId="0" xfId="0" applyNumberFormat="1" applyFill="1" applyBorder="1"/>
    <xf numFmtId="16" fontId="0" fillId="5" borderId="14" xfId="0" applyNumberFormat="1" applyFill="1" applyBorder="1"/>
    <xf numFmtId="43" fontId="0" fillId="0" borderId="0" xfId="0" applyNumberFormat="1" applyBorder="1"/>
    <xf numFmtId="0" fontId="0" fillId="0" borderId="8" xfId="0" applyFill="1" applyBorder="1"/>
    <xf numFmtId="43" fontId="0" fillId="0" borderId="8" xfId="0" applyNumberFormat="1" applyFill="1" applyBorder="1"/>
    <xf numFmtId="16" fontId="0" fillId="0" borderId="7" xfId="0" applyNumberFormat="1" applyBorder="1"/>
    <xf numFmtId="44" fontId="1" fillId="2" borderId="0" xfId="0" applyNumberFormat="1" applyFont="1" applyFill="1" applyBorder="1"/>
    <xf numFmtId="0" fontId="1" fillId="2" borderId="0" xfId="0" applyFont="1" applyFill="1" applyBorder="1"/>
    <xf numFmtId="0" fontId="1" fillId="0" borderId="0" xfId="0" applyFont="1" applyFill="1" applyBorder="1"/>
    <xf numFmtId="43" fontId="1" fillId="2" borderId="0" xfId="0" applyNumberFormat="1" applyFont="1" applyFill="1" applyBorder="1"/>
    <xf numFmtId="43" fontId="0" fillId="0" borderId="0" xfId="0" applyNumberFormat="1"/>
    <xf numFmtId="16" fontId="6" fillId="0" borderId="8" xfId="0" applyNumberFormat="1" applyFont="1" applyBorder="1"/>
    <xf numFmtId="0" fontId="6" fillId="0" borderId="8" xfId="0" applyFont="1" applyBorder="1"/>
    <xf numFmtId="44" fontId="6" fillId="0" borderId="8" xfId="1" applyFont="1" applyBorder="1"/>
    <xf numFmtId="16" fontId="1" fillId="2" borderId="0" xfId="0" applyNumberFormat="1" applyFont="1" applyFill="1" applyBorder="1"/>
    <xf numFmtId="0" fontId="0" fillId="2" borderId="11" xfId="0" applyFill="1" applyBorder="1"/>
    <xf numFmtId="44" fontId="0" fillId="3" borderId="17" xfId="0" applyNumberFormat="1" applyFill="1" applyBorder="1"/>
    <xf numFmtId="16" fontId="0" fillId="4" borderId="0" xfId="0" applyNumberFormat="1" applyFill="1" applyBorder="1"/>
    <xf numFmtId="44" fontId="0" fillId="0" borderId="17" xfId="1" applyFont="1" applyBorder="1"/>
    <xf numFmtId="0" fontId="0" fillId="4" borderId="0" xfId="0" applyFill="1" applyBorder="1"/>
    <xf numFmtId="44" fontId="0" fillId="4" borderId="0" xfId="0" applyNumberFormat="1" applyFill="1" applyBorder="1"/>
    <xf numFmtId="0" fontId="0" fillId="0" borderId="10" xfId="0" applyBorder="1"/>
    <xf numFmtId="16" fontId="0" fillId="0" borderId="16" xfId="0" applyNumberFormat="1" applyBorder="1"/>
    <xf numFmtId="0" fontId="0" fillId="0" borderId="17" xfId="0" applyFont="1" applyBorder="1"/>
    <xf numFmtId="44" fontId="0" fillId="0" borderId="17" xfId="0" applyNumberFormat="1" applyFont="1" applyBorder="1"/>
    <xf numFmtId="16" fontId="0" fillId="0" borderId="16" xfId="0" applyNumberFormat="1" applyFont="1" applyBorder="1"/>
    <xf numFmtId="8" fontId="0" fillId="0" borderId="17" xfId="0" applyNumberFormat="1" applyBorder="1"/>
    <xf numFmtId="8" fontId="0" fillId="0" borderId="0" xfId="0" applyNumberFormat="1" applyBorder="1"/>
    <xf numFmtId="8" fontId="0" fillId="2" borderId="0" xfId="0" applyNumberFormat="1" applyFill="1" applyBorder="1"/>
    <xf numFmtId="44" fontId="0" fillId="0" borderId="8" xfId="1" applyFont="1" applyFill="1" applyBorder="1"/>
    <xf numFmtId="165" fontId="0" fillId="2" borderId="0" xfId="0" applyNumberFormat="1" applyFill="1" applyBorder="1"/>
    <xf numFmtId="13" fontId="0" fillId="2" borderId="0" xfId="0" applyNumberFormat="1" applyFill="1" applyBorder="1"/>
    <xf numFmtId="37" fontId="0" fillId="0" borderId="0" xfId="0" applyNumberFormat="1" applyBorder="1"/>
    <xf numFmtId="37" fontId="0" fillId="0" borderId="17" xfId="0" applyNumberFormat="1" applyBorder="1"/>
    <xf numFmtId="0" fontId="0" fillId="2" borderId="14" xfId="0" applyFill="1" applyBorder="1"/>
    <xf numFmtId="44" fontId="2" fillId="2" borderId="0" xfId="1" applyFont="1" applyFill="1" applyBorder="1"/>
    <xf numFmtId="44" fontId="0" fillId="2" borderId="17" xfId="0" applyNumberFormat="1" applyFill="1" applyBorder="1"/>
    <xf numFmtId="165" fontId="0" fillId="0" borderId="0" xfId="0" applyNumberFormat="1" applyBorder="1"/>
    <xf numFmtId="8" fontId="0" fillId="4" borderId="0" xfId="0" applyNumberFormat="1" applyFill="1" applyBorder="1"/>
    <xf numFmtId="16" fontId="0" fillId="2" borderId="17" xfId="0" applyNumberFormat="1" applyFill="1" applyBorder="1"/>
    <xf numFmtId="0" fontId="0" fillId="2" borderId="17" xfId="0" applyFill="1" applyBorder="1"/>
    <xf numFmtId="13" fontId="0" fillId="0" borderId="0" xfId="0" applyNumberFormat="1" applyFill="1" applyBorder="1"/>
    <xf numFmtId="166" fontId="0" fillId="0" borderId="0" xfId="0" applyNumberFormat="1" applyBorder="1"/>
    <xf numFmtId="166" fontId="0" fillId="0" borderId="0" xfId="0" applyNumberFormat="1"/>
    <xf numFmtId="14" fontId="3" fillId="2" borderId="0" xfId="0" applyNumberFormat="1" applyFont="1" applyFill="1" applyBorder="1"/>
    <xf numFmtId="14" fontId="0" fillId="2" borderId="0" xfId="0" applyNumberFormat="1" applyFill="1" applyBorder="1"/>
    <xf numFmtId="166" fontId="0" fillId="2" borderId="0" xfId="0" applyNumberFormat="1" applyFill="1" applyBorder="1"/>
    <xf numFmtId="166" fontId="0" fillId="2" borderId="0" xfId="0" applyNumberFormat="1" applyFill="1"/>
    <xf numFmtId="14" fontId="0" fillId="2" borderId="0" xfId="0" applyNumberFormat="1" applyFill="1"/>
    <xf numFmtId="44" fontId="7" fillId="0" borderId="0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7"/>
  <sheetViews>
    <sheetView topLeftCell="A25" workbookViewId="0">
      <selection activeCell="G42" sqref="G42"/>
    </sheetView>
  </sheetViews>
  <sheetFormatPr defaultRowHeight="15" outlineLevelRow="2" x14ac:dyDescent="0.25"/>
  <cols>
    <col min="3" max="3" width="15.7109375" bestFit="1" customWidth="1"/>
    <col min="4" max="4" width="11.5703125" style="2" bestFit="1" customWidth="1"/>
  </cols>
  <sheetData>
    <row r="2" spans="2:5" x14ac:dyDescent="0.25">
      <c r="B2" s="1">
        <v>41583</v>
      </c>
      <c r="C2" t="s">
        <v>3</v>
      </c>
      <c r="D2" s="2">
        <v>150</v>
      </c>
    </row>
    <row r="3" spans="2:5" outlineLevel="2" x14ac:dyDescent="0.25">
      <c r="B3" s="1">
        <v>41584</v>
      </c>
      <c r="C3" t="s">
        <v>3</v>
      </c>
      <c r="D3" s="2">
        <v>150</v>
      </c>
    </row>
    <row r="4" spans="2:5" outlineLevel="2" x14ac:dyDescent="0.25">
      <c r="B4" s="1">
        <v>41592</v>
      </c>
      <c r="C4" t="s">
        <v>3</v>
      </c>
      <c r="D4" s="2">
        <v>150</v>
      </c>
    </row>
    <row r="5" spans="2:5" ht="13.5" customHeight="1" outlineLevel="1" x14ac:dyDescent="0.25">
      <c r="B5" s="1"/>
      <c r="C5" s="3" t="s">
        <v>5</v>
      </c>
      <c r="D5" s="6">
        <f>SUM(D2:D4)</f>
        <v>450</v>
      </c>
      <c r="E5" s="7">
        <v>41595</v>
      </c>
    </row>
    <row r="6" spans="2:5" ht="13.5" customHeight="1" outlineLevel="1" x14ac:dyDescent="0.25">
      <c r="B6" s="1"/>
      <c r="C6" s="3"/>
    </row>
    <row r="7" spans="2:5" ht="13.5" customHeight="1" outlineLevel="1" x14ac:dyDescent="0.25">
      <c r="B7" s="1"/>
      <c r="C7" s="3"/>
    </row>
    <row r="8" spans="2:5" outlineLevel="2" x14ac:dyDescent="0.25">
      <c r="B8" s="1">
        <v>41561</v>
      </c>
      <c r="C8" t="s">
        <v>0</v>
      </c>
      <c r="D8" s="2">
        <v>200</v>
      </c>
    </row>
    <row r="9" spans="2:5" outlineLevel="2" x14ac:dyDescent="0.25">
      <c r="B9" s="1">
        <v>41562</v>
      </c>
      <c r="C9" t="s">
        <v>0</v>
      </c>
      <c r="D9" s="2">
        <v>200</v>
      </c>
    </row>
    <row r="10" spans="2:5" outlineLevel="2" x14ac:dyDescent="0.25">
      <c r="B10" s="1">
        <v>41563</v>
      </c>
      <c r="C10" t="s">
        <v>0</v>
      </c>
      <c r="D10" s="2">
        <v>200</v>
      </c>
    </row>
    <row r="11" spans="2:5" outlineLevel="2" x14ac:dyDescent="0.25">
      <c r="B11" s="1">
        <v>41564</v>
      </c>
      <c r="C11" t="s">
        <v>0</v>
      </c>
      <c r="D11" s="2">
        <v>200</v>
      </c>
    </row>
    <row r="12" spans="2:5" outlineLevel="2" x14ac:dyDescent="0.25">
      <c r="B12" s="1">
        <v>41568</v>
      </c>
      <c r="C12" t="s">
        <v>0</v>
      </c>
      <c r="D12" s="2">
        <v>200</v>
      </c>
    </row>
    <row r="13" spans="2:5" outlineLevel="2" x14ac:dyDescent="0.25">
      <c r="B13" s="1">
        <v>41569</v>
      </c>
      <c r="C13" t="s">
        <v>0</v>
      </c>
      <c r="D13" s="2">
        <v>200</v>
      </c>
    </row>
    <row r="14" spans="2:5" outlineLevel="2" x14ac:dyDescent="0.25">
      <c r="B14" s="1">
        <v>41570</v>
      </c>
      <c r="C14" t="s">
        <v>0</v>
      </c>
      <c r="D14" s="2">
        <v>200</v>
      </c>
    </row>
    <row r="15" spans="2:5" outlineLevel="2" x14ac:dyDescent="0.25">
      <c r="B15" s="1">
        <v>41571</v>
      </c>
      <c r="C15" t="s">
        <v>0</v>
      </c>
      <c r="D15" s="2">
        <v>200</v>
      </c>
    </row>
    <row r="16" spans="2:5" outlineLevel="2" x14ac:dyDescent="0.25">
      <c r="B16" s="1">
        <v>41575</v>
      </c>
      <c r="C16" t="s">
        <v>0</v>
      </c>
      <c r="D16" s="2">
        <v>200</v>
      </c>
    </row>
    <row r="17" spans="2:5" outlineLevel="2" x14ac:dyDescent="0.25">
      <c r="B17" s="1">
        <v>41576</v>
      </c>
      <c r="C17" t="s">
        <v>0</v>
      </c>
      <c r="D17" s="2">
        <v>200</v>
      </c>
    </row>
    <row r="18" spans="2:5" outlineLevel="2" x14ac:dyDescent="0.25">
      <c r="B18" s="1">
        <v>41577</v>
      </c>
      <c r="C18" t="s">
        <v>0</v>
      </c>
      <c r="D18" s="2">
        <v>200</v>
      </c>
    </row>
    <row r="19" spans="2:5" outlineLevel="2" x14ac:dyDescent="0.25">
      <c r="B19" s="1">
        <v>41578</v>
      </c>
      <c r="C19" t="s">
        <v>0</v>
      </c>
      <c r="D19" s="2">
        <v>200</v>
      </c>
    </row>
    <row r="20" spans="2:5" outlineLevel="2" x14ac:dyDescent="0.25">
      <c r="B20" s="1">
        <v>41579</v>
      </c>
      <c r="C20" t="s">
        <v>0</v>
      </c>
      <c r="D20" s="2">
        <v>200</v>
      </c>
    </row>
    <row r="21" spans="2:5" outlineLevel="2" x14ac:dyDescent="0.25">
      <c r="B21" s="1">
        <v>41580</v>
      </c>
      <c r="C21" t="s">
        <v>0</v>
      </c>
      <c r="D21" s="2">
        <v>200</v>
      </c>
    </row>
    <row r="22" spans="2:5" outlineLevel="2" x14ac:dyDescent="0.25">
      <c r="B22" s="1">
        <v>41582</v>
      </c>
      <c r="C22" t="s">
        <v>0</v>
      </c>
      <c r="D22" s="2">
        <v>200</v>
      </c>
    </row>
    <row r="23" spans="2:5" outlineLevel="2" x14ac:dyDescent="0.25">
      <c r="B23" s="1">
        <v>41583</v>
      </c>
      <c r="C23" t="s">
        <v>0</v>
      </c>
      <c r="D23" s="2">
        <v>200</v>
      </c>
    </row>
    <row r="24" spans="2:5" outlineLevel="2" x14ac:dyDescent="0.25">
      <c r="B24" s="1">
        <v>41584</v>
      </c>
      <c r="C24" t="s">
        <v>0</v>
      </c>
      <c r="D24" s="2">
        <v>200</v>
      </c>
    </row>
    <row r="25" spans="2:5" outlineLevel="2" x14ac:dyDescent="0.25">
      <c r="B25" s="1"/>
      <c r="C25" t="s">
        <v>12</v>
      </c>
      <c r="D25" s="2">
        <v>-300</v>
      </c>
    </row>
    <row r="26" spans="2:5" outlineLevel="2" x14ac:dyDescent="0.25">
      <c r="B26" s="1"/>
      <c r="C26" t="s">
        <v>12</v>
      </c>
      <c r="D26" s="2">
        <v>-1700</v>
      </c>
    </row>
    <row r="27" spans="2:5" outlineLevel="1" x14ac:dyDescent="0.25">
      <c r="B27" s="1"/>
      <c r="C27" s="4" t="s">
        <v>6</v>
      </c>
      <c r="D27" s="6">
        <f>SUBTOTAL(9,D8:D26)</f>
        <v>1400</v>
      </c>
      <c r="E27" s="7">
        <v>41595</v>
      </c>
    </row>
    <row r="28" spans="2:5" outlineLevel="1" x14ac:dyDescent="0.25">
      <c r="B28" s="1"/>
      <c r="C28" s="4"/>
    </row>
    <row r="29" spans="2:5" outlineLevel="1" x14ac:dyDescent="0.25">
      <c r="B29" s="1"/>
      <c r="C29" s="4"/>
    </row>
    <row r="30" spans="2:5" outlineLevel="2" x14ac:dyDescent="0.25">
      <c r="B30" s="1">
        <v>41561</v>
      </c>
      <c r="C30" t="s">
        <v>2</v>
      </c>
      <c r="D30" s="2">
        <v>160</v>
      </c>
    </row>
    <row r="31" spans="2:5" outlineLevel="2" x14ac:dyDescent="0.25">
      <c r="B31" s="1">
        <v>41562</v>
      </c>
      <c r="C31" t="s">
        <v>2</v>
      </c>
      <c r="D31" s="2">
        <v>160</v>
      </c>
    </row>
    <row r="32" spans="2:5" outlineLevel="2" x14ac:dyDescent="0.25">
      <c r="B32" s="1">
        <v>41563</v>
      </c>
      <c r="C32" t="s">
        <v>2</v>
      </c>
      <c r="D32" s="2">
        <v>170</v>
      </c>
    </row>
    <row r="33" spans="2:5" outlineLevel="2" x14ac:dyDescent="0.25">
      <c r="B33" s="1">
        <v>41564</v>
      </c>
      <c r="C33" t="s">
        <v>2</v>
      </c>
      <c r="D33" s="2">
        <v>170</v>
      </c>
    </row>
    <row r="34" spans="2:5" outlineLevel="2" x14ac:dyDescent="0.25">
      <c r="B34" s="1">
        <v>41568</v>
      </c>
      <c r="C34" t="s">
        <v>2</v>
      </c>
      <c r="D34" s="2">
        <v>160</v>
      </c>
    </row>
    <row r="35" spans="2:5" outlineLevel="2" x14ac:dyDescent="0.25">
      <c r="B35" s="1">
        <v>41569</v>
      </c>
      <c r="C35" t="s">
        <v>2</v>
      </c>
      <c r="D35" s="2">
        <v>160</v>
      </c>
    </row>
    <row r="36" spans="2:5" outlineLevel="2" x14ac:dyDescent="0.25">
      <c r="B36" s="1">
        <v>41570</v>
      </c>
      <c r="C36" t="s">
        <v>2</v>
      </c>
      <c r="D36" s="2">
        <v>180</v>
      </c>
    </row>
    <row r="37" spans="2:5" outlineLevel="2" x14ac:dyDescent="0.25">
      <c r="B37" s="1">
        <v>41576</v>
      </c>
      <c r="C37" t="s">
        <v>2</v>
      </c>
      <c r="D37" s="2">
        <v>170</v>
      </c>
    </row>
    <row r="38" spans="2:5" outlineLevel="2" x14ac:dyDescent="0.25">
      <c r="B38" s="1">
        <v>41577</v>
      </c>
      <c r="C38" t="s">
        <v>2</v>
      </c>
      <c r="D38" s="2">
        <v>170</v>
      </c>
    </row>
    <row r="39" spans="2:5" outlineLevel="2" x14ac:dyDescent="0.25">
      <c r="B39" s="1">
        <v>41578</v>
      </c>
      <c r="C39" t="s">
        <v>2</v>
      </c>
      <c r="D39" s="2">
        <v>160</v>
      </c>
    </row>
    <row r="40" spans="2:5" outlineLevel="2" x14ac:dyDescent="0.25">
      <c r="B40" s="1">
        <v>41579</v>
      </c>
      <c r="C40" t="s">
        <v>2</v>
      </c>
      <c r="D40" s="2">
        <v>170</v>
      </c>
    </row>
    <row r="41" spans="2:5" outlineLevel="2" x14ac:dyDescent="0.25">
      <c r="B41" s="1">
        <v>41580</v>
      </c>
      <c r="C41" t="s">
        <v>2</v>
      </c>
      <c r="D41" s="2">
        <v>170</v>
      </c>
    </row>
    <row r="42" spans="2:5" outlineLevel="2" x14ac:dyDescent="0.25">
      <c r="B42" s="1"/>
      <c r="C42" t="s">
        <v>12</v>
      </c>
      <c r="D42" s="2">
        <v>-1000</v>
      </c>
    </row>
    <row r="43" spans="2:5" outlineLevel="1" x14ac:dyDescent="0.25">
      <c r="B43" s="1"/>
      <c r="C43" s="4" t="s">
        <v>7</v>
      </c>
      <c r="D43" s="6">
        <f>SUBTOTAL(9,D30:D42)</f>
        <v>1000</v>
      </c>
      <c r="E43" s="7">
        <v>41595</v>
      </c>
    </row>
    <row r="44" spans="2:5" outlineLevel="1" x14ac:dyDescent="0.25">
      <c r="B44" s="1"/>
      <c r="C44" s="4"/>
    </row>
    <row r="45" spans="2:5" outlineLevel="1" x14ac:dyDescent="0.25">
      <c r="B45" s="1"/>
      <c r="C45" s="4"/>
    </row>
    <row r="46" spans="2:5" outlineLevel="2" x14ac:dyDescent="0.25">
      <c r="B46" s="1">
        <v>41563</v>
      </c>
      <c r="C46" t="s">
        <v>4</v>
      </c>
      <c r="D46" s="2">
        <v>170</v>
      </c>
    </row>
    <row r="47" spans="2:5" outlineLevel="2" x14ac:dyDescent="0.25">
      <c r="B47" s="1">
        <v>41564</v>
      </c>
      <c r="C47" t="s">
        <v>4</v>
      </c>
      <c r="D47" s="2">
        <v>180</v>
      </c>
    </row>
    <row r="48" spans="2:5" outlineLevel="2" x14ac:dyDescent="0.25">
      <c r="B48" s="1">
        <v>41568</v>
      </c>
      <c r="C48" t="s">
        <v>4</v>
      </c>
      <c r="D48" s="2">
        <v>180</v>
      </c>
    </row>
    <row r="49" spans="2:5" outlineLevel="2" x14ac:dyDescent="0.25">
      <c r="B49" s="1">
        <v>41569</v>
      </c>
      <c r="C49" t="s">
        <v>4</v>
      </c>
      <c r="D49" s="2">
        <v>180</v>
      </c>
    </row>
    <row r="50" spans="2:5" outlineLevel="2" x14ac:dyDescent="0.25">
      <c r="B50" s="1">
        <v>41570</v>
      </c>
      <c r="C50" t="s">
        <v>4</v>
      </c>
      <c r="D50" s="2">
        <v>180</v>
      </c>
    </row>
    <row r="51" spans="2:5" outlineLevel="2" x14ac:dyDescent="0.25">
      <c r="B51" s="1">
        <v>41576</v>
      </c>
      <c r="C51" t="s">
        <v>4</v>
      </c>
      <c r="D51" s="2">
        <v>170</v>
      </c>
    </row>
    <row r="52" spans="2:5" outlineLevel="2" x14ac:dyDescent="0.25">
      <c r="B52" s="1">
        <v>41577</v>
      </c>
      <c r="C52" t="s">
        <v>4</v>
      </c>
      <c r="D52" s="2">
        <v>170</v>
      </c>
    </row>
    <row r="53" spans="2:5" outlineLevel="2" x14ac:dyDescent="0.25">
      <c r="B53" s="1">
        <v>41582</v>
      </c>
      <c r="C53" t="s">
        <v>4</v>
      </c>
      <c r="D53" s="2">
        <v>180</v>
      </c>
    </row>
    <row r="54" spans="2:5" outlineLevel="2" x14ac:dyDescent="0.25">
      <c r="B54" s="1"/>
      <c r="C54" t="s">
        <v>12</v>
      </c>
      <c r="D54" s="2">
        <v>-1000</v>
      </c>
    </row>
    <row r="55" spans="2:5" outlineLevel="1" x14ac:dyDescent="0.25">
      <c r="B55" s="1"/>
      <c r="C55" s="4" t="s">
        <v>8</v>
      </c>
      <c r="D55" s="6">
        <f>SUBTOTAL(9,D46:D54)</f>
        <v>410</v>
      </c>
      <c r="E55" s="7">
        <v>41595</v>
      </c>
    </row>
    <row r="56" spans="2:5" outlineLevel="1" x14ac:dyDescent="0.25">
      <c r="B56" s="1"/>
      <c r="C56" s="4"/>
    </row>
    <row r="57" spans="2:5" outlineLevel="1" x14ac:dyDescent="0.25">
      <c r="B57" s="1"/>
      <c r="C57" s="4"/>
    </row>
    <row r="58" spans="2:5" outlineLevel="1" x14ac:dyDescent="0.25">
      <c r="B58" s="1"/>
      <c r="C58" s="4"/>
    </row>
    <row r="59" spans="2:5" outlineLevel="1" x14ac:dyDescent="0.25">
      <c r="B59" s="1">
        <v>41547</v>
      </c>
      <c r="C59" s="5" t="s">
        <v>1</v>
      </c>
      <c r="D59" s="2">
        <v>180</v>
      </c>
    </row>
    <row r="60" spans="2:5" outlineLevel="1" x14ac:dyDescent="0.25">
      <c r="B60" s="1">
        <v>41548</v>
      </c>
      <c r="C60" s="5" t="s">
        <v>1</v>
      </c>
      <c r="D60" s="2">
        <v>180</v>
      </c>
    </row>
    <row r="61" spans="2:5" outlineLevel="1" x14ac:dyDescent="0.25">
      <c r="B61" s="1">
        <v>41549</v>
      </c>
      <c r="C61" s="5" t="s">
        <v>1</v>
      </c>
      <c r="D61" s="2">
        <v>180</v>
      </c>
    </row>
    <row r="62" spans="2:5" outlineLevel="1" x14ac:dyDescent="0.25">
      <c r="B62" s="1">
        <v>41550</v>
      </c>
      <c r="C62" s="5" t="s">
        <v>1</v>
      </c>
      <c r="D62" s="2">
        <v>180</v>
      </c>
    </row>
    <row r="63" spans="2:5" outlineLevel="1" x14ac:dyDescent="0.25">
      <c r="B63" s="1">
        <v>41551</v>
      </c>
      <c r="C63" s="5" t="s">
        <v>1</v>
      </c>
      <c r="D63" s="2">
        <v>180</v>
      </c>
    </row>
    <row r="64" spans="2:5" outlineLevel="1" x14ac:dyDescent="0.25">
      <c r="B64" s="1">
        <v>41554</v>
      </c>
      <c r="C64" s="5" t="s">
        <v>1</v>
      </c>
      <c r="D64" s="2">
        <v>180</v>
      </c>
    </row>
    <row r="65" spans="2:4" outlineLevel="1" x14ac:dyDescent="0.25">
      <c r="B65" s="1">
        <v>41555</v>
      </c>
      <c r="C65" s="5" t="s">
        <v>1</v>
      </c>
      <c r="D65" s="2">
        <v>180</v>
      </c>
    </row>
    <row r="66" spans="2:4" outlineLevel="1" x14ac:dyDescent="0.25">
      <c r="B66" s="1">
        <v>41556</v>
      </c>
      <c r="C66" s="5" t="s">
        <v>1</v>
      </c>
      <c r="D66" s="2">
        <v>180</v>
      </c>
    </row>
    <row r="67" spans="2:4" outlineLevel="1" x14ac:dyDescent="0.25">
      <c r="B67" s="1">
        <v>41558</v>
      </c>
      <c r="C67" s="5" t="s">
        <v>1</v>
      </c>
      <c r="D67" s="2">
        <v>180</v>
      </c>
    </row>
    <row r="68" spans="2:4" outlineLevel="1" x14ac:dyDescent="0.25">
      <c r="B68" s="1">
        <v>41559</v>
      </c>
      <c r="C68" s="5" t="s">
        <v>1</v>
      </c>
      <c r="D68" s="2">
        <v>180</v>
      </c>
    </row>
    <row r="69" spans="2:4" outlineLevel="2" x14ac:dyDescent="0.25">
      <c r="B69" s="1">
        <v>41561</v>
      </c>
      <c r="C69" t="s">
        <v>1</v>
      </c>
      <c r="D69" s="2">
        <v>180</v>
      </c>
    </row>
    <row r="70" spans="2:4" outlineLevel="2" x14ac:dyDescent="0.25">
      <c r="B70" s="1">
        <v>41562</v>
      </c>
      <c r="C70" t="s">
        <v>1</v>
      </c>
      <c r="D70" s="2">
        <v>180</v>
      </c>
    </row>
    <row r="71" spans="2:4" outlineLevel="2" x14ac:dyDescent="0.25">
      <c r="B71" s="1">
        <v>41563</v>
      </c>
      <c r="C71" t="s">
        <v>1</v>
      </c>
      <c r="D71" s="2">
        <v>180</v>
      </c>
    </row>
    <row r="72" spans="2:4" outlineLevel="2" x14ac:dyDescent="0.25">
      <c r="B72" s="1">
        <v>41564</v>
      </c>
      <c r="C72" t="s">
        <v>1</v>
      </c>
      <c r="D72" s="2">
        <v>180</v>
      </c>
    </row>
    <row r="73" spans="2:4" outlineLevel="2" x14ac:dyDescent="0.25">
      <c r="B73" s="1">
        <v>41568</v>
      </c>
      <c r="C73" t="s">
        <v>1</v>
      </c>
      <c r="D73" s="2">
        <v>180</v>
      </c>
    </row>
    <row r="74" spans="2:4" outlineLevel="2" x14ac:dyDescent="0.25">
      <c r="B74" s="1">
        <v>41569</v>
      </c>
      <c r="C74" t="s">
        <v>1</v>
      </c>
      <c r="D74" s="2">
        <v>180</v>
      </c>
    </row>
    <row r="75" spans="2:4" outlineLevel="2" x14ac:dyDescent="0.25">
      <c r="B75" s="1">
        <v>41570</v>
      </c>
      <c r="C75" t="s">
        <v>1</v>
      </c>
      <c r="D75" s="2">
        <v>180</v>
      </c>
    </row>
    <row r="76" spans="2:4" outlineLevel="2" x14ac:dyDescent="0.25">
      <c r="B76" s="1">
        <v>41571</v>
      </c>
      <c r="C76" t="s">
        <v>1</v>
      </c>
      <c r="D76" s="2">
        <v>180</v>
      </c>
    </row>
    <row r="77" spans="2:4" outlineLevel="2" x14ac:dyDescent="0.25">
      <c r="B77" s="1">
        <v>41576</v>
      </c>
      <c r="C77" t="s">
        <v>1</v>
      </c>
      <c r="D77" s="2">
        <v>170</v>
      </c>
    </row>
    <row r="78" spans="2:4" outlineLevel="2" x14ac:dyDescent="0.25">
      <c r="B78" s="1">
        <v>41577</v>
      </c>
      <c r="C78" t="s">
        <v>1</v>
      </c>
      <c r="D78" s="2">
        <v>180</v>
      </c>
    </row>
    <row r="79" spans="2:4" outlineLevel="2" x14ac:dyDescent="0.25">
      <c r="B79" s="1">
        <v>41579</v>
      </c>
      <c r="C79" t="s">
        <v>1</v>
      </c>
      <c r="D79" s="2">
        <v>220</v>
      </c>
    </row>
    <row r="80" spans="2:4" outlineLevel="2" x14ac:dyDescent="0.25">
      <c r="B80" s="1">
        <v>41582</v>
      </c>
      <c r="C80" t="s">
        <v>1</v>
      </c>
      <c r="D80" s="2">
        <v>180</v>
      </c>
    </row>
    <row r="81" spans="2:5" outlineLevel="2" x14ac:dyDescent="0.25">
      <c r="B81" s="1">
        <v>41583</v>
      </c>
      <c r="C81" t="s">
        <v>1</v>
      </c>
      <c r="D81" s="2">
        <v>180</v>
      </c>
    </row>
    <row r="82" spans="2:5" outlineLevel="2" x14ac:dyDescent="0.25">
      <c r="B82" s="1">
        <v>41584</v>
      </c>
      <c r="C82" t="s">
        <v>1</v>
      </c>
      <c r="D82" s="2">
        <v>180</v>
      </c>
    </row>
    <row r="83" spans="2:5" outlineLevel="2" x14ac:dyDescent="0.25">
      <c r="B83" s="1"/>
      <c r="C83" t="s">
        <v>11</v>
      </c>
      <c r="D83" s="2">
        <v>-2000</v>
      </c>
    </row>
    <row r="84" spans="2:5" outlineLevel="2" x14ac:dyDescent="0.25">
      <c r="B84" s="1"/>
      <c r="C84" t="s">
        <v>11</v>
      </c>
      <c r="D84" s="2">
        <v>-1000</v>
      </c>
    </row>
    <row r="85" spans="2:5" outlineLevel="1" x14ac:dyDescent="0.25">
      <c r="B85" s="1"/>
      <c r="C85" s="4" t="s">
        <v>9</v>
      </c>
      <c r="D85" s="6">
        <f>SUM(D59:D84)</f>
        <v>1350</v>
      </c>
      <c r="E85" s="7">
        <v>41595</v>
      </c>
    </row>
    <row r="86" spans="2:5" outlineLevel="1" x14ac:dyDescent="0.25">
      <c r="B86" s="1"/>
      <c r="C86" s="4"/>
    </row>
    <row r="87" spans="2:5" x14ac:dyDescent="0.25">
      <c r="B87" s="1"/>
      <c r="C87" s="4" t="s">
        <v>10</v>
      </c>
      <c r="D87" s="2">
        <f>D85+D55+D43+D27+D5</f>
        <v>4610</v>
      </c>
    </row>
  </sheetData>
  <sortState ref="B2:D62">
    <sortCondition ref="C2:C62"/>
    <sortCondition ref="B2:B62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9"/>
  <sheetViews>
    <sheetView workbookViewId="0">
      <selection activeCell="C6" sqref="C6"/>
    </sheetView>
  </sheetViews>
  <sheetFormatPr defaultRowHeight="15" x14ac:dyDescent="0.25"/>
  <cols>
    <col min="2" max="2" width="9.7109375" bestFit="1" customWidth="1"/>
    <col min="3" max="3" width="12.7109375" bestFit="1" customWidth="1"/>
    <col min="4" max="4" width="11.28515625" style="18" bestFit="1" customWidth="1"/>
    <col min="6" max="6" width="10.5703125" bestFit="1" customWidth="1"/>
    <col min="12" max="12" width="12.28515625" bestFit="1" customWidth="1"/>
    <col min="14" max="14" width="13.5703125" customWidth="1"/>
  </cols>
  <sheetData>
    <row r="2" spans="2:15" x14ac:dyDescent="0.25">
      <c r="B2" s="1">
        <v>41753</v>
      </c>
      <c r="C2" t="s">
        <v>43</v>
      </c>
      <c r="D2" s="18">
        <v>160</v>
      </c>
    </row>
    <row r="3" spans="2:15" x14ac:dyDescent="0.25">
      <c r="B3" s="1">
        <v>41754</v>
      </c>
      <c r="C3" t="s">
        <v>43</v>
      </c>
      <c r="D3" s="18">
        <v>160</v>
      </c>
    </row>
    <row r="4" spans="2:15" x14ac:dyDescent="0.25">
      <c r="B4" s="1">
        <v>41755</v>
      </c>
      <c r="C4" t="s">
        <v>43</v>
      </c>
      <c r="D4" s="18">
        <v>160</v>
      </c>
      <c r="K4" t="s">
        <v>64</v>
      </c>
    </row>
    <row r="5" spans="2:15" x14ac:dyDescent="0.25">
      <c r="B5" s="1">
        <v>41757</v>
      </c>
      <c r="C5" t="s">
        <v>43</v>
      </c>
      <c r="D5" s="18">
        <v>160</v>
      </c>
      <c r="K5" t="s">
        <v>65</v>
      </c>
      <c r="L5" t="s">
        <v>67</v>
      </c>
      <c r="M5" s="15">
        <v>1</v>
      </c>
      <c r="N5" s="15">
        <v>565</v>
      </c>
    </row>
    <row r="6" spans="2:15" x14ac:dyDescent="0.25">
      <c r="B6" s="1">
        <v>41758</v>
      </c>
      <c r="C6" t="s">
        <v>43</v>
      </c>
      <c r="D6" s="18">
        <v>160</v>
      </c>
      <c r="K6" t="s">
        <v>66</v>
      </c>
      <c r="L6" t="s">
        <v>68</v>
      </c>
      <c r="M6" s="15">
        <v>1</v>
      </c>
      <c r="N6" s="15">
        <v>585</v>
      </c>
    </row>
    <row r="7" spans="2:15" x14ac:dyDescent="0.25">
      <c r="B7" s="1">
        <v>41759</v>
      </c>
      <c r="C7" t="s">
        <v>43</v>
      </c>
      <c r="D7" s="18">
        <v>160</v>
      </c>
    </row>
    <row r="8" spans="2:15" x14ac:dyDescent="0.25">
      <c r="B8" s="1">
        <v>41761</v>
      </c>
      <c r="C8" t="s">
        <v>43</v>
      </c>
      <c r="D8" s="18">
        <v>160</v>
      </c>
      <c r="K8" t="s">
        <v>69</v>
      </c>
    </row>
    <row r="9" spans="2:15" x14ac:dyDescent="0.25">
      <c r="B9" s="1"/>
      <c r="C9" t="s">
        <v>12</v>
      </c>
      <c r="D9" s="18">
        <v>-100</v>
      </c>
      <c r="K9" t="s">
        <v>70</v>
      </c>
      <c r="L9" t="s">
        <v>73</v>
      </c>
      <c r="M9" s="15">
        <v>0.75</v>
      </c>
      <c r="N9" s="15">
        <v>225</v>
      </c>
    </row>
    <row r="10" spans="2:15" x14ac:dyDescent="0.25">
      <c r="D10" s="19">
        <f>SUM(D2:D9)</f>
        <v>1020</v>
      </c>
      <c r="E10" s="7">
        <v>41769</v>
      </c>
      <c r="K10" t="s">
        <v>71</v>
      </c>
      <c r="L10" t="s">
        <v>74</v>
      </c>
      <c r="M10" s="15">
        <v>0.75</v>
      </c>
      <c r="N10" s="15">
        <v>240</v>
      </c>
    </row>
    <row r="11" spans="2:15" x14ac:dyDescent="0.25">
      <c r="K11" t="s">
        <v>72</v>
      </c>
      <c r="L11" t="s">
        <v>75</v>
      </c>
      <c r="M11" s="15">
        <v>0.75</v>
      </c>
      <c r="N11" s="15">
        <v>450</v>
      </c>
    </row>
    <row r="13" spans="2:15" x14ac:dyDescent="0.25">
      <c r="K13" t="s">
        <v>11</v>
      </c>
      <c r="N13" s="15">
        <v>-1350</v>
      </c>
    </row>
    <row r="15" spans="2:15" x14ac:dyDescent="0.25">
      <c r="K15" s="4" t="s">
        <v>76</v>
      </c>
      <c r="L15" s="4"/>
      <c r="M15" s="4"/>
      <c r="N15" s="16">
        <f>SUM(N5:N14)</f>
        <v>715</v>
      </c>
      <c r="O15" s="7">
        <v>41797</v>
      </c>
    </row>
    <row r="16" spans="2:15" x14ac:dyDescent="0.25">
      <c r="B16" s="1">
        <v>41757</v>
      </c>
      <c r="C16" t="s">
        <v>18</v>
      </c>
      <c r="D16" s="18">
        <v>180</v>
      </c>
    </row>
    <row r="17" spans="2:5" x14ac:dyDescent="0.25">
      <c r="B17" s="1">
        <v>41758</v>
      </c>
      <c r="C17" t="s">
        <v>18</v>
      </c>
      <c r="D17" s="18">
        <v>180</v>
      </c>
    </row>
    <row r="18" spans="2:5" x14ac:dyDescent="0.25">
      <c r="B18" s="1">
        <v>41759</v>
      </c>
      <c r="C18" t="s">
        <v>18</v>
      </c>
      <c r="D18" s="18">
        <v>180</v>
      </c>
    </row>
    <row r="19" spans="2:5" x14ac:dyDescent="0.25">
      <c r="B19" s="1">
        <v>41761</v>
      </c>
      <c r="C19" t="s">
        <v>18</v>
      </c>
      <c r="D19" s="18">
        <v>180</v>
      </c>
    </row>
    <row r="20" spans="2:5" x14ac:dyDescent="0.25">
      <c r="C20" t="s">
        <v>12</v>
      </c>
      <c r="D20" s="18">
        <v>-100</v>
      </c>
    </row>
    <row r="21" spans="2:5" x14ac:dyDescent="0.25">
      <c r="D21" s="19">
        <f>SUM(D16:D20)</f>
        <v>620</v>
      </c>
      <c r="E21" s="7">
        <v>41769</v>
      </c>
    </row>
    <row r="26" spans="2:5" x14ac:dyDescent="0.25">
      <c r="B26" s="1">
        <v>41764</v>
      </c>
      <c r="C26" t="s">
        <v>18</v>
      </c>
      <c r="D26" s="18">
        <v>180</v>
      </c>
    </row>
    <row r="27" spans="2:5" x14ac:dyDescent="0.25">
      <c r="B27" s="1">
        <v>41765</v>
      </c>
      <c r="C27" t="s">
        <v>18</v>
      </c>
      <c r="D27" s="18">
        <v>180</v>
      </c>
    </row>
    <row r="28" spans="2:5" x14ac:dyDescent="0.25">
      <c r="B28" s="1">
        <v>41766</v>
      </c>
      <c r="C28" t="s">
        <v>18</v>
      </c>
      <c r="D28" s="18">
        <v>180</v>
      </c>
    </row>
    <row r="29" spans="2:5" x14ac:dyDescent="0.25">
      <c r="B29" s="1">
        <v>41767</v>
      </c>
      <c r="C29" t="s">
        <v>18</v>
      </c>
      <c r="D29" s="18">
        <v>180</v>
      </c>
    </row>
    <row r="30" spans="2:5" x14ac:dyDescent="0.25">
      <c r="B30" s="1">
        <v>41771</v>
      </c>
      <c r="C30" t="s">
        <v>18</v>
      </c>
      <c r="D30" s="18">
        <v>180</v>
      </c>
    </row>
    <row r="31" spans="2:5" x14ac:dyDescent="0.25">
      <c r="B31" s="1">
        <v>41772</v>
      </c>
      <c r="C31" t="s">
        <v>18</v>
      </c>
      <c r="D31" s="18">
        <v>180</v>
      </c>
    </row>
    <row r="32" spans="2:5" x14ac:dyDescent="0.25">
      <c r="B32" s="1">
        <v>41773</v>
      </c>
      <c r="C32" t="s">
        <v>18</v>
      </c>
      <c r="D32" s="18">
        <v>180</v>
      </c>
    </row>
    <row r="33" spans="2:5" x14ac:dyDescent="0.25">
      <c r="B33" s="1">
        <v>41774</v>
      </c>
      <c r="C33" t="s">
        <v>18</v>
      </c>
      <c r="D33" s="18">
        <v>180</v>
      </c>
    </row>
    <row r="34" spans="2:5" x14ac:dyDescent="0.25">
      <c r="B34" s="1">
        <v>41775</v>
      </c>
      <c r="C34" t="s">
        <v>18</v>
      </c>
      <c r="D34" s="18">
        <v>180</v>
      </c>
    </row>
    <row r="35" spans="2:5" x14ac:dyDescent="0.25">
      <c r="B35" s="1">
        <v>41778</v>
      </c>
      <c r="C35" t="s">
        <v>18</v>
      </c>
      <c r="D35" s="18">
        <v>180</v>
      </c>
    </row>
    <row r="36" spans="2:5" x14ac:dyDescent="0.25">
      <c r="B36" s="1">
        <v>41779</v>
      </c>
      <c r="C36" t="s">
        <v>18</v>
      </c>
      <c r="D36" s="18">
        <v>180</v>
      </c>
    </row>
    <row r="37" spans="2:5" x14ac:dyDescent="0.25">
      <c r="B37" s="1">
        <v>41780</v>
      </c>
      <c r="C37" t="s">
        <v>18</v>
      </c>
      <c r="D37" s="18">
        <v>180</v>
      </c>
    </row>
    <row r="38" spans="2:5" x14ac:dyDescent="0.25">
      <c r="B38" s="1">
        <v>41781</v>
      </c>
      <c r="C38" t="s">
        <v>18</v>
      </c>
      <c r="D38" s="18">
        <v>180</v>
      </c>
    </row>
    <row r="39" spans="2:5" x14ac:dyDescent="0.25">
      <c r="B39" s="1">
        <v>41782</v>
      </c>
      <c r="C39" t="s">
        <v>18</v>
      </c>
      <c r="D39" s="18">
        <v>180</v>
      </c>
    </row>
    <row r="40" spans="2:5" x14ac:dyDescent="0.25">
      <c r="B40" s="1">
        <v>41777</v>
      </c>
      <c r="C40" t="s">
        <v>12</v>
      </c>
      <c r="D40" s="18">
        <v>-500</v>
      </c>
    </row>
    <row r="41" spans="2:5" x14ac:dyDescent="0.25">
      <c r="B41" s="1">
        <v>41783</v>
      </c>
      <c r="C41" t="s">
        <v>12</v>
      </c>
      <c r="D41" s="18">
        <v>-500</v>
      </c>
    </row>
    <row r="42" spans="2:5" x14ac:dyDescent="0.25">
      <c r="C42" s="4" t="s">
        <v>57</v>
      </c>
      <c r="D42" s="20">
        <f>SUM(D26:D41)</f>
        <v>1520</v>
      </c>
      <c r="E42" s="9" t="s">
        <v>63</v>
      </c>
    </row>
    <row r="43" spans="2:5" x14ac:dyDescent="0.25">
      <c r="C43" s="4"/>
      <c r="D43" s="21"/>
    </row>
    <row r="44" spans="2:5" x14ac:dyDescent="0.25">
      <c r="C44" s="4"/>
      <c r="D44" s="21"/>
    </row>
    <row r="46" spans="2:5" x14ac:dyDescent="0.25">
      <c r="B46" s="1">
        <v>41766</v>
      </c>
      <c r="C46" t="s">
        <v>43</v>
      </c>
      <c r="D46" s="18">
        <v>160</v>
      </c>
    </row>
    <row r="47" spans="2:5" x14ac:dyDescent="0.25">
      <c r="B47" s="1">
        <v>41767</v>
      </c>
      <c r="C47" t="s">
        <v>43</v>
      </c>
      <c r="D47" s="18">
        <v>160</v>
      </c>
    </row>
    <row r="48" spans="2:5" x14ac:dyDescent="0.25">
      <c r="B48" s="1">
        <v>41771</v>
      </c>
      <c r="C48" t="s">
        <v>43</v>
      </c>
      <c r="D48" s="18">
        <v>160</v>
      </c>
    </row>
    <row r="49" spans="2:5" x14ac:dyDescent="0.25">
      <c r="B49" s="1">
        <v>41773</v>
      </c>
      <c r="C49" t="s">
        <v>43</v>
      </c>
      <c r="D49" s="18">
        <v>160</v>
      </c>
    </row>
    <row r="50" spans="2:5" x14ac:dyDescent="0.25">
      <c r="B50" s="1">
        <v>41774</v>
      </c>
      <c r="C50" t="s">
        <v>43</v>
      </c>
      <c r="D50" s="18">
        <v>160</v>
      </c>
    </row>
    <row r="51" spans="2:5" x14ac:dyDescent="0.25">
      <c r="B51" s="1">
        <v>41775</v>
      </c>
      <c r="C51" t="s">
        <v>43</v>
      </c>
      <c r="D51" s="18">
        <v>160</v>
      </c>
    </row>
    <row r="52" spans="2:5" x14ac:dyDescent="0.25">
      <c r="B52" s="1">
        <v>41776</v>
      </c>
      <c r="C52" t="s">
        <v>43</v>
      </c>
      <c r="D52" s="18">
        <v>160</v>
      </c>
    </row>
    <row r="53" spans="2:5" x14ac:dyDescent="0.25">
      <c r="B53" s="1">
        <v>41778</v>
      </c>
      <c r="C53" t="s">
        <v>43</v>
      </c>
      <c r="D53" s="18">
        <v>160</v>
      </c>
    </row>
    <row r="54" spans="2:5" x14ac:dyDescent="0.25">
      <c r="B54" s="1">
        <v>41779</v>
      </c>
      <c r="C54" t="s">
        <v>43</v>
      </c>
      <c r="D54" s="18">
        <v>160</v>
      </c>
    </row>
    <row r="55" spans="2:5" x14ac:dyDescent="0.25">
      <c r="B55" s="1">
        <v>41780</v>
      </c>
      <c r="C55" t="s">
        <v>43</v>
      </c>
      <c r="D55" s="18">
        <v>160</v>
      </c>
    </row>
    <row r="56" spans="2:5" x14ac:dyDescent="0.25">
      <c r="B56" s="1">
        <v>41781</v>
      </c>
      <c r="C56" t="s">
        <v>43</v>
      </c>
      <c r="D56" s="18">
        <v>160</v>
      </c>
    </row>
    <row r="57" spans="2:5" x14ac:dyDescent="0.25">
      <c r="B57" s="1">
        <v>41782</v>
      </c>
      <c r="C57" t="s">
        <v>43</v>
      </c>
      <c r="D57" s="18">
        <v>160</v>
      </c>
    </row>
    <row r="58" spans="2:5" x14ac:dyDescent="0.25">
      <c r="B58" s="1">
        <v>41783</v>
      </c>
      <c r="C58" t="s">
        <v>43</v>
      </c>
      <c r="D58" s="18">
        <v>160</v>
      </c>
    </row>
    <row r="59" spans="2:5" x14ac:dyDescent="0.25">
      <c r="B59" s="1">
        <v>41777</v>
      </c>
      <c r="C59" t="s">
        <v>12</v>
      </c>
      <c r="D59" s="18">
        <v>-300</v>
      </c>
    </row>
    <row r="60" spans="2:5" x14ac:dyDescent="0.25">
      <c r="B60" s="1">
        <v>41779</v>
      </c>
      <c r="C60" t="s">
        <v>12</v>
      </c>
      <c r="D60" s="18">
        <v>-200</v>
      </c>
    </row>
    <row r="61" spans="2:5" x14ac:dyDescent="0.25">
      <c r="B61" s="1">
        <v>41783</v>
      </c>
      <c r="C61" t="s">
        <v>12</v>
      </c>
      <c r="D61" s="18">
        <v>-500</v>
      </c>
    </row>
    <row r="62" spans="2:5" x14ac:dyDescent="0.25">
      <c r="B62" s="1">
        <v>41785</v>
      </c>
      <c r="C62" t="s">
        <v>12</v>
      </c>
      <c r="D62" s="18">
        <v>-140</v>
      </c>
    </row>
    <row r="63" spans="2:5" x14ac:dyDescent="0.25">
      <c r="C63" s="4" t="s">
        <v>57</v>
      </c>
      <c r="D63" s="20">
        <f>SUM(D46:D62)</f>
        <v>940</v>
      </c>
      <c r="E63" s="9" t="s">
        <v>63</v>
      </c>
    </row>
    <row r="64" spans="2:5" x14ac:dyDescent="0.25">
      <c r="C64" s="4"/>
      <c r="D64" s="21"/>
    </row>
    <row r="65" spans="2:4" x14ac:dyDescent="0.25">
      <c r="C65" s="4"/>
      <c r="D65" s="21"/>
    </row>
    <row r="67" spans="2:4" x14ac:dyDescent="0.25">
      <c r="B67" s="1">
        <v>41767</v>
      </c>
      <c r="C67" t="s">
        <v>60</v>
      </c>
      <c r="D67" s="18">
        <v>150</v>
      </c>
    </row>
    <row r="68" spans="2:4" x14ac:dyDescent="0.25">
      <c r="B68" s="1">
        <v>41771</v>
      </c>
      <c r="C68" t="s">
        <v>60</v>
      </c>
      <c r="D68" s="18">
        <v>150</v>
      </c>
    </row>
    <row r="69" spans="2:4" x14ac:dyDescent="0.25">
      <c r="B69" s="1">
        <v>41772</v>
      </c>
      <c r="C69" t="s">
        <v>60</v>
      </c>
      <c r="D69" s="18">
        <v>150</v>
      </c>
    </row>
    <row r="70" spans="2:4" x14ac:dyDescent="0.25">
      <c r="B70" s="1">
        <v>41773</v>
      </c>
      <c r="C70" t="s">
        <v>60</v>
      </c>
      <c r="D70" s="18">
        <v>150</v>
      </c>
    </row>
    <row r="71" spans="2:4" x14ac:dyDescent="0.25">
      <c r="B71" s="1">
        <v>41774</v>
      </c>
      <c r="C71" t="s">
        <v>60</v>
      </c>
      <c r="D71" s="18">
        <v>150</v>
      </c>
    </row>
    <row r="72" spans="2:4" x14ac:dyDescent="0.25">
      <c r="B72" s="1">
        <v>41775</v>
      </c>
      <c r="C72" t="s">
        <v>60</v>
      </c>
      <c r="D72" s="18">
        <v>150</v>
      </c>
    </row>
    <row r="73" spans="2:4" x14ac:dyDescent="0.25">
      <c r="B73" s="1">
        <v>41776</v>
      </c>
      <c r="C73" t="s">
        <v>60</v>
      </c>
      <c r="D73" s="18">
        <v>150</v>
      </c>
    </row>
    <row r="74" spans="2:4" x14ac:dyDescent="0.25">
      <c r="B74" s="1">
        <v>41777</v>
      </c>
      <c r="C74" t="s">
        <v>60</v>
      </c>
      <c r="D74" s="18">
        <v>150</v>
      </c>
    </row>
    <row r="75" spans="2:4" x14ac:dyDescent="0.25">
      <c r="B75" s="1">
        <v>41778</v>
      </c>
      <c r="C75" t="s">
        <v>61</v>
      </c>
      <c r="D75" s="18">
        <v>150</v>
      </c>
    </row>
    <row r="76" spans="2:4" x14ac:dyDescent="0.25">
      <c r="B76" s="1">
        <v>41780</v>
      </c>
      <c r="C76" t="s">
        <v>61</v>
      </c>
      <c r="D76" s="18">
        <v>150</v>
      </c>
    </row>
    <row r="77" spans="2:4" x14ac:dyDescent="0.25">
      <c r="B77" s="1">
        <v>41781</v>
      </c>
      <c r="C77" t="s">
        <v>61</v>
      </c>
      <c r="D77" s="18">
        <v>150</v>
      </c>
    </row>
    <row r="78" spans="2:4" x14ac:dyDescent="0.25">
      <c r="B78" s="1">
        <v>41782</v>
      </c>
      <c r="C78" t="s">
        <v>61</v>
      </c>
      <c r="D78" s="18">
        <v>150</v>
      </c>
    </row>
    <row r="79" spans="2:4" x14ac:dyDescent="0.25">
      <c r="B79" s="1">
        <v>41783</v>
      </c>
      <c r="C79" t="s">
        <v>61</v>
      </c>
      <c r="D79" s="18">
        <v>150</v>
      </c>
    </row>
    <row r="80" spans="2:4" x14ac:dyDescent="0.25">
      <c r="B80" s="1">
        <v>41777</v>
      </c>
      <c r="C80" t="s">
        <v>12</v>
      </c>
      <c r="D80" s="18">
        <v>-300</v>
      </c>
    </row>
    <row r="81" spans="2:6" x14ac:dyDescent="0.25">
      <c r="B81" s="1">
        <v>41783</v>
      </c>
      <c r="C81" t="s">
        <v>12</v>
      </c>
      <c r="D81" s="18">
        <v>-500</v>
      </c>
    </row>
    <row r="82" spans="2:6" x14ac:dyDescent="0.25">
      <c r="C82" s="4" t="s">
        <v>57</v>
      </c>
      <c r="D82" s="20">
        <f>SUM(D67:D81)</f>
        <v>1150</v>
      </c>
      <c r="E82" s="7">
        <v>41790</v>
      </c>
    </row>
    <row r="86" spans="2:6" x14ac:dyDescent="0.25">
      <c r="C86" s="1">
        <v>41783</v>
      </c>
      <c r="D86" s="18" t="s">
        <v>62</v>
      </c>
      <c r="E86" s="9">
        <v>200</v>
      </c>
      <c r="F86" s="9" t="s">
        <v>63</v>
      </c>
    </row>
    <row r="99" spans="2:5" x14ac:dyDescent="0.25">
      <c r="B99" s="1">
        <v>41786</v>
      </c>
      <c r="C99" t="s">
        <v>18</v>
      </c>
      <c r="D99" s="18">
        <v>180</v>
      </c>
    </row>
    <row r="100" spans="2:5" x14ac:dyDescent="0.25">
      <c r="B100" s="1">
        <v>41787</v>
      </c>
      <c r="C100" t="s">
        <v>18</v>
      </c>
      <c r="D100" s="18">
        <v>180</v>
      </c>
    </row>
    <row r="101" spans="2:5" x14ac:dyDescent="0.25">
      <c r="B101" s="1">
        <v>41788</v>
      </c>
      <c r="C101" t="s">
        <v>18</v>
      </c>
      <c r="D101" s="18">
        <v>180</v>
      </c>
    </row>
    <row r="102" spans="2:5" x14ac:dyDescent="0.25">
      <c r="B102" s="1">
        <v>41789</v>
      </c>
      <c r="C102" t="s">
        <v>18</v>
      </c>
      <c r="D102" s="18">
        <v>180</v>
      </c>
    </row>
    <row r="103" spans="2:5" x14ac:dyDescent="0.25">
      <c r="B103" s="1">
        <v>41790</v>
      </c>
      <c r="C103" t="s">
        <v>18</v>
      </c>
      <c r="D103" s="18">
        <v>180</v>
      </c>
    </row>
    <row r="104" spans="2:5" x14ac:dyDescent="0.25">
      <c r="B104" s="1">
        <v>41792</v>
      </c>
      <c r="C104" t="s">
        <v>18</v>
      </c>
      <c r="D104" s="18">
        <v>180</v>
      </c>
    </row>
    <row r="105" spans="2:5" x14ac:dyDescent="0.25">
      <c r="B105" s="1">
        <v>41793</v>
      </c>
      <c r="C105" t="s">
        <v>18</v>
      </c>
      <c r="D105" s="18">
        <v>200</v>
      </c>
    </row>
    <row r="106" spans="2:5" x14ac:dyDescent="0.25">
      <c r="B106" s="1">
        <v>41795</v>
      </c>
      <c r="C106" t="s">
        <v>18</v>
      </c>
      <c r="D106" s="18">
        <v>180</v>
      </c>
    </row>
    <row r="107" spans="2:5" x14ac:dyDescent="0.25">
      <c r="B107" s="1">
        <v>41796</v>
      </c>
      <c r="C107" t="s">
        <v>18</v>
      </c>
      <c r="D107" s="18">
        <v>200</v>
      </c>
    </row>
    <row r="108" spans="2:5" x14ac:dyDescent="0.25">
      <c r="B108" s="1">
        <v>41797</v>
      </c>
      <c r="C108" t="s">
        <v>18</v>
      </c>
      <c r="D108" s="18">
        <v>200</v>
      </c>
    </row>
    <row r="109" spans="2:5" x14ac:dyDescent="0.25">
      <c r="B109" s="1"/>
      <c r="C109" t="s">
        <v>78</v>
      </c>
      <c r="D109" s="18">
        <v>-100</v>
      </c>
    </row>
    <row r="110" spans="2:5" x14ac:dyDescent="0.25">
      <c r="B110" s="1"/>
      <c r="C110" t="s">
        <v>78</v>
      </c>
      <c r="D110" s="18">
        <v>-70</v>
      </c>
    </row>
    <row r="111" spans="2:5" x14ac:dyDescent="0.25">
      <c r="B111" s="1"/>
      <c r="C111" t="s">
        <v>78</v>
      </c>
      <c r="D111" s="18">
        <v>-1000</v>
      </c>
    </row>
    <row r="112" spans="2:5" x14ac:dyDescent="0.25">
      <c r="B112" s="1"/>
      <c r="D112" s="20">
        <f>SUM(D99:D111)</f>
        <v>690</v>
      </c>
      <c r="E112" s="7">
        <v>41808</v>
      </c>
    </row>
    <row r="113" spans="2:5" x14ac:dyDescent="0.25">
      <c r="B113" s="1"/>
    </row>
    <row r="114" spans="2:5" x14ac:dyDescent="0.25">
      <c r="B114" s="1">
        <v>41785</v>
      </c>
      <c r="C114" t="s">
        <v>61</v>
      </c>
      <c r="D114" s="18">
        <v>150</v>
      </c>
    </row>
    <row r="115" spans="2:5" x14ac:dyDescent="0.25">
      <c r="B115" s="1">
        <v>41786</v>
      </c>
      <c r="C115" t="s">
        <v>61</v>
      </c>
      <c r="D115" s="18">
        <v>150</v>
      </c>
    </row>
    <row r="116" spans="2:5" x14ac:dyDescent="0.25">
      <c r="B116" s="1">
        <v>41787</v>
      </c>
      <c r="C116" t="s">
        <v>61</v>
      </c>
      <c r="D116" s="18">
        <v>150</v>
      </c>
    </row>
    <row r="117" spans="2:5" x14ac:dyDescent="0.25">
      <c r="B117" s="1">
        <v>41788</v>
      </c>
      <c r="C117" t="s">
        <v>61</v>
      </c>
      <c r="D117" s="18">
        <v>150</v>
      </c>
    </row>
    <row r="118" spans="2:5" x14ac:dyDescent="0.25">
      <c r="B118" s="1">
        <v>41789</v>
      </c>
      <c r="C118" t="s">
        <v>61</v>
      </c>
      <c r="D118" s="18">
        <v>150</v>
      </c>
    </row>
    <row r="119" spans="2:5" x14ac:dyDescent="0.25">
      <c r="B119" s="1">
        <v>41790</v>
      </c>
      <c r="C119" t="s">
        <v>61</v>
      </c>
      <c r="D119" s="18">
        <v>150</v>
      </c>
    </row>
    <row r="120" spans="2:5" x14ac:dyDescent="0.25">
      <c r="B120" s="1">
        <v>41792</v>
      </c>
      <c r="C120" t="s">
        <v>61</v>
      </c>
      <c r="D120" s="18">
        <v>150</v>
      </c>
    </row>
    <row r="121" spans="2:5" x14ac:dyDescent="0.25">
      <c r="B121" s="1">
        <v>41793</v>
      </c>
      <c r="C121" t="s">
        <v>61</v>
      </c>
      <c r="D121" s="18">
        <v>150</v>
      </c>
    </row>
    <row r="122" spans="2:5" x14ac:dyDescent="0.25">
      <c r="B122" s="1">
        <v>41795</v>
      </c>
      <c r="C122" t="s">
        <v>61</v>
      </c>
      <c r="D122" s="18">
        <v>150</v>
      </c>
    </row>
    <row r="123" spans="2:5" x14ac:dyDescent="0.25">
      <c r="B123" s="1">
        <v>41796</v>
      </c>
      <c r="C123" t="s">
        <v>61</v>
      </c>
      <c r="D123" s="18">
        <v>170</v>
      </c>
    </row>
    <row r="124" spans="2:5" x14ac:dyDescent="0.25">
      <c r="B124" s="1">
        <v>41797</v>
      </c>
      <c r="C124" t="s">
        <v>61</v>
      </c>
      <c r="D124" s="18">
        <v>170</v>
      </c>
    </row>
    <row r="125" spans="2:5" x14ac:dyDescent="0.25">
      <c r="B125" s="1"/>
      <c r="C125" t="s">
        <v>78</v>
      </c>
      <c r="D125" s="18">
        <v>-60</v>
      </c>
    </row>
    <row r="126" spans="2:5" x14ac:dyDescent="0.25">
      <c r="B126" s="1"/>
      <c r="C126" t="s">
        <v>78</v>
      </c>
      <c r="D126" s="18">
        <v>-60</v>
      </c>
    </row>
    <row r="127" spans="2:5" x14ac:dyDescent="0.25">
      <c r="B127" s="1"/>
      <c r="C127" t="s">
        <v>78</v>
      </c>
      <c r="D127" s="18">
        <v>-1000</v>
      </c>
    </row>
    <row r="128" spans="2:5" x14ac:dyDescent="0.25">
      <c r="B128" s="1"/>
      <c r="D128" s="20">
        <f>SUM(D114:D127)</f>
        <v>570</v>
      </c>
      <c r="E128" s="7">
        <v>41808</v>
      </c>
    </row>
    <row r="129" spans="2:6" x14ac:dyDescent="0.25">
      <c r="B129" s="1"/>
    </row>
    <row r="130" spans="2:6" x14ac:dyDescent="0.25">
      <c r="B130" s="17">
        <v>41785</v>
      </c>
      <c r="C130" t="s">
        <v>43</v>
      </c>
      <c r="D130" s="18">
        <v>160</v>
      </c>
    </row>
    <row r="131" spans="2:6" x14ac:dyDescent="0.25">
      <c r="B131" s="1">
        <v>41786</v>
      </c>
      <c r="C131" t="s">
        <v>43</v>
      </c>
      <c r="D131" s="18">
        <v>160</v>
      </c>
    </row>
    <row r="132" spans="2:6" x14ac:dyDescent="0.25">
      <c r="B132" s="1">
        <v>41787</v>
      </c>
      <c r="C132" t="s">
        <v>43</v>
      </c>
      <c r="D132" s="18">
        <v>160</v>
      </c>
    </row>
    <row r="133" spans="2:6" x14ac:dyDescent="0.25">
      <c r="B133" s="1">
        <v>41788</v>
      </c>
      <c r="C133" t="s">
        <v>43</v>
      </c>
      <c r="D133" s="18">
        <v>160</v>
      </c>
    </row>
    <row r="134" spans="2:6" x14ac:dyDescent="0.25">
      <c r="B134" s="1">
        <v>41789</v>
      </c>
      <c r="C134" t="s">
        <v>43</v>
      </c>
      <c r="D134" s="18">
        <v>160</v>
      </c>
    </row>
    <row r="135" spans="2:6" x14ac:dyDescent="0.25">
      <c r="B135" s="1">
        <v>41790</v>
      </c>
      <c r="C135" t="s">
        <v>43</v>
      </c>
      <c r="D135" s="18">
        <v>160</v>
      </c>
    </row>
    <row r="136" spans="2:6" x14ac:dyDescent="0.25">
      <c r="B136" s="1">
        <v>41792</v>
      </c>
      <c r="C136" t="s">
        <v>43</v>
      </c>
      <c r="D136" s="18">
        <v>160</v>
      </c>
    </row>
    <row r="137" spans="2:6" x14ac:dyDescent="0.25">
      <c r="B137" s="1">
        <v>41795</v>
      </c>
      <c r="C137" t="s">
        <v>43</v>
      </c>
      <c r="D137" s="18">
        <v>160</v>
      </c>
    </row>
    <row r="138" spans="2:6" x14ac:dyDescent="0.25">
      <c r="B138" s="1"/>
      <c r="C138" t="s">
        <v>78</v>
      </c>
      <c r="D138" s="18">
        <v>-400</v>
      </c>
    </row>
    <row r="139" spans="2:6" x14ac:dyDescent="0.25">
      <c r="B139" s="1"/>
      <c r="C139" t="s">
        <v>78</v>
      </c>
      <c r="D139" s="18">
        <v>-200</v>
      </c>
    </row>
    <row r="140" spans="2:6" x14ac:dyDescent="0.25">
      <c r="B140" s="1"/>
      <c r="C140" t="s">
        <v>78</v>
      </c>
      <c r="D140" s="18">
        <v>-70</v>
      </c>
    </row>
    <row r="141" spans="2:6" x14ac:dyDescent="0.25">
      <c r="B141" s="1"/>
      <c r="C141" t="s">
        <v>78</v>
      </c>
      <c r="D141" s="18">
        <v>-100</v>
      </c>
      <c r="F141" s="2"/>
    </row>
    <row r="142" spans="2:6" x14ac:dyDescent="0.25">
      <c r="B142" s="1"/>
      <c r="D142" s="20">
        <f>SUM(D130:D141)</f>
        <v>510</v>
      </c>
      <c r="E142" s="7">
        <v>41808</v>
      </c>
    </row>
    <row r="143" spans="2:6" x14ac:dyDescent="0.25">
      <c r="B143" s="1"/>
    </row>
    <row r="149" spans="4:4" x14ac:dyDescent="0.25">
      <c r="D149" s="21" t="e">
        <f>Sheet11!#REF!+D142+D128+D112</f>
        <v>#REF!</v>
      </c>
    </row>
  </sheetData>
  <sortState ref="B99:D130">
    <sortCondition ref="C99:C130"/>
    <sortCondition ref="B99:B130"/>
  </sortState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284"/>
  <sheetViews>
    <sheetView topLeftCell="F223" workbookViewId="0">
      <selection activeCell="I282" sqref="I282:K282"/>
    </sheetView>
  </sheetViews>
  <sheetFormatPr defaultRowHeight="15" x14ac:dyDescent="0.25"/>
  <cols>
    <col min="3" max="3" width="13.5703125" bestFit="1" customWidth="1"/>
    <col min="4" max="4" width="11.28515625" bestFit="1" customWidth="1"/>
    <col min="9" max="9" width="11" customWidth="1"/>
    <col min="10" max="10" width="13.85546875" style="2" bestFit="1" customWidth="1"/>
    <col min="12" max="12" width="10.5703125" bestFit="1" customWidth="1"/>
    <col min="13" max="13" width="6.85546875" customWidth="1"/>
    <col min="14" max="14" width="13.85546875" bestFit="1" customWidth="1"/>
    <col min="15" max="15" width="11.5703125" customWidth="1"/>
    <col min="16" max="16" width="12.28515625" bestFit="1" customWidth="1"/>
    <col min="17" max="17" width="11.5703125" style="10" bestFit="1" customWidth="1"/>
    <col min="18" max="18" width="11.42578125" bestFit="1" customWidth="1"/>
    <col min="20" max="20" width="7.28515625" customWidth="1"/>
    <col min="21" max="21" width="12.28515625" style="18" bestFit="1" customWidth="1"/>
    <col min="22" max="22" width="10.5703125" style="18" bestFit="1" customWidth="1"/>
    <col min="23" max="23" width="12.28515625" bestFit="1" customWidth="1"/>
  </cols>
  <sheetData>
    <row r="3" spans="1:17" x14ac:dyDescent="0.25">
      <c r="B3" s="1">
        <v>41768</v>
      </c>
      <c r="C3" t="s">
        <v>18</v>
      </c>
      <c r="D3" s="18">
        <v>180</v>
      </c>
      <c r="H3" s="1">
        <v>41815</v>
      </c>
      <c r="I3" t="s">
        <v>18</v>
      </c>
      <c r="J3" s="2">
        <v>180</v>
      </c>
      <c r="N3" s="1">
        <v>41827</v>
      </c>
      <c r="O3" t="s">
        <v>18</v>
      </c>
      <c r="P3">
        <v>180</v>
      </c>
    </row>
    <row r="4" spans="1:17" x14ac:dyDescent="0.25">
      <c r="B4" s="1">
        <v>41769</v>
      </c>
      <c r="C4" t="s">
        <v>18</v>
      </c>
      <c r="D4" s="18">
        <v>180</v>
      </c>
      <c r="H4" s="1">
        <v>41816</v>
      </c>
      <c r="I4" t="s">
        <v>18</v>
      </c>
      <c r="J4" s="2">
        <v>180</v>
      </c>
      <c r="N4" s="1">
        <v>41828</v>
      </c>
      <c r="O4" t="s">
        <v>18</v>
      </c>
      <c r="P4">
        <v>180</v>
      </c>
    </row>
    <row r="5" spans="1:17" x14ac:dyDescent="0.25">
      <c r="B5" s="1">
        <v>41798</v>
      </c>
      <c r="C5" t="s">
        <v>18</v>
      </c>
      <c r="D5" s="18">
        <v>200</v>
      </c>
      <c r="H5" s="1">
        <v>41817</v>
      </c>
      <c r="I5" t="s">
        <v>18</v>
      </c>
      <c r="J5" s="2">
        <v>180</v>
      </c>
      <c r="N5" s="1">
        <v>41829</v>
      </c>
      <c r="O5" t="s">
        <v>18</v>
      </c>
      <c r="P5">
        <v>180</v>
      </c>
    </row>
    <row r="6" spans="1:17" x14ac:dyDescent="0.25">
      <c r="B6" s="1">
        <v>41799</v>
      </c>
      <c r="C6" t="s">
        <v>18</v>
      </c>
      <c r="D6" s="18">
        <v>200</v>
      </c>
      <c r="H6" s="1">
        <v>41820</v>
      </c>
      <c r="I6" t="s">
        <v>18</v>
      </c>
      <c r="J6" s="2">
        <v>180</v>
      </c>
      <c r="N6" s="1">
        <v>41830</v>
      </c>
      <c r="O6" t="s">
        <v>18</v>
      </c>
      <c r="P6">
        <v>180</v>
      </c>
    </row>
    <row r="7" spans="1:17" x14ac:dyDescent="0.25">
      <c r="B7" s="1">
        <v>41800</v>
      </c>
      <c r="C7" t="s">
        <v>18</v>
      </c>
      <c r="D7" s="18">
        <v>200</v>
      </c>
      <c r="H7" s="1">
        <v>41821</v>
      </c>
      <c r="I7" t="s">
        <v>18</v>
      </c>
      <c r="J7" s="2">
        <v>180</v>
      </c>
      <c r="N7" s="1">
        <v>41831</v>
      </c>
      <c r="O7" t="s">
        <v>18</v>
      </c>
      <c r="P7">
        <v>180</v>
      </c>
    </row>
    <row r="8" spans="1:17" x14ac:dyDescent="0.25">
      <c r="B8" s="1">
        <v>41801</v>
      </c>
      <c r="C8" t="s">
        <v>18</v>
      </c>
      <c r="D8" s="18">
        <v>200</v>
      </c>
      <c r="H8" s="1">
        <v>41823</v>
      </c>
      <c r="I8" t="s">
        <v>18</v>
      </c>
      <c r="J8" s="2">
        <v>180</v>
      </c>
      <c r="N8" s="1">
        <v>41832</v>
      </c>
      <c r="O8" t="s">
        <v>18</v>
      </c>
      <c r="P8">
        <v>180</v>
      </c>
    </row>
    <row r="9" spans="1:17" x14ac:dyDescent="0.25">
      <c r="B9" s="1">
        <v>41802</v>
      </c>
      <c r="C9" t="s">
        <v>18</v>
      </c>
      <c r="D9" s="18">
        <v>200</v>
      </c>
      <c r="J9" s="6">
        <f>SUM(J3:J8)</f>
        <v>1080</v>
      </c>
      <c r="K9" s="7">
        <v>41832</v>
      </c>
      <c r="N9" s="1">
        <v>41834</v>
      </c>
      <c r="O9" t="s">
        <v>18</v>
      </c>
      <c r="P9">
        <v>180</v>
      </c>
    </row>
    <row r="10" spans="1:17" x14ac:dyDescent="0.25">
      <c r="B10" s="1">
        <v>41803</v>
      </c>
      <c r="C10" t="s">
        <v>18</v>
      </c>
      <c r="D10" s="18">
        <v>200</v>
      </c>
      <c r="N10" s="1">
        <v>41835</v>
      </c>
      <c r="O10" t="s">
        <v>18</v>
      </c>
      <c r="P10">
        <v>180</v>
      </c>
    </row>
    <row r="11" spans="1:17" x14ac:dyDescent="0.25">
      <c r="B11" s="1">
        <v>41806</v>
      </c>
      <c r="C11" t="s">
        <v>18</v>
      </c>
      <c r="D11" s="18">
        <v>180</v>
      </c>
      <c r="N11" s="1">
        <v>41836</v>
      </c>
      <c r="O11" t="s">
        <v>18</v>
      </c>
      <c r="P11">
        <v>180</v>
      </c>
    </row>
    <row r="12" spans="1:17" x14ac:dyDescent="0.25">
      <c r="B12" s="1">
        <v>41807</v>
      </c>
      <c r="C12" t="s">
        <v>18</v>
      </c>
      <c r="D12" s="18">
        <v>180</v>
      </c>
      <c r="N12" s="1">
        <v>41837</v>
      </c>
      <c r="O12" t="s">
        <v>18</v>
      </c>
      <c r="P12">
        <v>180</v>
      </c>
    </row>
    <row r="13" spans="1:17" x14ac:dyDescent="0.25">
      <c r="B13" s="1">
        <v>41809</v>
      </c>
      <c r="C13" t="s">
        <v>18</v>
      </c>
      <c r="D13" s="18">
        <v>180</v>
      </c>
      <c r="N13" s="1">
        <v>41838</v>
      </c>
      <c r="O13" t="s">
        <v>18</v>
      </c>
      <c r="P13">
        <v>180</v>
      </c>
    </row>
    <row r="14" spans="1:17" x14ac:dyDescent="0.25">
      <c r="A14" s="1"/>
      <c r="B14" s="1">
        <v>41814</v>
      </c>
      <c r="C14" t="s">
        <v>12</v>
      </c>
      <c r="D14" s="18">
        <v>-600</v>
      </c>
      <c r="N14" s="1">
        <v>41839</v>
      </c>
      <c r="O14" t="s">
        <v>18</v>
      </c>
      <c r="P14">
        <v>180</v>
      </c>
    </row>
    <row r="15" spans="1:17" x14ac:dyDescent="0.25">
      <c r="B15" s="1"/>
      <c r="D15" s="20">
        <f>SUM(D3:D14)</f>
        <v>1500</v>
      </c>
      <c r="E15" s="7">
        <v>41820</v>
      </c>
      <c r="N15" s="1">
        <v>41843</v>
      </c>
      <c r="O15" t="s">
        <v>12</v>
      </c>
      <c r="P15">
        <v>-700</v>
      </c>
    </row>
    <row r="16" spans="1:17" x14ac:dyDescent="0.25">
      <c r="B16" s="1"/>
      <c r="D16" s="22"/>
      <c r="O16" s="4" t="s">
        <v>57</v>
      </c>
      <c r="P16" s="12">
        <f>SUM(P3:P15)</f>
        <v>1460</v>
      </c>
      <c r="Q16" s="24">
        <v>41846</v>
      </c>
    </row>
    <row r="17" spans="2:16" x14ac:dyDescent="0.25">
      <c r="B17" s="1"/>
      <c r="D17" s="18"/>
    </row>
    <row r="18" spans="2:16" x14ac:dyDescent="0.25">
      <c r="B18" s="1">
        <v>41798</v>
      </c>
      <c r="C18" t="s">
        <v>61</v>
      </c>
      <c r="D18" s="18">
        <v>170</v>
      </c>
      <c r="H18" s="1">
        <v>41815</v>
      </c>
      <c r="I18" t="s">
        <v>61</v>
      </c>
      <c r="J18" s="2">
        <v>150</v>
      </c>
    </row>
    <row r="19" spans="2:16" x14ac:dyDescent="0.25">
      <c r="B19" s="1">
        <v>41799</v>
      </c>
      <c r="C19" t="s">
        <v>61</v>
      </c>
      <c r="D19" s="18">
        <v>170</v>
      </c>
      <c r="H19" s="1">
        <v>41816</v>
      </c>
      <c r="I19" t="s">
        <v>61</v>
      </c>
      <c r="J19" s="2">
        <v>150</v>
      </c>
    </row>
    <row r="20" spans="2:16" x14ac:dyDescent="0.25">
      <c r="B20" s="1">
        <v>41800</v>
      </c>
      <c r="C20" t="s">
        <v>61</v>
      </c>
      <c r="D20" s="18">
        <v>170</v>
      </c>
      <c r="H20" s="1">
        <v>41817</v>
      </c>
      <c r="I20" t="s">
        <v>61</v>
      </c>
      <c r="J20" s="2">
        <v>150</v>
      </c>
      <c r="N20" s="1">
        <v>41827</v>
      </c>
      <c r="O20" t="s">
        <v>61</v>
      </c>
      <c r="P20">
        <v>150</v>
      </c>
    </row>
    <row r="21" spans="2:16" x14ac:dyDescent="0.25">
      <c r="B21" s="1">
        <v>41801</v>
      </c>
      <c r="C21" t="s">
        <v>61</v>
      </c>
      <c r="D21" s="18">
        <v>170</v>
      </c>
      <c r="H21" s="1">
        <v>41820</v>
      </c>
      <c r="I21" t="s">
        <v>61</v>
      </c>
      <c r="J21" s="2">
        <v>150</v>
      </c>
      <c r="N21" s="1">
        <v>41828</v>
      </c>
      <c r="O21" t="s">
        <v>61</v>
      </c>
      <c r="P21">
        <v>150</v>
      </c>
    </row>
    <row r="22" spans="2:16" x14ac:dyDescent="0.25">
      <c r="B22" s="1">
        <v>41802</v>
      </c>
      <c r="C22" t="s">
        <v>61</v>
      </c>
      <c r="D22" s="18">
        <v>170</v>
      </c>
      <c r="H22" s="1">
        <v>41821</v>
      </c>
      <c r="I22" t="s">
        <v>61</v>
      </c>
      <c r="J22" s="2">
        <v>150</v>
      </c>
      <c r="N22" s="1">
        <v>41829</v>
      </c>
      <c r="O22" t="s">
        <v>61</v>
      </c>
      <c r="P22">
        <v>150</v>
      </c>
    </row>
    <row r="23" spans="2:16" x14ac:dyDescent="0.25">
      <c r="B23" s="1">
        <v>41803</v>
      </c>
      <c r="C23" t="s">
        <v>61</v>
      </c>
      <c r="D23" s="18">
        <v>170</v>
      </c>
      <c r="H23" s="1">
        <v>41822</v>
      </c>
      <c r="I23" t="s">
        <v>61</v>
      </c>
      <c r="J23" s="2">
        <v>150</v>
      </c>
      <c r="N23" s="1">
        <v>41830</v>
      </c>
      <c r="O23" t="s">
        <v>61</v>
      </c>
      <c r="P23">
        <v>150</v>
      </c>
    </row>
    <row r="24" spans="2:16" x14ac:dyDescent="0.25">
      <c r="B24" s="1">
        <v>41806</v>
      </c>
      <c r="C24" t="s">
        <v>61</v>
      </c>
      <c r="D24" s="18">
        <v>150</v>
      </c>
      <c r="H24" s="1">
        <v>41823</v>
      </c>
      <c r="I24" t="s">
        <v>61</v>
      </c>
      <c r="J24" s="2">
        <v>150</v>
      </c>
      <c r="N24" s="1">
        <v>41831</v>
      </c>
      <c r="O24" t="s">
        <v>61</v>
      </c>
      <c r="P24">
        <v>150</v>
      </c>
    </row>
    <row r="25" spans="2:16" x14ac:dyDescent="0.25">
      <c r="B25" s="1">
        <v>41808</v>
      </c>
      <c r="C25" t="s">
        <v>61</v>
      </c>
      <c r="D25" s="18">
        <v>150</v>
      </c>
      <c r="H25" s="1"/>
      <c r="J25" s="6">
        <f>SUM(J18:J24)</f>
        <v>1050</v>
      </c>
      <c r="K25" s="7">
        <v>41832</v>
      </c>
      <c r="N25" s="1">
        <v>41832</v>
      </c>
      <c r="O25" t="s">
        <v>61</v>
      </c>
      <c r="P25">
        <v>150</v>
      </c>
    </row>
    <row r="26" spans="2:16" x14ac:dyDescent="0.25">
      <c r="B26" s="1">
        <v>41809</v>
      </c>
      <c r="C26" t="s">
        <v>61</v>
      </c>
      <c r="D26" s="18">
        <v>150</v>
      </c>
      <c r="N26" s="1">
        <v>41834</v>
      </c>
      <c r="O26" t="s">
        <v>61</v>
      </c>
      <c r="P26">
        <v>150</v>
      </c>
    </row>
    <row r="27" spans="2:16" x14ac:dyDescent="0.25">
      <c r="B27" s="1">
        <v>41810</v>
      </c>
      <c r="C27" t="s">
        <v>61</v>
      </c>
      <c r="D27" s="18">
        <v>150</v>
      </c>
      <c r="N27" s="1">
        <v>41835</v>
      </c>
      <c r="O27" t="s">
        <v>61</v>
      </c>
      <c r="P27">
        <v>150</v>
      </c>
    </row>
    <row r="28" spans="2:16" x14ac:dyDescent="0.25">
      <c r="B28" s="1">
        <v>41813</v>
      </c>
      <c r="C28" t="s">
        <v>12</v>
      </c>
      <c r="D28" s="18">
        <v>-600</v>
      </c>
      <c r="N28" s="1">
        <v>41836</v>
      </c>
      <c r="O28" t="s">
        <v>61</v>
      </c>
      <c r="P28">
        <v>150</v>
      </c>
    </row>
    <row r="29" spans="2:16" x14ac:dyDescent="0.25">
      <c r="B29" s="1"/>
      <c r="D29" s="20">
        <f>SUM(D18:D28)</f>
        <v>1020</v>
      </c>
      <c r="E29" s="7">
        <v>41820</v>
      </c>
      <c r="N29" s="1">
        <v>41837</v>
      </c>
      <c r="O29" t="s">
        <v>61</v>
      </c>
      <c r="P29">
        <v>150</v>
      </c>
    </row>
    <row r="30" spans="2:16" x14ac:dyDescent="0.25">
      <c r="B30" s="1"/>
      <c r="D30" s="22"/>
      <c r="N30" s="1">
        <v>41838</v>
      </c>
      <c r="O30" t="s">
        <v>61</v>
      </c>
      <c r="P30">
        <v>150</v>
      </c>
    </row>
    <row r="31" spans="2:16" x14ac:dyDescent="0.25">
      <c r="B31" s="1"/>
      <c r="D31" s="22"/>
      <c r="N31" s="1">
        <v>41839</v>
      </c>
      <c r="O31" t="s">
        <v>61</v>
      </c>
      <c r="P31">
        <v>150</v>
      </c>
    </row>
    <row r="32" spans="2:16" x14ac:dyDescent="0.25">
      <c r="B32" s="1"/>
      <c r="D32" s="22"/>
      <c r="N32" s="1">
        <v>41843</v>
      </c>
      <c r="O32" t="s">
        <v>12</v>
      </c>
      <c r="P32">
        <v>-700</v>
      </c>
    </row>
    <row r="33" spans="2:17" x14ac:dyDescent="0.25">
      <c r="B33" s="1"/>
      <c r="D33" s="22"/>
      <c r="O33" s="4" t="s">
        <v>57</v>
      </c>
      <c r="P33" s="12">
        <f>SUM(P20:P32)</f>
        <v>1100</v>
      </c>
      <c r="Q33" s="24">
        <v>41846</v>
      </c>
    </row>
    <row r="34" spans="2:17" x14ac:dyDescent="0.25">
      <c r="B34" s="1">
        <v>41785</v>
      </c>
      <c r="C34" t="s">
        <v>43</v>
      </c>
      <c r="D34" s="18">
        <v>160</v>
      </c>
      <c r="H34" s="1">
        <v>41815</v>
      </c>
      <c r="I34" t="s">
        <v>43</v>
      </c>
      <c r="J34" s="2">
        <v>160</v>
      </c>
    </row>
    <row r="35" spans="2:17" x14ac:dyDescent="0.25">
      <c r="B35" s="1">
        <v>41796</v>
      </c>
      <c r="C35" t="s">
        <v>43</v>
      </c>
      <c r="D35" s="18">
        <v>160</v>
      </c>
      <c r="H35" s="1">
        <v>41816</v>
      </c>
      <c r="I35" t="s">
        <v>43</v>
      </c>
      <c r="J35" s="2">
        <v>160</v>
      </c>
    </row>
    <row r="36" spans="2:17" x14ac:dyDescent="0.25">
      <c r="B36" s="1">
        <v>41797</v>
      </c>
      <c r="C36" t="s">
        <v>43</v>
      </c>
      <c r="D36" s="18">
        <v>160</v>
      </c>
      <c r="H36" s="1">
        <v>41817</v>
      </c>
      <c r="I36" t="s">
        <v>43</v>
      </c>
      <c r="J36" s="2">
        <v>160</v>
      </c>
    </row>
    <row r="37" spans="2:17" x14ac:dyDescent="0.25">
      <c r="B37" s="1">
        <v>41802</v>
      </c>
      <c r="C37" t="s">
        <v>43</v>
      </c>
      <c r="D37" s="18">
        <v>160</v>
      </c>
      <c r="H37" s="1">
        <v>41820</v>
      </c>
      <c r="I37" t="s">
        <v>43</v>
      </c>
      <c r="J37" s="2">
        <v>160</v>
      </c>
      <c r="N37" s="1">
        <v>41828</v>
      </c>
      <c r="O37" t="s">
        <v>43</v>
      </c>
      <c r="P37">
        <v>160</v>
      </c>
    </row>
    <row r="38" spans="2:17" x14ac:dyDescent="0.25">
      <c r="B38" s="1">
        <v>41803</v>
      </c>
      <c r="C38" t="s">
        <v>43</v>
      </c>
      <c r="D38" s="18">
        <v>160</v>
      </c>
      <c r="H38" s="1">
        <v>41821</v>
      </c>
      <c r="I38" t="s">
        <v>43</v>
      </c>
      <c r="J38" s="2">
        <v>160</v>
      </c>
      <c r="N38" s="1">
        <v>41829</v>
      </c>
      <c r="O38" t="s">
        <v>43</v>
      </c>
      <c r="P38">
        <v>160</v>
      </c>
    </row>
    <row r="39" spans="2:17" x14ac:dyDescent="0.25">
      <c r="B39" s="1">
        <v>41804</v>
      </c>
      <c r="C39" t="s">
        <v>43</v>
      </c>
      <c r="D39" s="18">
        <v>160</v>
      </c>
      <c r="H39" s="1">
        <v>41822</v>
      </c>
      <c r="I39" t="s">
        <v>43</v>
      </c>
      <c r="J39" s="2">
        <v>160</v>
      </c>
      <c r="N39" s="1">
        <v>41830</v>
      </c>
      <c r="O39" t="s">
        <v>43</v>
      </c>
      <c r="P39">
        <v>160</v>
      </c>
    </row>
    <row r="40" spans="2:17" x14ac:dyDescent="0.25">
      <c r="B40" s="1">
        <v>41806</v>
      </c>
      <c r="C40" t="s">
        <v>43</v>
      </c>
      <c r="D40" s="18">
        <v>160</v>
      </c>
      <c r="H40" s="1">
        <v>41823</v>
      </c>
      <c r="I40" t="s">
        <v>43</v>
      </c>
      <c r="J40" s="2">
        <v>160</v>
      </c>
      <c r="N40" s="1">
        <v>41831</v>
      </c>
      <c r="O40" t="s">
        <v>43</v>
      </c>
      <c r="P40">
        <v>160</v>
      </c>
    </row>
    <row r="41" spans="2:17" x14ac:dyDescent="0.25">
      <c r="B41" s="1">
        <v>41809</v>
      </c>
      <c r="C41" t="s">
        <v>43</v>
      </c>
      <c r="D41" s="18">
        <v>160</v>
      </c>
      <c r="H41" s="1">
        <v>41831</v>
      </c>
      <c r="I41" t="s">
        <v>11</v>
      </c>
      <c r="J41" s="2">
        <v>-80</v>
      </c>
      <c r="N41" s="1">
        <v>41832</v>
      </c>
      <c r="O41" t="s">
        <v>43</v>
      </c>
      <c r="P41">
        <v>160</v>
      </c>
    </row>
    <row r="42" spans="2:17" x14ac:dyDescent="0.25">
      <c r="B42" s="1">
        <v>41810</v>
      </c>
      <c r="C42" t="s">
        <v>43</v>
      </c>
      <c r="D42" s="18">
        <v>160</v>
      </c>
      <c r="H42" s="1">
        <v>41832</v>
      </c>
      <c r="I42" t="s">
        <v>11</v>
      </c>
      <c r="J42" s="2">
        <v>-540</v>
      </c>
      <c r="N42" s="1">
        <v>41834</v>
      </c>
      <c r="O42" t="s">
        <v>43</v>
      </c>
      <c r="P42">
        <v>160</v>
      </c>
    </row>
    <row r="43" spans="2:17" x14ac:dyDescent="0.25">
      <c r="B43" s="1">
        <v>41815</v>
      </c>
      <c r="C43" t="s">
        <v>12</v>
      </c>
      <c r="D43" s="18">
        <v>-500</v>
      </c>
      <c r="H43" s="1">
        <v>41835</v>
      </c>
      <c r="I43" t="s">
        <v>11</v>
      </c>
      <c r="J43" s="2">
        <v>-200</v>
      </c>
      <c r="N43" s="1">
        <v>41835</v>
      </c>
      <c r="O43" t="s">
        <v>43</v>
      </c>
      <c r="P43">
        <v>160</v>
      </c>
    </row>
    <row r="44" spans="2:17" x14ac:dyDescent="0.25">
      <c r="B44" s="1">
        <v>41819</v>
      </c>
      <c r="C44" t="s">
        <v>12</v>
      </c>
      <c r="D44" s="18">
        <v>-200</v>
      </c>
      <c r="J44" s="6">
        <f>SUM(J34:J43)</f>
        <v>300</v>
      </c>
      <c r="K44" s="7">
        <v>41843</v>
      </c>
      <c r="N44" s="1">
        <v>41836</v>
      </c>
      <c r="O44" t="s">
        <v>43</v>
      </c>
      <c r="P44">
        <v>160</v>
      </c>
    </row>
    <row r="45" spans="2:17" x14ac:dyDescent="0.25">
      <c r="B45" s="1"/>
      <c r="D45" s="20">
        <f>SUM(D33:D44)</f>
        <v>740</v>
      </c>
      <c r="E45" s="7">
        <v>41822</v>
      </c>
      <c r="N45" s="1">
        <v>41837</v>
      </c>
      <c r="O45" t="s">
        <v>43</v>
      </c>
      <c r="P45">
        <v>160</v>
      </c>
    </row>
    <row r="46" spans="2:17" x14ac:dyDescent="0.25">
      <c r="B46" s="1"/>
      <c r="D46" s="18"/>
      <c r="N46" s="1">
        <v>41838</v>
      </c>
      <c r="O46" t="s">
        <v>43</v>
      </c>
      <c r="P46">
        <v>160</v>
      </c>
    </row>
    <row r="47" spans="2:17" x14ac:dyDescent="0.25">
      <c r="B47" s="1"/>
      <c r="D47" s="18"/>
      <c r="N47" s="1">
        <v>41843</v>
      </c>
      <c r="O47" t="s">
        <v>12</v>
      </c>
      <c r="P47">
        <v>-700</v>
      </c>
    </row>
    <row r="48" spans="2:17" x14ac:dyDescent="0.25">
      <c r="B48" s="1"/>
      <c r="D48" s="18"/>
      <c r="O48" s="4" t="s">
        <v>57</v>
      </c>
      <c r="P48" s="12">
        <f>SUM(P37:P47)</f>
        <v>900</v>
      </c>
      <c r="Q48" s="24">
        <v>41846</v>
      </c>
    </row>
    <row r="49" spans="2:22" x14ac:dyDescent="0.25">
      <c r="B49" s="1"/>
      <c r="D49" s="22"/>
    </row>
    <row r="51" spans="2:22" x14ac:dyDescent="0.25">
      <c r="J51" s="2">
        <f>D62+J43+J25+J9</f>
        <v>1660</v>
      </c>
    </row>
    <row r="52" spans="2:22" x14ac:dyDescent="0.25">
      <c r="P52">
        <f>P48+P33+P16</f>
        <v>3460</v>
      </c>
    </row>
    <row r="53" spans="2:22" x14ac:dyDescent="0.25">
      <c r="B53" s="1">
        <v>41796</v>
      </c>
      <c r="C53" t="s">
        <v>77</v>
      </c>
      <c r="D53" s="18">
        <v>250</v>
      </c>
    </row>
    <row r="54" spans="2:22" x14ac:dyDescent="0.25">
      <c r="B54" s="1">
        <v>41797</v>
      </c>
      <c r="C54" t="s">
        <v>77</v>
      </c>
      <c r="D54" s="18">
        <v>250</v>
      </c>
      <c r="J54" s="2">
        <v>41804</v>
      </c>
      <c r="K54" t="s">
        <v>79</v>
      </c>
      <c r="L54" s="3">
        <v>1800</v>
      </c>
    </row>
    <row r="55" spans="2:22" x14ac:dyDescent="0.25">
      <c r="B55" s="1">
        <v>41798</v>
      </c>
      <c r="C55" t="s">
        <v>77</v>
      </c>
      <c r="D55" s="18">
        <v>250</v>
      </c>
    </row>
    <row r="56" spans="2:22" x14ac:dyDescent="0.25">
      <c r="B56" s="1">
        <v>41799</v>
      </c>
      <c r="C56" t="s">
        <v>77</v>
      </c>
      <c r="D56" s="18">
        <v>250</v>
      </c>
    </row>
    <row r="57" spans="2:22" x14ac:dyDescent="0.25">
      <c r="B57" s="1">
        <v>41800</v>
      </c>
      <c r="C57" t="s">
        <v>77</v>
      </c>
      <c r="D57" s="18">
        <v>250</v>
      </c>
      <c r="L57" s="2"/>
    </row>
    <row r="58" spans="2:22" x14ac:dyDescent="0.25">
      <c r="B58" s="1">
        <v>41801</v>
      </c>
      <c r="C58" t="s">
        <v>77</v>
      </c>
      <c r="D58" s="18">
        <v>250</v>
      </c>
    </row>
    <row r="59" spans="2:22" x14ac:dyDescent="0.25">
      <c r="B59" s="1">
        <v>41817</v>
      </c>
      <c r="C59" t="s">
        <v>77</v>
      </c>
      <c r="D59" s="18">
        <v>230</v>
      </c>
      <c r="T59" s="2"/>
      <c r="U59"/>
      <c r="V59"/>
    </row>
    <row r="60" spans="2:22" x14ac:dyDescent="0.25">
      <c r="B60" s="1">
        <v>41822</v>
      </c>
      <c r="C60" t="s">
        <v>11</v>
      </c>
      <c r="D60" s="18">
        <v>-1500</v>
      </c>
    </row>
    <row r="61" spans="2:22" x14ac:dyDescent="0.25">
      <c r="B61" s="1">
        <v>41824</v>
      </c>
      <c r="C61" t="s">
        <v>11</v>
      </c>
      <c r="D61" s="18">
        <v>-500</v>
      </c>
    </row>
    <row r="62" spans="2:22" x14ac:dyDescent="0.25">
      <c r="B62" s="1"/>
      <c r="D62" s="23">
        <f>SUM(D53:D61)</f>
        <v>-270</v>
      </c>
      <c r="E62" s="7">
        <v>41831</v>
      </c>
    </row>
    <row r="68" spans="2:22" x14ac:dyDescent="0.25">
      <c r="B68" s="1">
        <v>41841</v>
      </c>
      <c r="C68" t="s">
        <v>18</v>
      </c>
      <c r="D68" s="2">
        <v>180</v>
      </c>
      <c r="H68" s="1" t="s">
        <v>38</v>
      </c>
      <c r="I68" t="s">
        <v>18</v>
      </c>
      <c r="J68" s="2">
        <v>180</v>
      </c>
      <c r="O68" s="1">
        <v>41855</v>
      </c>
      <c r="P68" t="s">
        <v>18</v>
      </c>
      <c r="Q68" s="10">
        <v>180</v>
      </c>
    </row>
    <row r="69" spans="2:22" x14ac:dyDescent="0.25">
      <c r="B69" s="1">
        <v>41843</v>
      </c>
      <c r="C69" t="s">
        <v>18</v>
      </c>
      <c r="D69" s="2">
        <v>180</v>
      </c>
      <c r="H69" s="1">
        <v>41849</v>
      </c>
      <c r="I69" t="s">
        <v>18</v>
      </c>
      <c r="J69" s="2">
        <v>180</v>
      </c>
      <c r="O69" s="1">
        <v>41856</v>
      </c>
      <c r="P69" t="s">
        <v>18</v>
      </c>
      <c r="Q69" s="10">
        <v>180</v>
      </c>
    </row>
    <row r="70" spans="2:22" x14ac:dyDescent="0.25">
      <c r="B70" s="1">
        <v>41844</v>
      </c>
      <c r="C70" t="s">
        <v>18</v>
      </c>
      <c r="D70" s="2">
        <v>190</v>
      </c>
      <c r="H70" s="1">
        <v>41850</v>
      </c>
      <c r="I70" t="s">
        <v>18</v>
      </c>
      <c r="J70" s="2">
        <v>180</v>
      </c>
      <c r="O70" s="1">
        <v>41857</v>
      </c>
      <c r="P70" t="s">
        <v>18</v>
      </c>
      <c r="Q70" s="10">
        <v>180</v>
      </c>
    </row>
    <row r="71" spans="2:22" x14ac:dyDescent="0.25">
      <c r="B71" s="1">
        <v>41845</v>
      </c>
      <c r="C71" t="s">
        <v>18</v>
      </c>
      <c r="D71" s="2">
        <v>180</v>
      </c>
      <c r="H71" s="1">
        <v>41851</v>
      </c>
      <c r="I71" t="s">
        <v>18</v>
      </c>
      <c r="J71" s="2">
        <v>180</v>
      </c>
      <c r="O71" s="1">
        <v>41858</v>
      </c>
      <c r="P71" t="s">
        <v>18</v>
      </c>
      <c r="Q71" s="10">
        <v>180</v>
      </c>
    </row>
    <row r="72" spans="2:22" x14ac:dyDescent="0.25">
      <c r="B72" s="1">
        <v>41846</v>
      </c>
      <c r="C72" t="s">
        <v>18</v>
      </c>
      <c r="D72" s="2">
        <v>180</v>
      </c>
      <c r="H72" s="1">
        <v>41852</v>
      </c>
      <c r="I72" t="s">
        <v>18</v>
      </c>
      <c r="J72" s="2">
        <v>180</v>
      </c>
      <c r="O72" s="1">
        <v>41859</v>
      </c>
      <c r="P72" t="s">
        <v>18</v>
      </c>
      <c r="Q72" s="10">
        <v>180</v>
      </c>
    </row>
    <row r="73" spans="2:22" x14ac:dyDescent="0.25">
      <c r="C73" s="4" t="s">
        <v>57</v>
      </c>
      <c r="D73" s="23">
        <f>SUM(D68:D72)</f>
        <v>910</v>
      </c>
      <c r="E73" s="7">
        <v>41853</v>
      </c>
      <c r="I73" s="4" t="s">
        <v>57</v>
      </c>
      <c r="J73" s="23">
        <f>SUM(J68:J72)</f>
        <v>900</v>
      </c>
      <c r="K73" s="7">
        <v>41862</v>
      </c>
      <c r="O73" s="1">
        <v>41860</v>
      </c>
      <c r="P73" t="s">
        <v>18</v>
      </c>
      <c r="Q73" s="10">
        <v>180</v>
      </c>
    </row>
    <row r="74" spans="2:22" x14ac:dyDescent="0.25">
      <c r="D74" s="2"/>
      <c r="O74" s="1"/>
      <c r="P74" s="4" t="s">
        <v>57</v>
      </c>
      <c r="Q74" s="25">
        <f>SUM(Q68:Q73)</f>
        <v>1080</v>
      </c>
      <c r="R74" s="7">
        <v>41866</v>
      </c>
      <c r="V74" s="18">
        <f>SUM(P103:P110)</f>
        <v>1440</v>
      </c>
    </row>
    <row r="75" spans="2:22" x14ac:dyDescent="0.25">
      <c r="D75" s="2"/>
    </row>
    <row r="76" spans="2:22" x14ac:dyDescent="0.25">
      <c r="D76" s="2"/>
    </row>
    <row r="77" spans="2:22" x14ac:dyDescent="0.25">
      <c r="B77" s="1">
        <v>41842</v>
      </c>
      <c r="C77" t="s">
        <v>61</v>
      </c>
      <c r="D77" s="2">
        <v>150</v>
      </c>
      <c r="H77" s="1">
        <v>41848</v>
      </c>
      <c r="I77" t="s">
        <v>61</v>
      </c>
      <c r="J77" s="2">
        <v>150</v>
      </c>
      <c r="O77" s="1">
        <v>41855</v>
      </c>
      <c r="P77" t="s">
        <v>61</v>
      </c>
      <c r="Q77" s="10">
        <v>150</v>
      </c>
      <c r="T77" s="1">
        <v>41862</v>
      </c>
      <c r="U77" t="s">
        <v>61</v>
      </c>
      <c r="V77" s="18">
        <v>155</v>
      </c>
    </row>
    <row r="78" spans="2:22" x14ac:dyDescent="0.25">
      <c r="B78" s="1">
        <v>41843</v>
      </c>
      <c r="C78" t="s">
        <v>61</v>
      </c>
      <c r="D78" s="2">
        <v>150</v>
      </c>
      <c r="H78" s="1">
        <v>41849</v>
      </c>
      <c r="I78" t="s">
        <v>61</v>
      </c>
      <c r="J78" s="2">
        <v>150</v>
      </c>
      <c r="O78" s="1">
        <v>41856</v>
      </c>
      <c r="P78" t="s">
        <v>61</v>
      </c>
      <c r="Q78" s="10">
        <v>150</v>
      </c>
      <c r="T78" s="1">
        <v>41863</v>
      </c>
      <c r="U78" t="s">
        <v>61</v>
      </c>
      <c r="V78" s="18">
        <v>155</v>
      </c>
    </row>
    <row r="79" spans="2:22" x14ac:dyDescent="0.25">
      <c r="B79" s="1">
        <v>41844</v>
      </c>
      <c r="C79" t="s">
        <v>61</v>
      </c>
      <c r="D79" s="2">
        <v>160</v>
      </c>
      <c r="H79" s="1">
        <v>41850</v>
      </c>
      <c r="I79" t="s">
        <v>61</v>
      </c>
      <c r="J79" s="2">
        <v>150</v>
      </c>
      <c r="O79" s="1">
        <v>41857</v>
      </c>
      <c r="P79" t="s">
        <v>61</v>
      </c>
      <c r="Q79" s="10">
        <v>150</v>
      </c>
      <c r="T79" s="1">
        <v>41864</v>
      </c>
      <c r="U79" t="s">
        <v>61</v>
      </c>
      <c r="V79" s="18">
        <v>155</v>
      </c>
    </row>
    <row r="80" spans="2:22" x14ac:dyDescent="0.25">
      <c r="B80" s="1">
        <v>41845</v>
      </c>
      <c r="C80" t="s">
        <v>61</v>
      </c>
      <c r="D80" s="2">
        <v>150</v>
      </c>
      <c r="H80" s="1">
        <v>41851</v>
      </c>
      <c r="I80" t="s">
        <v>61</v>
      </c>
      <c r="J80" s="2">
        <v>150</v>
      </c>
      <c r="O80" s="1">
        <v>41858</v>
      </c>
      <c r="P80" t="s">
        <v>61</v>
      </c>
      <c r="Q80" s="10">
        <v>150</v>
      </c>
      <c r="T80" s="1">
        <v>41865</v>
      </c>
      <c r="U80" t="s">
        <v>61</v>
      </c>
      <c r="V80" s="18">
        <v>155</v>
      </c>
    </row>
    <row r="81" spans="2:23" x14ac:dyDescent="0.25">
      <c r="C81" s="4" t="s">
        <v>57</v>
      </c>
      <c r="D81" s="23">
        <f>SUM(D77:D80)</f>
        <v>610</v>
      </c>
      <c r="E81" s="7">
        <v>41853</v>
      </c>
      <c r="H81" s="1">
        <v>41852</v>
      </c>
      <c r="I81" t="s">
        <v>61</v>
      </c>
      <c r="J81" s="2">
        <v>150</v>
      </c>
      <c r="O81" s="1">
        <v>41859</v>
      </c>
      <c r="P81" t="s">
        <v>61</v>
      </c>
      <c r="Q81" s="10">
        <v>150</v>
      </c>
      <c r="T81" s="1">
        <v>41866</v>
      </c>
      <c r="U81" t="s">
        <v>61</v>
      </c>
      <c r="V81" s="18">
        <v>155</v>
      </c>
    </row>
    <row r="82" spans="2:23" x14ac:dyDescent="0.25">
      <c r="C82" s="4"/>
      <c r="D82" s="3"/>
      <c r="E82" t="s">
        <v>80</v>
      </c>
      <c r="I82" s="4" t="s">
        <v>57</v>
      </c>
      <c r="J82" s="23">
        <f>SUM(J77:J81)</f>
        <v>750</v>
      </c>
      <c r="K82" s="7">
        <v>41862</v>
      </c>
      <c r="O82" s="1">
        <v>41860</v>
      </c>
      <c r="P82" t="s">
        <v>61</v>
      </c>
      <c r="Q82" s="10">
        <v>150</v>
      </c>
      <c r="T82" s="1">
        <v>41867</v>
      </c>
      <c r="U82" t="s">
        <v>61</v>
      </c>
      <c r="V82" s="18">
        <v>155</v>
      </c>
    </row>
    <row r="83" spans="2:23" x14ac:dyDescent="0.25">
      <c r="C83" s="4"/>
      <c r="D83" s="3"/>
      <c r="P83" s="4" t="s">
        <v>57</v>
      </c>
      <c r="Q83" s="25">
        <f>SUM(Q77:Q82)</f>
        <v>900</v>
      </c>
      <c r="R83" s="7">
        <v>41866</v>
      </c>
      <c r="T83" s="1"/>
      <c r="U83" t="s">
        <v>84</v>
      </c>
      <c r="V83" s="18">
        <v>100</v>
      </c>
    </row>
    <row r="84" spans="2:23" x14ac:dyDescent="0.25">
      <c r="D84" s="2"/>
      <c r="V84" s="19">
        <f>SUM(V77:V83)</f>
        <v>1030</v>
      </c>
      <c r="W84" s="7">
        <v>41874</v>
      </c>
    </row>
    <row r="85" spans="2:23" x14ac:dyDescent="0.25">
      <c r="D85" s="2"/>
    </row>
    <row r="86" spans="2:23" x14ac:dyDescent="0.25">
      <c r="D86" s="2"/>
    </row>
    <row r="87" spans="2:23" x14ac:dyDescent="0.25">
      <c r="B87" s="1">
        <v>41844</v>
      </c>
      <c r="C87" t="s">
        <v>43</v>
      </c>
      <c r="D87" s="2">
        <v>170</v>
      </c>
      <c r="H87" s="1">
        <v>41851</v>
      </c>
      <c r="I87" t="s">
        <v>43</v>
      </c>
      <c r="J87" s="2">
        <v>160</v>
      </c>
      <c r="O87" s="1">
        <v>41858</v>
      </c>
      <c r="P87" t="s">
        <v>43</v>
      </c>
      <c r="Q87" s="10">
        <v>160</v>
      </c>
    </row>
    <row r="88" spans="2:23" x14ac:dyDescent="0.25">
      <c r="B88" s="1">
        <v>41845</v>
      </c>
      <c r="C88" t="s">
        <v>43</v>
      </c>
      <c r="D88" s="2">
        <v>160</v>
      </c>
      <c r="H88" s="1">
        <v>41852</v>
      </c>
      <c r="I88" t="s">
        <v>43</v>
      </c>
      <c r="J88" s="2">
        <v>160</v>
      </c>
      <c r="O88" s="1">
        <v>41859</v>
      </c>
      <c r="P88" t="s">
        <v>43</v>
      </c>
      <c r="Q88" s="10">
        <v>160</v>
      </c>
      <c r="T88" s="1">
        <v>41866</v>
      </c>
      <c r="U88" t="s">
        <v>43</v>
      </c>
      <c r="V88" s="18">
        <v>160</v>
      </c>
    </row>
    <row r="89" spans="2:23" x14ac:dyDescent="0.25">
      <c r="B89" s="1">
        <v>41849</v>
      </c>
      <c r="C89" t="s">
        <v>43</v>
      </c>
      <c r="D89" s="2">
        <v>160</v>
      </c>
      <c r="H89" s="1">
        <v>41857</v>
      </c>
      <c r="I89" t="s">
        <v>43</v>
      </c>
      <c r="J89" s="2">
        <v>160</v>
      </c>
      <c r="O89" s="1">
        <v>41864</v>
      </c>
      <c r="P89" t="s">
        <v>82</v>
      </c>
      <c r="Q89" s="10">
        <v>160</v>
      </c>
      <c r="T89" s="1">
        <v>41870</v>
      </c>
      <c r="U89" t="s">
        <v>43</v>
      </c>
      <c r="V89" s="18">
        <v>160</v>
      </c>
    </row>
    <row r="90" spans="2:23" x14ac:dyDescent="0.25">
      <c r="B90" s="1">
        <v>41850</v>
      </c>
      <c r="C90" t="s">
        <v>43</v>
      </c>
      <c r="D90" s="2">
        <v>160</v>
      </c>
      <c r="I90" s="4" t="s">
        <v>57</v>
      </c>
      <c r="J90" s="23">
        <f>SUM(J87:J89)</f>
        <v>480</v>
      </c>
      <c r="K90" s="7">
        <v>41862</v>
      </c>
      <c r="O90" s="1">
        <v>41865</v>
      </c>
      <c r="P90" t="s">
        <v>43</v>
      </c>
      <c r="Q90" s="10">
        <v>160</v>
      </c>
      <c r="T90" s="1">
        <v>41871</v>
      </c>
      <c r="U90" t="s">
        <v>82</v>
      </c>
      <c r="V90" s="18">
        <v>160</v>
      </c>
    </row>
    <row r="91" spans="2:23" x14ac:dyDescent="0.25">
      <c r="C91" s="4" t="s">
        <v>57</v>
      </c>
      <c r="D91" s="23">
        <f>SUM(D87:D90)</f>
        <v>650</v>
      </c>
      <c r="E91" s="9" t="s">
        <v>81</v>
      </c>
      <c r="O91" s="4"/>
      <c r="P91" s="4" t="s">
        <v>57</v>
      </c>
      <c r="Q91" s="25">
        <f>SUM(Q87:Q90)</f>
        <v>640</v>
      </c>
      <c r="R91" s="7">
        <v>41866</v>
      </c>
      <c r="T91" s="1">
        <v>41872</v>
      </c>
      <c r="U91" t="s">
        <v>43</v>
      </c>
      <c r="V91" s="18">
        <v>160</v>
      </c>
    </row>
    <row r="92" spans="2:23" x14ac:dyDescent="0.25">
      <c r="U92" s="18" t="s">
        <v>12</v>
      </c>
      <c r="V92" s="18">
        <v>-100</v>
      </c>
    </row>
    <row r="93" spans="2:23" x14ac:dyDescent="0.25">
      <c r="V93" s="19">
        <f>SUM(V88:V92)</f>
        <v>540</v>
      </c>
      <c r="W93" s="7">
        <v>41874</v>
      </c>
    </row>
    <row r="94" spans="2:23" x14ac:dyDescent="0.25">
      <c r="D94" s="2"/>
      <c r="H94" s="1">
        <v>41851</v>
      </c>
      <c r="I94" t="s">
        <v>19</v>
      </c>
      <c r="J94" s="2">
        <v>270</v>
      </c>
    </row>
    <row r="95" spans="2:23" x14ac:dyDescent="0.25">
      <c r="H95" s="1">
        <v>41866</v>
      </c>
      <c r="I95" t="s">
        <v>19</v>
      </c>
      <c r="J95" s="2">
        <v>330</v>
      </c>
    </row>
    <row r="96" spans="2:23" x14ac:dyDescent="0.25">
      <c r="I96" t="s">
        <v>57</v>
      </c>
      <c r="J96" s="6">
        <f>SUM(J94:J95)</f>
        <v>600</v>
      </c>
      <c r="K96" s="7">
        <v>41868</v>
      </c>
    </row>
    <row r="101" spans="8:16" x14ac:dyDescent="0.25">
      <c r="N101" t="s">
        <v>83</v>
      </c>
      <c r="O101" s="18" t="s">
        <v>18</v>
      </c>
      <c r="P101" s="18">
        <v>180</v>
      </c>
    </row>
    <row r="102" spans="8:16" x14ac:dyDescent="0.25">
      <c r="N102" t="s">
        <v>83</v>
      </c>
      <c r="O102" s="18" t="s">
        <v>18</v>
      </c>
      <c r="P102" s="18">
        <v>180</v>
      </c>
    </row>
    <row r="103" spans="8:16" x14ac:dyDescent="0.25">
      <c r="H103" s="1"/>
      <c r="N103" s="1">
        <v>41862</v>
      </c>
      <c r="O103" s="18" t="s">
        <v>18</v>
      </c>
      <c r="P103" s="18">
        <v>180</v>
      </c>
    </row>
    <row r="104" spans="8:16" x14ac:dyDescent="0.25">
      <c r="N104" s="1">
        <v>41863</v>
      </c>
      <c r="O104" s="18" t="s">
        <v>18</v>
      </c>
      <c r="P104" s="18">
        <v>180</v>
      </c>
    </row>
    <row r="105" spans="8:16" x14ac:dyDescent="0.25">
      <c r="N105" s="1">
        <v>41864</v>
      </c>
      <c r="O105" s="18" t="s">
        <v>18</v>
      </c>
      <c r="P105" s="18">
        <v>180</v>
      </c>
    </row>
    <row r="106" spans="8:16" x14ac:dyDescent="0.25">
      <c r="N106" s="1">
        <v>41865</v>
      </c>
      <c r="O106" s="18" t="s">
        <v>18</v>
      </c>
      <c r="P106" s="18">
        <v>180</v>
      </c>
    </row>
    <row r="107" spans="8:16" x14ac:dyDescent="0.25">
      <c r="N107" s="1">
        <v>41866</v>
      </c>
      <c r="O107" s="18" t="s">
        <v>18</v>
      </c>
      <c r="P107" s="18">
        <v>180</v>
      </c>
    </row>
    <row r="108" spans="8:16" x14ac:dyDescent="0.25">
      <c r="N108" s="1">
        <v>41867</v>
      </c>
      <c r="O108" s="18" t="s">
        <v>18</v>
      </c>
      <c r="P108" s="18">
        <v>180</v>
      </c>
    </row>
    <row r="109" spans="8:16" x14ac:dyDescent="0.25">
      <c r="N109" s="1">
        <v>41869</v>
      </c>
      <c r="O109" s="18" t="s">
        <v>18</v>
      </c>
      <c r="P109" s="18">
        <v>180</v>
      </c>
    </row>
    <row r="110" spans="8:16" x14ac:dyDescent="0.25">
      <c r="N110" s="1">
        <v>41870</v>
      </c>
      <c r="O110" s="18" t="s">
        <v>18</v>
      </c>
      <c r="P110" s="18">
        <v>180</v>
      </c>
    </row>
    <row r="111" spans="8:16" x14ac:dyDescent="0.25">
      <c r="N111" s="1">
        <v>41871</v>
      </c>
      <c r="O111" s="18" t="s">
        <v>18</v>
      </c>
      <c r="P111" s="18">
        <v>180</v>
      </c>
    </row>
    <row r="112" spans="8:16" x14ac:dyDescent="0.25">
      <c r="N112" s="1">
        <v>41872</v>
      </c>
      <c r="O112" s="18" t="s">
        <v>18</v>
      </c>
      <c r="P112" s="18">
        <v>180</v>
      </c>
    </row>
    <row r="113" spans="9:17" x14ac:dyDescent="0.25">
      <c r="N113" s="1">
        <v>41881</v>
      </c>
      <c r="O113" s="18" t="s">
        <v>12</v>
      </c>
      <c r="P113" s="18">
        <v>-1000</v>
      </c>
    </row>
    <row r="114" spans="9:17" x14ac:dyDescent="0.25">
      <c r="O114" s="21" t="s">
        <v>57</v>
      </c>
      <c r="P114" s="23">
        <f>SUM(P101:P113)</f>
        <v>1160</v>
      </c>
      <c r="Q114" s="24">
        <v>41885</v>
      </c>
    </row>
    <row r="117" spans="9:17" x14ac:dyDescent="0.25">
      <c r="I117" s="1">
        <v>41869</v>
      </c>
      <c r="J117" s="2" t="s">
        <v>19</v>
      </c>
      <c r="K117">
        <v>230</v>
      </c>
    </row>
    <row r="118" spans="9:17" x14ac:dyDescent="0.25">
      <c r="I118" s="1">
        <v>41870</v>
      </c>
      <c r="J118" s="2" t="s">
        <v>19</v>
      </c>
      <c r="K118">
        <v>250</v>
      </c>
    </row>
    <row r="119" spans="9:17" x14ac:dyDescent="0.25">
      <c r="I119" s="1">
        <v>41871</v>
      </c>
      <c r="J119" s="2" t="s">
        <v>19</v>
      </c>
      <c r="K119">
        <v>320</v>
      </c>
    </row>
    <row r="120" spans="9:17" x14ac:dyDescent="0.25">
      <c r="I120" s="1">
        <v>41872</v>
      </c>
      <c r="J120" s="2" t="s">
        <v>19</v>
      </c>
      <c r="K120">
        <v>230</v>
      </c>
      <c r="N120" s="1">
        <v>41869</v>
      </c>
      <c r="O120" t="s">
        <v>61</v>
      </c>
      <c r="P120">
        <v>155</v>
      </c>
    </row>
    <row r="121" spans="9:17" x14ac:dyDescent="0.25">
      <c r="J121" s="3" t="s">
        <v>57</v>
      </c>
      <c r="K121" s="12">
        <f>SUM(K117:K120)</f>
        <v>1030</v>
      </c>
      <c r="L121" s="7">
        <v>41881</v>
      </c>
      <c r="N121" s="1">
        <v>41870</v>
      </c>
      <c r="O121" t="s">
        <v>61</v>
      </c>
      <c r="P121">
        <v>155</v>
      </c>
    </row>
    <row r="122" spans="9:17" x14ac:dyDescent="0.25">
      <c r="N122" s="1">
        <v>41871</v>
      </c>
      <c r="O122" t="s">
        <v>61</v>
      </c>
      <c r="P122">
        <v>155</v>
      </c>
    </row>
    <row r="123" spans="9:17" x14ac:dyDescent="0.25">
      <c r="N123" s="1">
        <v>41872</v>
      </c>
      <c r="O123" t="s">
        <v>61</v>
      </c>
      <c r="P123">
        <v>155</v>
      </c>
    </row>
    <row r="124" spans="9:17" x14ac:dyDescent="0.25">
      <c r="N124" s="1">
        <v>41873</v>
      </c>
      <c r="O124" t="s">
        <v>61</v>
      </c>
      <c r="P124">
        <v>155</v>
      </c>
    </row>
    <row r="125" spans="9:17" x14ac:dyDescent="0.25">
      <c r="N125" s="1">
        <v>41874</v>
      </c>
      <c r="O125" t="s">
        <v>61</v>
      </c>
      <c r="P125">
        <v>155</v>
      </c>
    </row>
    <row r="126" spans="9:17" x14ac:dyDescent="0.25">
      <c r="N126" s="1">
        <v>41881</v>
      </c>
      <c r="O126" t="s">
        <v>12</v>
      </c>
      <c r="P126">
        <v>-700</v>
      </c>
    </row>
    <row r="127" spans="9:17" x14ac:dyDescent="0.25">
      <c r="O127" s="4" t="s">
        <v>57</v>
      </c>
      <c r="P127" s="12">
        <f>SUM(P120:P126)</f>
        <v>230</v>
      </c>
      <c r="Q127" s="24">
        <v>41885</v>
      </c>
    </row>
    <row r="132" spans="9:16" x14ac:dyDescent="0.25">
      <c r="O132" s="2"/>
    </row>
    <row r="140" spans="9:16" x14ac:dyDescent="0.25">
      <c r="I140" s="1">
        <v>41876</v>
      </c>
      <c r="J140" s="2" t="s">
        <v>18</v>
      </c>
      <c r="K140">
        <v>200</v>
      </c>
      <c r="N140" s="1">
        <v>41876</v>
      </c>
      <c r="O140" t="s">
        <v>61</v>
      </c>
      <c r="P140">
        <v>300</v>
      </c>
    </row>
    <row r="141" spans="9:16" x14ac:dyDescent="0.25">
      <c r="I141" s="1">
        <v>41877</v>
      </c>
      <c r="J141" s="2" t="s">
        <v>18</v>
      </c>
      <c r="K141">
        <v>300</v>
      </c>
      <c r="N141" s="1">
        <v>41877</v>
      </c>
      <c r="O141" t="s">
        <v>61</v>
      </c>
      <c r="P141">
        <v>200</v>
      </c>
    </row>
    <row r="142" spans="9:16" x14ac:dyDescent="0.25">
      <c r="I142" s="1">
        <v>41878</v>
      </c>
      <c r="J142" s="2" t="s">
        <v>18</v>
      </c>
      <c r="K142">
        <v>180</v>
      </c>
      <c r="N142" s="1">
        <v>41879</v>
      </c>
      <c r="O142" t="s">
        <v>61</v>
      </c>
      <c r="P142">
        <v>200</v>
      </c>
    </row>
    <row r="143" spans="9:16" x14ac:dyDescent="0.25">
      <c r="I143" s="1">
        <v>41879</v>
      </c>
      <c r="J143" s="2" t="s">
        <v>18</v>
      </c>
      <c r="K143">
        <v>180</v>
      </c>
      <c r="N143" s="1">
        <v>41880</v>
      </c>
      <c r="O143" t="s">
        <v>61</v>
      </c>
      <c r="P143">
        <v>155</v>
      </c>
    </row>
    <row r="144" spans="9:16" x14ac:dyDescent="0.25">
      <c r="I144" s="1">
        <v>41880</v>
      </c>
      <c r="J144" s="2" t="s">
        <v>18</v>
      </c>
      <c r="K144">
        <v>180</v>
      </c>
      <c r="N144" s="1">
        <v>41881</v>
      </c>
      <c r="O144" t="s">
        <v>61</v>
      </c>
      <c r="P144">
        <v>155</v>
      </c>
    </row>
    <row r="145" spans="9:17" x14ac:dyDescent="0.25">
      <c r="I145" s="1">
        <v>41881</v>
      </c>
      <c r="J145" s="2" t="s">
        <v>18</v>
      </c>
      <c r="K145">
        <v>180</v>
      </c>
      <c r="N145" s="1">
        <v>41882</v>
      </c>
      <c r="O145" t="s">
        <v>61</v>
      </c>
      <c r="P145">
        <v>160</v>
      </c>
    </row>
    <row r="146" spans="9:17" x14ac:dyDescent="0.25">
      <c r="I146" s="1">
        <v>41882</v>
      </c>
      <c r="J146" s="2" t="s">
        <v>18</v>
      </c>
      <c r="K146">
        <v>200</v>
      </c>
      <c r="O146" s="4" t="s">
        <v>57</v>
      </c>
      <c r="P146" s="12">
        <f>SUM(P140:P145)</f>
        <v>1170</v>
      </c>
      <c r="Q146" s="24">
        <v>41888</v>
      </c>
    </row>
    <row r="147" spans="9:17" x14ac:dyDescent="0.25">
      <c r="J147" s="3" t="s">
        <v>57</v>
      </c>
      <c r="K147" s="12">
        <f>SUM(K140:K146)</f>
        <v>1420</v>
      </c>
      <c r="L147" s="7">
        <v>41888</v>
      </c>
    </row>
    <row r="152" spans="9:17" x14ac:dyDescent="0.25">
      <c r="I152" s="1">
        <v>41867</v>
      </c>
      <c r="J152" s="2" t="s">
        <v>43</v>
      </c>
      <c r="K152">
        <v>165</v>
      </c>
    </row>
    <row r="153" spans="9:17" x14ac:dyDescent="0.25">
      <c r="I153" s="1">
        <v>41873</v>
      </c>
      <c r="J153" s="2" t="s">
        <v>43</v>
      </c>
      <c r="K153">
        <v>165</v>
      </c>
    </row>
    <row r="154" spans="9:17" x14ac:dyDescent="0.25">
      <c r="I154" s="1">
        <v>41874</v>
      </c>
      <c r="J154" s="2" t="s">
        <v>43</v>
      </c>
      <c r="K154">
        <v>165</v>
      </c>
    </row>
    <row r="155" spans="9:17" x14ac:dyDescent="0.25">
      <c r="I155" s="1">
        <v>41876</v>
      </c>
      <c r="J155" s="2" t="s">
        <v>43</v>
      </c>
      <c r="K155">
        <v>300</v>
      </c>
      <c r="N155" s="1">
        <v>41876</v>
      </c>
      <c r="O155" t="s">
        <v>19</v>
      </c>
      <c r="P155">
        <v>250</v>
      </c>
    </row>
    <row r="156" spans="9:17" x14ac:dyDescent="0.25">
      <c r="I156" s="1">
        <v>41878</v>
      </c>
      <c r="J156" s="2" t="s">
        <v>43</v>
      </c>
      <c r="K156">
        <v>165</v>
      </c>
      <c r="N156" s="1">
        <v>41877</v>
      </c>
      <c r="O156" t="s">
        <v>19</v>
      </c>
      <c r="P156">
        <v>230</v>
      </c>
    </row>
    <row r="157" spans="9:17" x14ac:dyDescent="0.25">
      <c r="I157" s="1">
        <v>41879</v>
      </c>
      <c r="J157" s="2" t="s">
        <v>43</v>
      </c>
      <c r="K157">
        <v>220</v>
      </c>
      <c r="N157" s="1">
        <v>41878</v>
      </c>
      <c r="O157" t="s">
        <v>19</v>
      </c>
      <c r="P157">
        <v>230</v>
      </c>
    </row>
    <row r="158" spans="9:17" x14ac:dyDescent="0.25">
      <c r="I158" s="1">
        <v>41880</v>
      </c>
      <c r="J158" s="2" t="s">
        <v>43</v>
      </c>
      <c r="K158">
        <v>165</v>
      </c>
      <c r="N158" s="1">
        <v>41879</v>
      </c>
      <c r="O158" t="s">
        <v>19</v>
      </c>
      <c r="P158">
        <v>230</v>
      </c>
    </row>
    <row r="159" spans="9:17" x14ac:dyDescent="0.25">
      <c r="I159" s="1">
        <v>41881</v>
      </c>
      <c r="J159" s="2" t="s">
        <v>43</v>
      </c>
      <c r="K159">
        <v>165</v>
      </c>
      <c r="O159" s="4" t="s">
        <v>57</v>
      </c>
      <c r="P159" s="12">
        <f>SUM(P155:P158)</f>
        <v>940</v>
      </c>
      <c r="Q159" s="24">
        <v>41888</v>
      </c>
    </row>
    <row r="160" spans="9:17" x14ac:dyDescent="0.25">
      <c r="I160" s="1">
        <v>41882</v>
      </c>
      <c r="J160" s="2" t="s">
        <v>43</v>
      </c>
      <c r="K160">
        <v>180</v>
      </c>
    </row>
    <row r="161" spans="9:17" x14ac:dyDescent="0.25">
      <c r="I161" s="1">
        <v>41881</v>
      </c>
      <c r="J161" s="2" t="s">
        <v>12</v>
      </c>
      <c r="K161">
        <v>-700</v>
      </c>
    </row>
    <row r="162" spans="9:17" x14ac:dyDescent="0.25">
      <c r="I162" s="1">
        <v>41885</v>
      </c>
      <c r="J162" s="2" t="s">
        <v>12</v>
      </c>
      <c r="K162">
        <v>-260</v>
      </c>
    </row>
    <row r="163" spans="9:17" x14ac:dyDescent="0.25">
      <c r="J163" s="3" t="s">
        <v>57</v>
      </c>
      <c r="K163" s="12">
        <f>SUM(K152:K162)</f>
        <v>730</v>
      </c>
      <c r="L163" s="7">
        <v>41888</v>
      </c>
    </row>
    <row r="166" spans="9:17" x14ac:dyDescent="0.25">
      <c r="M166" s="28"/>
    </row>
    <row r="169" spans="9:17" x14ac:dyDescent="0.25">
      <c r="I169" s="1"/>
    </row>
    <row r="170" spans="9:17" x14ac:dyDescent="0.25">
      <c r="I170" s="1"/>
    </row>
    <row r="171" spans="9:17" x14ac:dyDescent="0.25">
      <c r="I171" s="1">
        <v>41883</v>
      </c>
      <c r="J171" s="2" t="s">
        <v>43</v>
      </c>
      <c r="K171">
        <v>165</v>
      </c>
      <c r="N171" s="1">
        <v>41883</v>
      </c>
      <c r="O171" t="s">
        <v>61</v>
      </c>
      <c r="P171">
        <v>155</v>
      </c>
    </row>
    <row r="172" spans="9:17" x14ac:dyDescent="0.25">
      <c r="I172" s="1">
        <v>41885</v>
      </c>
      <c r="J172" s="2" t="s">
        <v>43</v>
      </c>
      <c r="K172">
        <v>165</v>
      </c>
      <c r="N172" s="1">
        <v>41885</v>
      </c>
      <c r="O172" t="s">
        <v>61</v>
      </c>
      <c r="P172">
        <v>155</v>
      </c>
    </row>
    <row r="173" spans="9:17" x14ac:dyDescent="0.25">
      <c r="I173" s="1">
        <v>41886</v>
      </c>
      <c r="J173" s="2" t="s">
        <v>43</v>
      </c>
      <c r="K173">
        <v>165</v>
      </c>
      <c r="N173" s="1">
        <v>41886</v>
      </c>
      <c r="O173" t="s">
        <v>61</v>
      </c>
      <c r="P173">
        <v>155</v>
      </c>
    </row>
    <row r="174" spans="9:17" x14ac:dyDescent="0.25">
      <c r="I174" s="1">
        <v>41887</v>
      </c>
      <c r="J174" s="2" t="s">
        <v>43</v>
      </c>
      <c r="K174">
        <v>165</v>
      </c>
      <c r="N174" s="1">
        <v>41887</v>
      </c>
      <c r="O174" t="s">
        <v>61</v>
      </c>
      <c r="P174">
        <v>160</v>
      </c>
    </row>
    <row r="175" spans="9:17" x14ac:dyDescent="0.25">
      <c r="I175" s="1"/>
      <c r="J175" s="3" t="s">
        <v>57</v>
      </c>
      <c r="K175" s="12">
        <f>SUM(K171:K174)</f>
        <v>660</v>
      </c>
      <c r="L175" s="7">
        <v>41895</v>
      </c>
      <c r="N175" s="1">
        <v>41888</v>
      </c>
      <c r="O175" t="s">
        <v>61</v>
      </c>
      <c r="P175">
        <v>160</v>
      </c>
    </row>
    <row r="176" spans="9:17" x14ac:dyDescent="0.25">
      <c r="O176" s="4" t="s">
        <v>57</v>
      </c>
      <c r="P176" s="12">
        <f>SUM(P171:P175)</f>
        <v>785</v>
      </c>
      <c r="Q176" s="24">
        <v>41895</v>
      </c>
    </row>
    <row r="181" spans="9:17" x14ac:dyDescent="0.25">
      <c r="I181" s="1">
        <v>41883</v>
      </c>
      <c r="J181" s="2" t="s">
        <v>18</v>
      </c>
      <c r="K181">
        <v>180</v>
      </c>
      <c r="N181" s="1">
        <v>41884</v>
      </c>
      <c r="O181" t="s">
        <v>19</v>
      </c>
      <c r="P181">
        <v>230</v>
      </c>
    </row>
    <row r="182" spans="9:17" x14ac:dyDescent="0.25">
      <c r="I182" s="1">
        <v>41884</v>
      </c>
      <c r="J182" s="2" t="s">
        <v>18</v>
      </c>
      <c r="K182">
        <v>180</v>
      </c>
      <c r="N182" s="1">
        <v>41885</v>
      </c>
      <c r="O182" t="s">
        <v>19</v>
      </c>
      <c r="P182">
        <v>240</v>
      </c>
    </row>
    <row r="183" spans="9:17" x14ac:dyDescent="0.25">
      <c r="I183" s="1">
        <v>41887</v>
      </c>
      <c r="J183" s="2" t="s">
        <v>18</v>
      </c>
      <c r="K183">
        <v>180</v>
      </c>
      <c r="N183" s="1">
        <v>41886</v>
      </c>
      <c r="O183" t="s">
        <v>19</v>
      </c>
      <c r="P183">
        <v>240</v>
      </c>
    </row>
    <row r="184" spans="9:17" x14ac:dyDescent="0.25">
      <c r="I184" s="1">
        <v>41889</v>
      </c>
      <c r="J184" s="2" t="s">
        <v>18</v>
      </c>
      <c r="K184">
        <v>180</v>
      </c>
      <c r="N184" s="1">
        <v>41887</v>
      </c>
      <c r="O184" t="s">
        <v>19</v>
      </c>
      <c r="P184">
        <v>240</v>
      </c>
    </row>
    <row r="185" spans="9:17" x14ac:dyDescent="0.25">
      <c r="J185" s="3" t="s">
        <v>57</v>
      </c>
      <c r="K185" s="12">
        <f>SUM(K181:K184)</f>
        <v>720</v>
      </c>
      <c r="L185" s="7">
        <v>41895</v>
      </c>
      <c r="N185" s="1">
        <v>41888</v>
      </c>
      <c r="O185" t="s">
        <v>19</v>
      </c>
      <c r="P185">
        <v>240</v>
      </c>
    </row>
    <row r="186" spans="9:17" x14ac:dyDescent="0.25">
      <c r="O186" s="4" t="s">
        <v>57</v>
      </c>
      <c r="P186" s="12">
        <f>SUM(P181:P185)</f>
        <v>1190</v>
      </c>
      <c r="Q186" s="24">
        <v>41895</v>
      </c>
    </row>
    <row r="189" spans="9:17" x14ac:dyDescent="0.25">
      <c r="I189" s="1">
        <v>41887</v>
      </c>
      <c r="J189" s="2" t="s">
        <v>52</v>
      </c>
      <c r="K189" s="12">
        <v>320</v>
      </c>
      <c r="L189" s="7">
        <v>41902</v>
      </c>
    </row>
    <row r="190" spans="9:17" x14ac:dyDescent="0.25">
      <c r="O190" s="1">
        <v>41871</v>
      </c>
      <c r="P190" s="2" t="s">
        <v>54</v>
      </c>
      <c r="Q190">
        <v>220</v>
      </c>
    </row>
    <row r="191" spans="9:17" x14ac:dyDescent="0.25">
      <c r="M191" s="26"/>
      <c r="O191" s="1">
        <v>41872</v>
      </c>
      <c r="P191" s="2" t="s">
        <v>54</v>
      </c>
      <c r="Q191">
        <v>200</v>
      </c>
    </row>
    <row r="192" spans="9:17" x14ac:dyDescent="0.25">
      <c r="I192" s="1">
        <v>41876</v>
      </c>
      <c r="J192" t="s">
        <v>29</v>
      </c>
      <c r="K192">
        <v>250</v>
      </c>
      <c r="L192" s="27"/>
      <c r="P192" s="3" t="s">
        <v>57</v>
      </c>
      <c r="Q192" s="12">
        <f>SUM(Q190:Q191)</f>
        <v>420</v>
      </c>
    </row>
    <row r="193" spans="9:22" x14ac:dyDescent="0.25">
      <c r="I193" s="1">
        <v>41877</v>
      </c>
      <c r="J193" t="s">
        <v>29</v>
      </c>
      <c r="K193">
        <v>230</v>
      </c>
      <c r="L193" s="10"/>
    </row>
    <row r="194" spans="9:22" x14ac:dyDescent="0.25">
      <c r="I194" s="1">
        <v>41883</v>
      </c>
      <c r="J194" t="s">
        <v>29</v>
      </c>
      <c r="K194">
        <v>230</v>
      </c>
      <c r="L194" s="10"/>
    </row>
    <row r="195" spans="9:22" x14ac:dyDescent="0.25">
      <c r="J195" s="4" t="s">
        <v>85</v>
      </c>
      <c r="K195" s="12">
        <f>SUM(K192:K194)</f>
        <v>710</v>
      </c>
      <c r="L195" s="24">
        <v>41904</v>
      </c>
    </row>
    <row r="196" spans="9:22" x14ac:dyDescent="0.25">
      <c r="J196"/>
      <c r="L196" s="10"/>
      <c r="O196" s="1">
        <v>41891</v>
      </c>
      <c r="P196" s="2" t="s">
        <v>61</v>
      </c>
      <c r="Q196">
        <v>155</v>
      </c>
    </row>
    <row r="197" spans="9:22" x14ac:dyDescent="0.25">
      <c r="L197" s="10"/>
      <c r="O197" s="1">
        <v>41892</v>
      </c>
      <c r="P197" s="2" t="s">
        <v>61</v>
      </c>
      <c r="Q197">
        <v>155</v>
      </c>
    </row>
    <row r="198" spans="9:22" x14ac:dyDescent="0.25">
      <c r="L198" s="10"/>
      <c r="O198" s="1">
        <v>41893</v>
      </c>
      <c r="P198" s="2" t="s">
        <v>61</v>
      </c>
      <c r="Q198">
        <v>250</v>
      </c>
    </row>
    <row r="199" spans="9:22" x14ac:dyDescent="0.25">
      <c r="O199" s="1">
        <v>41896</v>
      </c>
      <c r="P199" s="2" t="s">
        <v>61</v>
      </c>
      <c r="Q199">
        <v>155</v>
      </c>
    </row>
    <row r="200" spans="9:22" x14ac:dyDescent="0.25">
      <c r="O200" s="1">
        <v>41902</v>
      </c>
      <c r="P200" s="2" t="s">
        <v>12</v>
      </c>
      <c r="Q200">
        <v>-300</v>
      </c>
      <c r="U200"/>
      <c r="V200"/>
    </row>
    <row r="201" spans="9:22" x14ac:dyDescent="0.25">
      <c r="P201" s="3" t="s">
        <v>57</v>
      </c>
      <c r="Q201" s="12">
        <f>SUM(Q196:Q200)</f>
        <v>415</v>
      </c>
      <c r="R201" s="7">
        <v>41904</v>
      </c>
      <c r="U201"/>
      <c r="V201"/>
    </row>
    <row r="202" spans="9:22" x14ac:dyDescent="0.25">
      <c r="J202" s="3"/>
      <c r="K202" s="4"/>
      <c r="P202" s="2"/>
      <c r="Q202"/>
      <c r="U202"/>
      <c r="V202"/>
    </row>
    <row r="203" spans="9:22" x14ac:dyDescent="0.25">
      <c r="J203" s="3"/>
      <c r="K203" s="4"/>
      <c r="Q203" s="18"/>
      <c r="R203" s="18"/>
      <c r="U203"/>
      <c r="V203"/>
    </row>
    <row r="204" spans="9:22" x14ac:dyDescent="0.25">
      <c r="Q204" s="18"/>
      <c r="R204" s="18"/>
      <c r="U204"/>
      <c r="V204"/>
    </row>
    <row r="206" spans="9:22" x14ac:dyDescent="0.25">
      <c r="J206"/>
      <c r="M206" s="10"/>
      <c r="Q206" s="18"/>
      <c r="R206" s="18"/>
      <c r="U206"/>
      <c r="V206"/>
    </row>
    <row r="207" spans="9:22" x14ac:dyDescent="0.25">
      <c r="J207"/>
      <c r="M207" s="10"/>
      <c r="Q207" s="18"/>
      <c r="R207" s="18"/>
      <c r="U207"/>
      <c r="V207"/>
    </row>
    <row r="208" spans="9:22" x14ac:dyDescent="0.25">
      <c r="J208"/>
      <c r="M208" s="10"/>
      <c r="Q208" s="18"/>
      <c r="R208" s="18"/>
      <c r="U208"/>
      <c r="V208"/>
    </row>
    <row r="209" spans="9:24" x14ac:dyDescent="0.25">
      <c r="I209" s="1">
        <v>41890</v>
      </c>
      <c r="J209" t="s">
        <v>19</v>
      </c>
      <c r="K209">
        <v>230</v>
      </c>
      <c r="L209" s="10"/>
      <c r="M209" s="1">
        <v>41891</v>
      </c>
      <c r="N209" t="s">
        <v>43</v>
      </c>
      <c r="O209">
        <v>165</v>
      </c>
      <c r="Q209" s="10">
        <v>41904</v>
      </c>
      <c r="R209" t="s">
        <v>18</v>
      </c>
      <c r="S209">
        <v>185</v>
      </c>
      <c r="U209"/>
      <c r="V209" s="1">
        <v>41904</v>
      </c>
      <c r="W209" t="s">
        <v>61</v>
      </c>
      <c r="X209">
        <v>155</v>
      </c>
    </row>
    <row r="210" spans="9:24" x14ac:dyDescent="0.25">
      <c r="I210" s="1">
        <v>41891</v>
      </c>
      <c r="J210" t="s">
        <v>19</v>
      </c>
      <c r="K210">
        <v>250</v>
      </c>
      <c r="L210" s="10"/>
      <c r="M210" s="1">
        <v>41901</v>
      </c>
      <c r="N210" t="s">
        <v>43</v>
      </c>
      <c r="O210">
        <v>165</v>
      </c>
      <c r="Q210" s="10">
        <v>41905</v>
      </c>
      <c r="R210" t="s">
        <v>18</v>
      </c>
      <c r="S210">
        <v>185</v>
      </c>
      <c r="U210"/>
      <c r="V210" s="1">
        <v>41905</v>
      </c>
      <c r="W210" t="s">
        <v>61</v>
      </c>
      <c r="X210">
        <v>155</v>
      </c>
    </row>
    <row r="211" spans="9:24" x14ac:dyDescent="0.25">
      <c r="I211" s="1">
        <v>41901</v>
      </c>
      <c r="J211" t="s">
        <v>19</v>
      </c>
      <c r="K211">
        <v>250</v>
      </c>
      <c r="L211" s="10"/>
      <c r="M211" s="1">
        <v>41904</v>
      </c>
      <c r="N211" t="s">
        <v>43</v>
      </c>
      <c r="O211">
        <v>165</v>
      </c>
      <c r="Q211" s="10">
        <v>41907</v>
      </c>
      <c r="R211" t="s">
        <v>18</v>
      </c>
      <c r="S211">
        <v>185</v>
      </c>
      <c r="U211"/>
      <c r="V211" s="1">
        <v>41906</v>
      </c>
      <c r="W211" t="s">
        <v>61</v>
      </c>
      <c r="X211">
        <v>155</v>
      </c>
    </row>
    <row r="212" spans="9:24" x14ac:dyDescent="0.25">
      <c r="J212" s="4" t="s">
        <v>57</v>
      </c>
      <c r="K212" s="12">
        <f>SUM(K209:K211)</f>
        <v>730</v>
      </c>
      <c r="L212" s="32">
        <v>41909</v>
      </c>
      <c r="M212" s="1">
        <v>41905</v>
      </c>
      <c r="N212" t="s">
        <v>43</v>
      </c>
      <c r="O212">
        <v>165</v>
      </c>
      <c r="Q212" s="10">
        <v>41911</v>
      </c>
      <c r="R212" t="s">
        <v>18</v>
      </c>
      <c r="S212">
        <v>185</v>
      </c>
      <c r="U212"/>
      <c r="V212" s="1">
        <v>41907</v>
      </c>
      <c r="W212" t="s">
        <v>61</v>
      </c>
      <c r="X212">
        <v>155</v>
      </c>
    </row>
    <row r="213" spans="9:24" x14ac:dyDescent="0.25">
      <c r="I213" s="2"/>
      <c r="J213"/>
      <c r="M213" s="1">
        <v>41902</v>
      </c>
      <c r="N213" t="s">
        <v>12</v>
      </c>
      <c r="O213">
        <v>-220</v>
      </c>
      <c r="Q213" s="10">
        <v>41912</v>
      </c>
      <c r="R213" t="s">
        <v>18</v>
      </c>
      <c r="S213">
        <v>185</v>
      </c>
      <c r="T213" s="18"/>
      <c r="V213" s="1">
        <v>41909</v>
      </c>
      <c r="W213" t="s">
        <v>61</v>
      </c>
      <c r="X213">
        <v>155</v>
      </c>
    </row>
    <row r="214" spans="9:24" x14ac:dyDescent="0.25">
      <c r="N214" s="4" t="s">
        <v>57</v>
      </c>
      <c r="O214" s="12">
        <f>SUM(O209:O213)</f>
        <v>440</v>
      </c>
      <c r="P214" s="33">
        <v>41909</v>
      </c>
      <c r="Q214" s="10">
        <v>41913</v>
      </c>
      <c r="R214" t="s">
        <v>18</v>
      </c>
      <c r="S214">
        <v>185</v>
      </c>
      <c r="V214" s="1">
        <v>41911</v>
      </c>
      <c r="W214" t="s">
        <v>61</v>
      </c>
      <c r="X214">
        <v>160</v>
      </c>
    </row>
    <row r="215" spans="9:24" x14ac:dyDescent="0.25">
      <c r="O215" s="10"/>
      <c r="P215" s="4"/>
      <c r="Q215" s="10">
        <v>41914</v>
      </c>
      <c r="R215" t="s">
        <v>18</v>
      </c>
      <c r="S215">
        <v>185</v>
      </c>
      <c r="V215" s="1">
        <v>41912</v>
      </c>
      <c r="W215" t="s">
        <v>61</v>
      </c>
      <c r="X215">
        <v>160</v>
      </c>
    </row>
    <row r="216" spans="9:24" x14ac:dyDescent="0.25">
      <c r="P216" s="10"/>
      <c r="Q216" s="10">
        <v>41915</v>
      </c>
      <c r="R216" t="s">
        <v>18</v>
      </c>
      <c r="S216">
        <v>185</v>
      </c>
      <c r="V216" s="1">
        <v>41913</v>
      </c>
      <c r="W216" t="s">
        <v>61</v>
      </c>
      <c r="X216">
        <v>160</v>
      </c>
    </row>
    <row r="217" spans="9:24" x14ac:dyDescent="0.25">
      <c r="Q217" s="1">
        <v>41918</v>
      </c>
      <c r="R217" s="2" t="s">
        <v>18</v>
      </c>
      <c r="S217">
        <v>185</v>
      </c>
      <c r="V217" s="1">
        <v>41914</v>
      </c>
      <c r="W217" t="s">
        <v>61</v>
      </c>
      <c r="X217">
        <v>160</v>
      </c>
    </row>
    <row r="218" spans="9:24" x14ac:dyDescent="0.25">
      <c r="Q218" s="1">
        <v>41919</v>
      </c>
      <c r="R218" s="2" t="s">
        <v>18</v>
      </c>
      <c r="S218">
        <v>185</v>
      </c>
      <c r="V218" s="1">
        <v>41915</v>
      </c>
      <c r="W218" t="s">
        <v>61</v>
      </c>
      <c r="X218">
        <v>160</v>
      </c>
    </row>
    <row r="219" spans="9:24" x14ac:dyDescent="0.25">
      <c r="Q219" s="1">
        <v>41922</v>
      </c>
      <c r="R219" s="2" t="s">
        <v>18</v>
      </c>
      <c r="S219">
        <v>185</v>
      </c>
      <c r="V219" s="1">
        <v>41916</v>
      </c>
      <c r="W219" t="s">
        <v>61</v>
      </c>
      <c r="X219">
        <v>120</v>
      </c>
    </row>
    <row r="220" spans="9:24" x14ac:dyDescent="0.25">
      <c r="I220" s="1">
        <v>41889</v>
      </c>
      <c r="J220" s="2" t="s">
        <v>18</v>
      </c>
      <c r="K220">
        <v>40</v>
      </c>
      <c r="Q220" s="1">
        <v>41923</v>
      </c>
      <c r="R220" s="2" t="s">
        <v>18</v>
      </c>
      <c r="S220">
        <v>185</v>
      </c>
      <c r="V220" s="1">
        <v>41918</v>
      </c>
      <c r="W220" t="s">
        <v>61</v>
      </c>
      <c r="X220">
        <v>160</v>
      </c>
    </row>
    <row r="221" spans="9:24" x14ac:dyDescent="0.25">
      <c r="I221" s="1">
        <v>41890</v>
      </c>
      <c r="J221" s="2" t="s">
        <v>18</v>
      </c>
      <c r="K221">
        <v>180</v>
      </c>
      <c r="M221" s="1">
        <v>41897</v>
      </c>
      <c r="N221" s="2" t="s">
        <v>61</v>
      </c>
      <c r="O221">
        <v>155</v>
      </c>
      <c r="Q221" s="1">
        <v>41923</v>
      </c>
      <c r="R221" s="2" t="s">
        <v>86</v>
      </c>
      <c r="S221">
        <v>300</v>
      </c>
      <c r="V221" s="1">
        <v>41919</v>
      </c>
      <c r="W221" t="s">
        <v>61</v>
      </c>
      <c r="X221">
        <v>160</v>
      </c>
    </row>
    <row r="222" spans="9:24" x14ac:dyDescent="0.25">
      <c r="I222" s="1">
        <v>41893</v>
      </c>
      <c r="J222" s="2" t="s">
        <v>18</v>
      </c>
      <c r="K222">
        <v>280</v>
      </c>
      <c r="L222" s="14"/>
      <c r="M222" s="1">
        <v>41898</v>
      </c>
      <c r="N222" s="2" t="s">
        <v>61</v>
      </c>
      <c r="O222">
        <v>155</v>
      </c>
      <c r="Q222" s="10">
        <v>41916</v>
      </c>
      <c r="R222" t="s">
        <v>12</v>
      </c>
      <c r="S222">
        <v>-500</v>
      </c>
      <c r="V222" s="1">
        <v>41921</v>
      </c>
      <c r="W222" t="s">
        <v>61</v>
      </c>
      <c r="X222">
        <v>160</v>
      </c>
    </row>
    <row r="223" spans="9:24" x14ac:dyDescent="0.25">
      <c r="I223" s="1">
        <v>41897</v>
      </c>
      <c r="J223" s="2" t="s">
        <v>18</v>
      </c>
      <c r="K223">
        <v>180</v>
      </c>
      <c r="M223" s="1">
        <v>41899</v>
      </c>
      <c r="N223" s="2" t="s">
        <v>61</v>
      </c>
      <c r="O223">
        <v>155</v>
      </c>
      <c r="Q223" s="10">
        <v>41925</v>
      </c>
      <c r="R223" t="s">
        <v>12</v>
      </c>
      <c r="S223">
        <v>-1000</v>
      </c>
      <c r="V223" s="1">
        <v>41922</v>
      </c>
      <c r="W223" t="s">
        <v>61</v>
      </c>
      <c r="X223">
        <v>160</v>
      </c>
    </row>
    <row r="224" spans="9:24" x14ac:dyDescent="0.25">
      <c r="I224" s="1">
        <v>41898</v>
      </c>
      <c r="J224" s="2" t="s">
        <v>18</v>
      </c>
      <c r="K224">
        <v>180</v>
      </c>
      <c r="M224" s="1">
        <v>41900</v>
      </c>
      <c r="N224" s="2" t="s">
        <v>61</v>
      </c>
      <c r="O224">
        <v>155</v>
      </c>
      <c r="R224" s="2" t="s">
        <v>87</v>
      </c>
      <c r="S224">
        <v>-500</v>
      </c>
      <c r="T224" s="18"/>
      <c r="V224" s="1">
        <v>41916</v>
      </c>
      <c r="W224" t="s">
        <v>12</v>
      </c>
      <c r="X224">
        <v>-500</v>
      </c>
    </row>
    <row r="225" spans="9:26" x14ac:dyDescent="0.25">
      <c r="I225" s="1">
        <v>41899</v>
      </c>
      <c r="J225" s="2" t="s">
        <v>18</v>
      </c>
      <c r="K225">
        <v>180</v>
      </c>
      <c r="M225" s="1">
        <v>41902</v>
      </c>
      <c r="N225" s="2" t="s">
        <v>61</v>
      </c>
      <c r="O225">
        <v>130</v>
      </c>
      <c r="R225" s="4" t="s">
        <v>57</v>
      </c>
      <c r="S225" s="12">
        <f>SUM(S209:S224)</f>
        <v>520</v>
      </c>
      <c r="T225" s="38">
        <v>0.5</v>
      </c>
      <c r="V225" s="1">
        <v>41922</v>
      </c>
      <c r="W225" t="s">
        <v>12</v>
      </c>
      <c r="X225">
        <v>-500</v>
      </c>
    </row>
    <row r="226" spans="9:26" x14ac:dyDescent="0.25">
      <c r="I226" s="1">
        <v>41900</v>
      </c>
      <c r="J226" s="2" t="s">
        <v>18</v>
      </c>
      <c r="K226">
        <v>180</v>
      </c>
      <c r="N226" s="3" t="s">
        <v>57</v>
      </c>
      <c r="O226" s="31">
        <f>SUM(O221:O225)</f>
        <v>750</v>
      </c>
      <c r="P226" s="33">
        <v>41909</v>
      </c>
      <c r="Q226"/>
      <c r="T226" s="18"/>
      <c r="U226" s="30"/>
      <c r="V226" s="1"/>
      <c r="W226" t="s">
        <v>28</v>
      </c>
      <c r="X226">
        <v>17.5</v>
      </c>
    </row>
    <row r="227" spans="9:26" x14ac:dyDescent="0.25">
      <c r="I227" s="1">
        <v>41902</v>
      </c>
      <c r="J227" s="2" t="s">
        <v>12</v>
      </c>
      <c r="K227">
        <v>-500</v>
      </c>
      <c r="L227" s="14"/>
      <c r="P227" s="29"/>
      <c r="T227" s="18"/>
      <c r="V227" s="1">
        <v>41925</v>
      </c>
      <c r="W227" t="s">
        <v>12</v>
      </c>
      <c r="X227">
        <v>-500</v>
      </c>
    </row>
    <row r="228" spans="9:26" x14ac:dyDescent="0.25">
      <c r="J228" s="3" t="s">
        <v>57</v>
      </c>
      <c r="K228" s="12">
        <f>SUM(K220:K227)</f>
        <v>720</v>
      </c>
      <c r="L228" s="33">
        <v>41909</v>
      </c>
      <c r="T228" s="18"/>
      <c r="W228" s="4" t="s">
        <v>57</v>
      </c>
      <c r="X228" s="12">
        <f>SUM(X209:X227)</f>
        <v>852.5</v>
      </c>
      <c r="Y228" s="7">
        <v>41932</v>
      </c>
    </row>
    <row r="229" spans="9:26" x14ac:dyDescent="0.25">
      <c r="J229" s="3"/>
      <c r="K229" s="34"/>
      <c r="L229" s="35"/>
      <c r="M229" s="13"/>
      <c r="T229" s="18"/>
    </row>
    <row r="230" spans="9:26" x14ac:dyDescent="0.25">
      <c r="J230" s="3"/>
      <c r="K230" s="34"/>
      <c r="L230" s="35"/>
      <c r="M230" s="13"/>
    </row>
    <row r="231" spans="9:26" x14ac:dyDescent="0.25">
      <c r="J231" s="3"/>
      <c r="K231" s="34"/>
      <c r="L231" s="35"/>
      <c r="M231" s="13"/>
    </row>
    <row r="232" spans="9:26" x14ac:dyDescent="0.25">
      <c r="J232" s="3"/>
      <c r="K232" s="34"/>
      <c r="L232" s="35"/>
      <c r="M232" s="13"/>
      <c r="Q232"/>
    </row>
    <row r="233" spans="9:26" x14ac:dyDescent="0.25">
      <c r="Z233" t="s">
        <v>38</v>
      </c>
    </row>
    <row r="234" spans="9:26" x14ac:dyDescent="0.25">
      <c r="P234" s="10"/>
    </row>
    <row r="237" spans="9:26" x14ac:dyDescent="0.25">
      <c r="U237"/>
      <c r="V237"/>
    </row>
    <row r="238" spans="9:26" x14ac:dyDescent="0.25">
      <c r="M238" s="1"/>
      <c r="U238"/>
      <c r="V238" s="1">
        <v>41906</v>
      </c>
      <c r="W238" t="s">
        <v>43</v>
      </c>
      <c r="X238">
        <v>165</v>
      </c>
    </row>
    <row r="239" spans="9:26" x14ac:dyDescent="0.25">
      <c r="T239" s="18"/>
      <c r="U239"/>
      <c r="V239" s="1">
        <v>41909</v>
      </c>
      <c r="W239" t="s">
        <v>43</v>
      </c>
      <c r="X239">
        <v>165</v>
      </c>
    </row>
    <row r="240" spans="9:26" x14ac:dyDescent="0.25">
      <c r="Q240" s="1">
        <v>41905</v>
      </c>
      <c r="R240" t="s">
        <v>19</v>
      </c>
      <c r="S240">
        <v>250</v>
      </c>
      <c r="U240"/>
      <c r="V240" s="1">
        <v>41912</v>
      </c>
      <c r="W240" t="s">
        <v>43</v>
      </c>
      <c r="X240">
        <v>165</v>
      </c>
    </row>
    <row r="241" spans="8:25" x14ac:dyDescent="0.25">
      <c r="I241" s="10"/>
      <c r="N241" s="37"/>
      <c r="Q241" s="1">
        <v>41906</v>
      </c>
      <c r="R241" t="s">
        <v>19</v>
      </c>
      <c r="S241">
        <v>250</v>
      </c>
      <c r="U241"/>
      <c r="V241" s="1">
        <v>41913</v>
      </c>
      <c r="W241" t="s">
        <v>43</v>
      </c>
      <c r="X241">
        <v>165</v>
      </c>
    </row>
    <row r="242" spans="8:25" x14ac:dyDescent="0.25">
      <c r="J242"/>
      <c r="N242" s="18"/>
      <c r="Q242" s="1">
        <v>41918</v>
      </c>
      <c r="R242" t="s">
        <v>19</v>
      </c>
      <c r="S242">
        <v>250</v>
      </c>
      <c r="V242" s="1">
        <v>41914</v>
      </c>
      <c r="W242" t="s">
        <v>43</v>
      </c>
      <c r="X242">
        <v>165</v>
      </c>
    </row>
    <row r="243" spans="8:25" x14ac:dyDescent="0.25">
      <c r="N243" s="18"/>
      <c r="Q243"/>
      <c r="R243" s="4" t="s">
        <v>57</v>
      </c>
      <c r="S243" s="12">
        <f>SUM(S240:S242)</f>
        <v>750</v>
      </c>
      <c r="T243" s="7">
        <v>41932</v>
      </c>
      <c r="V243" s="1">
        <v>41915</v>
      </c>
      <c r="W243" t="s">
        <v>43</v>
      </c>
      <c r="X243">
        <v>165</v>
      </c>
    </row>
    <row r="244" spans="8:25" x14ac:dyDescent="0.25">
      <c r="Q244"/>
      <c r="V244" s="1">
        <v>41921</v>
      </c>
      <c r="W244" t="s">
        <v>43</v>
      </c>
      <c r="X244">
        <v>165</v>
      </c>
    </row>
    <row r="245" spans="8:25" x14ac:dyDescent="0.25">
      <c r="Q245"/>
      <c r="V245" s="1">
        <v>41922</v>
      </c>
      <c r="W245" t="s">
        <v>43</v>
      </c>
      <c r="X245">
        <v>165</v>
      </c>
    </row>
    <row r="246" spans="8:25" x14ac:dyDescent="0.25">
      <c r="V246" s="1">
        <v>41923</v>
      </c>
      <c r="W246" t="s">
        <v>43</v>
      </c>
      <c r="X246">
        <v>165</v>
      </c>
    </row>
    <row r="247" spans="8:25" x14ac:dyDescent="0.25">
      <c r="H247" s="1"/>
      <c r="V247" s="1">
        <v>41925</v>
      </c>
      <c r="W247" t="s">
        <v>43</v>
      </c>
      <c r="X247">
        <v>165</v>
      </c>
    </row>
    <row r="248" spans="8:25" x14ac:dyDescent="0.25">
      <c r="V248" s="1">
        <v>41916</v>
      </c>
      <c r="W248" t="s">
        <v>12</v>
      </c>
      <c r="X248">
        <v>-550</v>
      </c>
    </row>
    <row r="249" spans="8:25" x14ac:dyDescent="0.25">
      <c r="V249" s="1">
        <v>41925</v>
      </c>
      <c r="W249" t="s">
        <v>12</v>
      </c>
      <c r="X249">
        <v>-500</v>
      </c>
    </row>
    <row r="250" spans="8:25" x14ac:dyDescent="0.25">
      <c r="I250" s="1">
        <v>41925</v>
      </c>
      <c r="J250" s="2" t="s">
        <v>18</v>
      </c>
      <c r="K250">
        <v>185</v>
      </c>
      <c r="M250" s="1">
        <v>41925</v>
      </c>
      <c r="N250" t="s">
        <v>61</v>
      </c>
      <c r="O250">
        <v>160</v>
      </c>
      <c r="Q250"/>
      <c r="V250" s="1">
        <v>41929</v>
      </c>
      <c r="W250" t="s">
        <v>12</v>
      </c>
      <c r="X250">
        <v>-200</v>
      </c>
    </row>
    <row r="251" spans="8:25" x14ac:dyDescent="0.25">
      <c r="I251" s="1">
        <v>41926</v>
      </c>
      <c r="J251" s="2" t="s">
        <v>18</v>
      </c>
      <c r="K251">
        <v>185</v>
      </c>
      <c r="M251" s="1">
        <v>41926</v>
      </c>
      <c r="N251" t="s">
        <v>61</v>
      </c>
      <c r="O251">
        <v>160</v>
      </c>
      <c r="Q251"/>
      <c r="V251"/>
      <c r="W251" s="4" t="s">
        <v>57</v>
      </c>
      <c r="X251" s="12">
        <f>SUM(X238:X250)</f>
        <v>400</v>
      </c>
      <c r="Y251" s="7">
        <v>41932</v>
      </c>
    </row>
    <row r="252" spans="8:25" x14ac:dyDescent="0.25">
      <c r="I252" s="1">
        <v>41927</v>
      </c>
      <c r="J252" s="2" t="s">
        <v>18</v>
      </c>
      <c r="K252">
        <v>185</v>
      </c>
      <c r="M252" s="1">
        <v>41927</v>
      </c>
      <c r="N252" t="s">
        <v>61</v>
      </c>
      <c r="O252">
        <v>160</v>
      </c>
      <c r="Q252"/>
      <c r="V252"/>
    </row>
    <row r="253" spans="8:25" x14ac:dyDescent="0.25">
      <c r="I253" s="1">
        <v>41929</v>
      </c>
      <c r="J253" s="2" t="s">
        <v>18</v>
      </c>
      <c r="K253">
        <v>185</v>
      </c>
      <c r="M253" s="1">
        <v>41928</v>
      </c>
      <c r="N253" t="s">
        <v>61</v>
      </c>
      <c r="O253">
        <v>160</v>
      </c>
      <c r="Q253"/>
      <c r="V253"/>
    </row>
    <row r="254" spans="8:25" x14ac:dyDescent="0.25">
      <c r="J254" s="2" t="s">
        <v>57</v>
      </c>
      <c r="K254" s="9">
        <f>SUM(K250:K253)</f>
        <v>740</v>
      </c>
      <c r="L254" s="7">
        <v>41936</v>
      </c>
      <c r="M254" s="1">
        <v>41929</v>
      </c>
      <c r="N254" t="s">
        <v>61</v>
      </c>
      <c r="O254">
        <v>160</v>
      </c>
      <c r="Q254"/>
    </row>
    <row r="255" spans="8:25" x14ac:dyDescent="0.25">
      <c r="N255" t="s">
        <v>57</v>
      </c>
      <c r="O255" s="9">
        <f>SUM(O250:O254)</f>
        <v>800</v>
      </c>
      <c r="P255" s="7">
        <v>41936</v>
      </c>
    </row>
    <row r="256" spans="8:25" x14ac:dyDescent="0.25">
      <c r="J256" s="36">
        <f>K254+K263+O255+Sheet12!D6+O279</f>
        <v>2740</v>
      </c>
    </row>
    <row r="259" spans="9:22" x14ac:dyDescent="0.25">
      <c r="I259" s="1">
        <v>41926</v>
      </c>
      <c r="J259" s="2" t="s">
        <v>43</v>
      </c>
      <c r="K259">
        <v>165</v>
      </c>
      <c r="V259"/>
    </row>
    <row r="260" spans="9:22" x14ac:dyDescent="0.25">
      <c r="I260" s="1">
        <v>41927</v>
      </c>
      <c r="J260" s="2" t="s">
        <v>43</v>
      </c>
      <c r="K260">
        <v>165</v>
      </c>
    </row>
    <row r="261" spans="9:22" x14ac:dyDescent="0.25">
      <c r="I261" s="1">
        <v>41928</v>
      </c>
      <c r="J261" s="2" t="s">
        <v>43</v>
      </c>
      <c r="K261">
        <v>165</v>
      </c>
    </row>
    <row r="262" spans="9:22" x14ac:dyDescent="0.25">
      <c r="I262" s="1">
        <v>41929</v>
      </c>
      <c r="J262" s="2" t="s">
        <v>43</v>
      </c>
      <c r="K262">
        <v>165</v>
      </c>
      <c r="V262"/>
    </row>
    <row r="263" spans="9:22" x14ac:dyDescent="0.25">
      <c r="J263" s="2" t="s">
        <v>57</v>
      </c>
      <c r="K263" s="9">
        <f>SUM(K259:K262)</f>
        <v>660</v>
      </c>
      <c r="L263" s="7">
        <v>41936</v>
      </c>
      <c r="V263"/>
    </row>
    <row r="264" spans="9:22" x14ac:dyDescent="0.25">
      <c r="V264"/>
    </row>
    <row r="265" spans="9:22" x14ac:dyDescent="0.25">
      <c r="V265"/>
    </row>
    <row r="266" spans="9:22" x14ac:dyDescent="0.25">
      <c r="J266"/>
    </row>
    <row r="267" spans="9:22" x14ac:dyDescent="0.25">
      <c r="I267" s="1"/>
      <c r="J267"/>
    </row>
    <row r="268" spans="9:22" x14ac:dyDescent="0.25">
      <c r="I268" s="1"/>
      <c r="J268"/>
    </row>
    <row r="269" spans="9:22" x14ac:dyDescent="0.25">
      <c r="I269" s="1">
        <v>41932</v>
      </c>
      <c r="J269" t="s">
        <v>18</v>
      </c>
      <c r="K269">
        <v>185</v>
      </c>
    </row>
    <row r="270" spans="9:22" x14ac:dyDescent="0.25">
      <c r="I270" s="1">
        <v>41933</v>
      </c>
      <c r="J270" t="s">
        <v>18</v>
      </c>
      <c r="K270">
        <v>185</v>
      </c>
    </row>
    <row r="271" spans="9:22" x14ac:dyDescent="0.25">
      <c r="I271" s="1">
        <v>41934</v>
      </c>
      <c r="J271" t="s">
        <v>18</v>
      </c>
      <c r="K271">
        <v>185</v>
      </c>
    </row>
    <row r="272" spans="9:22" x14ac:dyDescent="0.25">
      <c r="I272" s="1">
        <v>41935</v>
      </c>
      <c r="J272" t="s">
        <v>18</v>
      </c>
      <c r="K272">
        <v>185</v>
      </c>
      <c r="M272" s="1">
        <v>41933</v>
      </c>
      <c r="N272" t="s">
        <v>43</v>
      </c>
      <c r="O272">
        <v>165</v>
      </c>
    </row>
    <row r="273" spans="9:16" x14ac:dyDescent="0.25">
      <c r="I273" s="1">
        <v>41936</v>
      </c>
      <c r="J273" t="s">
        <v>18</v>
      </c>
      <c r="K273">
        <v>185</v>
      </c>
      <c r="M273" s="1">
        <v>41934</v>
      </c>
      <c r="N273" t="s">
        <v>43</v>
      </c>
      <c r="O273">
        <v>165</v>
      </c>
    </row>
    <row r="274" spans="9:16" x14ac:dyDescent="0.25">
      <c r="I274" s="1"/>
      <c r="J274" t="s">
        <v>57</v>
      </c>
      <c r="K274" s="9">
        <f>SUM(K269:K273)</f>
        <v>925</v>
      </c>
      <c r="L274" s="39">
        <v>11628</v>
      </c>
      <c r="M274" s="1">
        <v>41935</v>
      </c>
      <c r="N274" t="s">
        <v>43</v>
      </c>
      <c r="O274">
        <v>165</v>
      </c>
    </row>
    <row r="275" spans="9:16" x14ac:dyDescent="0.25">
      <c r="I275" s="1"/>
      <c r="J275"/>
      <c r="M275" s="1">
        <v>41936</v>
      </c>
      <c r="N275" t="s">
        <v>43</v>
      </c>
      <c r="O275">
        <v>165</v>
      </c>
    </row>
    <row r="276" spans="9:16" x14ac:dyDescent="0.25">
      <c r="I276" s="1"/>
      <c r="J276"/>
      <c r="N276" t="s">
        <v>57</v>
      </c>
      <c r="O276" s="9">
        <f>SUM(O272:O275)</f>
        <v>660</v>
      </c>
      <c r="P276" s="39">
        <v>11628</v>
      </c>
    </row>
    <row r="277" spans="9:16" x14ac:dyDescent="0.25">
      <c r="I277" s="1">
        <v>41935</v>
      </c>
      <c r="J277" t="s">
        <v>61</v>
      </c>
      <c r="K277">
        <v>160</v>
      </c>
    </row>
    <row r="278" spans="9:16" x14ac:dyDescent="0.25">
      <c r="I278" s="1">
        <v>41936</v>
      </c>
      <c r="J278" t="s">
        <v>61</v>
      </c>
      <c r="K278">
        <v>160</v>
      </c>
    </row>
    <row r="279" spans="9:16" x14ac:dyDescent="0.25">
      <c r="I279" s="1"/>
      <c r="J279" t="s">
        <v>57</v>
      </c>
      <c r="K279" s="9">
        <f>SUM(K277:K278)</f>
        <v>320</v>
      </c>
      <c r="L279" s="39">
        <v>11628</v>
      </c>
      <c r="M279" s="1">
        <v>41927</v>
      </c>
      <c r="N279" t="s">
        <v>19</v>
      </c>
      <c r="O279">
        <v>270</v>
      </c>
    </row>
    <row r="280" spans="9:16" x14ac:dyDescent="0.25">
      <c r="I280" s="1"/>
      <c r="J280"/>
      <c r="L280" s="14"/>
      <c r="M280" s="1">
        <v>41934</v>
      </c>
      <c r="N280" t="s">
        <v>19</v>
      </c>
      <c r="O280">
        <v>200</v>
      </c>
    </row>
    <row r="281" spans="9:16" x14ac:dyDescent="0.25">
      <c r="J281" s="34"/>
      <c r="K281" s="34"/>
      <c r="M281" s="1">
        <v>41935</v>
      </c>
      <c r="N281" t="s">
        <v>19</v>
      </c>
      <c r="O281">
        <v>270</v>
      </c>
    </row>
    <row r="282" spans="9:16" x14ac:dyDescent="0.25">
      <c r="N282" t="s">
        <v>57</v>
      </c>
      <c r="O282" s="9">
        <f>SUM(O279:O281)</f>
        <v>740</v>
      </c>
      <c r="P282" s="39">
        <v>11628</v>
      </c>
    </row>
    <row r="283" spans="9:16" x14ac:dyDescent="0.25">
      <c r="J283"/>
    </row>
    <row r="284" spans="9:16" x14ac:dyDescent="0.25">
      <c r="L284" s="11">
        <f>K274+Sheet12!D3+O276+O282+K279+Sheet12!D6</f>
        <v>3125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AC747"/>
  <sheetViews>
    <sheetView tabSelected="1" topLeftCell="A720" zoomScaleNormal="100" workbookViewId="0">
      <selection activeCell="R747" sqref="R747"/>
    </sheetView>
  </sheetViews>
  <sheetFormatPr defaultRowHeight="15" x14ac:dyDescent="0.25"/>
  <cols>
    <col min="1" max="1" width="5" customWidth="1"/>
    <col min="2" max="2" width="9.28515625" bestFit="1" customWidth="1"/>
    <col min="3" max="3" width="13.5703125" customWidth="1"/>
    <col min="4" max="4" width="12.7109375" style="2" bestFit="1" customWidth="1"/>
    <col min="5" max="5" width="7.28515625" customWidth="1"/>
    <col min="6" max="6" width="0.140625" hidden="1" customWidth="1"/>
    <col min="7" max="7" width="11.85546875" bestFit="1" customWidth="1"/>
    <col min="8" max="8" width="12.28515625" bestFit="1" customWidth="1"/>
    <col min="9" max="9" width="11.5703125" style="2" bestFit="1" customWidth="1"/>
    <col min="10" max="10" width="8.140625" customWidth="1"/>
    <col min="11" max="11" width="3.85546875" customWidth="1"/>
    <col min="12" max="12" width="11.5703125" bestFit="1" customWidth="1"/>
    <col min="13" max="13" width="11.42578125" customWidth="1"/>
    <col min="14" max="14" width="10.5703125" bestFit="1" customWidth="1"/>
    <col min="15" max="15" width="9.140625" customWidth="1"/>
    <col min="16" max="16" width="3.85546875" customWidth="1"/>
    <col min="17" max="17" width="10.5703125" bestFit="1" customWidth="1"/>
    <col min="18" max="18" width="12" customWidth="1"/>
    <col min="19" max="19" width="10.5703125" bestFit="1" customWidth="1"/>
    <col min="20" max="20" width="10.7109375" bestFit="1" customWidth="1"/>
    <col min="21" max="21" width="4.7109375" customWidth="1"/>
    <col min="22" max="22" width="7.140625" customWidth="1"/>
    <col min="23" max="23" width="7.42578125" customWidth="1"/>
    <col min="24" max="24" width="9.140625" bestFit="1" customWidth="1"/>
    <col min="25" max="25" width="7.28515625" customWidth="1"/>
    <col min="28" max="28" width="11.28515625" bestFit="1" customWidth="1"/>
  </cols>
  <sheetData>
    <row r="3" spans="2:19" x14ac:dyDescent="0.25">
      <c r="B3" s="1">
        <v>41932</v>
      </c>
      <c r="C3" t="s">
        <v>54</v>
      </c>
      <c r="D3" s="2">
        <v>210</v>
      </c>
      <c r="G3" s="1">
        <v>41939</v>
      </c>
      <c r="H3" t="s">
        <v>18</v>
      </c>
      <c r="I3" s="2">
        <v>185</v>
      </c>
      <c r="L3" s="1">
        <v>41946</v>
      </c>
      <c r="M3" t="s">
        <v>18</v>
      </c>
      <c r="N3">
        <v>185</v>
      </c>
      <c r="Q3" s="1">
        <v>41946</v>
      </c>
      <c r="R3" t="s">
        <v>61</v>
      </c>
      <c r="S3">
        <v>160</v>
      </c>
    </row>
    <row r="4" spans="2:19" x14ac:dyDescent="0.25">
      <c r="G4" s="1">
        <v>41940</v>
      </c>
      <c r="H4" t="s">
        <v>18</v>
      </c>
      <c r="I4" s="2">
        <v>185</v>
      </c>
      <c r="L4" s="1">
        <v>41947</v>
      </c>
      <c r="M4" t="s">
        <v>18</v>
      </c>
      <c r="N4">
        <v>185</v>
      </c>
      <c r="Q4" s="1">
        <v>41947</v>
      </c>
      <c r="R4" t="s">
        <v>61</v>
      </c>
      <c r="S4">
        <v>160</v>
      </c>
    </row>
    <row r="5" spans="2:19" x14ac:dyDescent="0.25">
      <c r="G5" s="1">
        <v>41941</v>
      </c>
      <c r="H5" t="s">
        <v>18</v>
      </c>
      <c r="I5" s="2">
        <v>185</v>
      </c>
      <c r="L5" s="1">
        <v>41948</v>
      </c>
      <c r="M5" t="s">
        <v>18</v>
      </c>
      <c r="N5">
        <v>185</v>
      </c>
      <c r="Q5" s="1">
        <v>41948</v>
      </c>
      <c r="R5" t="s">
        <v>61</v>
      </c>
      <c r="S5">
        <v>160</v>
      </c>
    </row>
    <row r="6" spans="2:19" x14ac:dyDescent="0.25">
      <c r="B6" s="1">
        <v>41927</v>
      </c>
      <c r="C6" t="s">
        <v>29</v>
      </c>
      <c r="D6" s="2">
        <v>270</v>
      </c>
      <c r="G6" s="1">
        <v>41942</v>
      </c>
      <c r="H6" t="s">
        <v>18</v>
      </c>
      <c r="I6" s="2">
        <v>185</v>
      </c>
      <c r="L6" s="1">
        <v>41949</v>
      </c>
      <c r="M6" t="s">
        <v>18</v>
      </c>
      <c r="N6">
        <v>185</v>
      </c>
      <c r="Q6" s="1">
        <v>41949</v>
      </c>
      <c r="R6" t="s">
        <v>61</v>
      </c>
      <c r="S6">
        <v>180</v>
      </c>
    </row>
    <row r="7" spans="2:19" x14ac:dyDescent="0.25">
      <c r="B7" s="1">
        <v>41952</v>
      </c>
      <c r="C7" t="s">
        <v>29</v>
      </c>
      <c r="D7" s="2">
        <v>250</v>
      </c>
      <c r="G7" s="1">
        <v>41943</v>
      </c>
      <c r="H7" t="s">
        <v>18</v>
      </c>
      <c r="I7" s="2">
        <v>185</v>
      </c>
      <c r="L7" s="1">
        <v>41950</v>
      </c>
      <c r="M7" t="s">
        <v>18</v>
      </c>
      <c r="N7">
        <v>220</v>
      </c>
      <c r="Q7" s="1">
        <v>41950</v>
      </c>
      <c r="R7" t="s">
        <v>61</v>
      </c>
      <c r="S7">
        <v>200</v>
      </c>
    </row>
    <row r="8" spans="2:19" x14ac:dyDescent="0.25">
      <c r="H8" t="s">
        <v>57</v>
      </c>
      <c r="I8" s="6">
        <f>SUM(I3:I7)</f>
        <v>925</v>
      </c>
      <c r="J8" s="7">
        <v>41951</v>
      </c>
      <c r="L8" s="1">
        <v>41952</v>
      </c>
      <c r="M8" t="s">
        <v>18</v>
      </c>
      <c r="N8">
        <v>185</v>
      </c>
      <c r="Q8" s="1">
        <v>41951</v>
      </c>
      <c r="R8" t="s">
        <v>61</v>
      </c>
      <c r="S8">
        <v>160</v>
      </c>
    </row>
    <row r="9" spans="2:19" x14ac:dyDescent="0.25">
      <c r="B9" s="1">
        <v>41939</v>
      </c>
      <c r="C9" t="s">
        <v>19</v>
      </c>
      <c r="D9" s="2">
        <v>225</v>
      </c>
      <c r="L9" s="1">
        <v>41953</v>
      </c>
      <c r="M9" t="s">
        <v>18</v>
      </c>
      <c r="N9">
        <v>185</v>
      </c>
      <c r="Q9" s="1">
        <v>41952</v>
      </c>
      <c r="R9" t="s">
        <v>61</v>
      </c>
      <c r="S9">
        <v>160</v>
      </c>
    </row>
    <row r="10" spans="2:19" x14ac:dyDescent="0.25">
      <c r="B10" s="1">
        <v>41940</v>
      </c>
      <c r="C10" t="s">
        <v>19</v>
      </c>
      <c r="D10" s="2">
        <v>225</v>
      </c>
      <c r="L10" s="1">
        <v>41954</v>
      </c>
      <c r="M10" t="s">
        <v>18</v>
      </c>
      <c r="N10">
        <v>185</v>
      </c>
      <c r="Q10" s="1">
        <v>41953</v>
      </c>
      <c r="R10" t="s">
        <v>61</v>
      </c>
      <c r="S10">
        <v>160</v>
      </c>
    </row>
    <row r="11" spans="2:19" x14ac:dyDescent="0.25">
      <c r="B11" s="1">
        <v>41941</v>
      </c>
      <c r="C11" t="s">
        <v>19</v>
      </c>
      <c r="D11" s="2">
        <v>225</v>
      </c>
      <c r="G11" s="1">
        <v>41939</v>
      </c>
      <c r="H11" t="s">
        <v>43</v>
      </c>
      <c r="I11" s="2">
        <v>165</v>
      </c>
      <c r="L11" s="1">
        <v>41956</v>
      </c>
      <c r="M11" t="s">
        <v>18</v>
      </c>
      <c r="N11">
        <v>185</v>
      </c>
      <c r="Q11" s="1">
        <v>41954</v>
      </c>
      <c r="R11" t="s">
        <v>61</v>
      </c>
      <c r="S11">
        <v>160</v>
      </c>
    </row>
    <row r="12" spans="2:19" x14ac:dyDescent="0.25">
      <c r="B12" s="1">
        <v>41942</v>
      </c>
      <c r="C12" t="s">
        <v>19</v>
      </c>
      <c r="D12" s="2">
        <v>220</v>
      </c>
      <c r="G12" s="1">
        <v>41940</v>
      </c>
      <c r="H12" t="s">
        <v>43</v>
      </c>
      <c r="I12" s="2">
        <v>165</v>
      </c>
      <c r="L12" s="1">
        <v>41957</v>
      </c>
      <c r="M12" t="s">
        <v>18</v>
      </c>
      <c r="N12">
        <v>185</v>
      </c>
      <c r="Q12" s="1">
        <v>41955</v>
      </c>
      <c r="R12" t="s">
        <v>61</v>
      </c>
      <c r="S12">
        <v>160</v>
      </c>
    </row>
    <row r="13" spans="2:19" x14ac:dyDescent="0.25">
      <c r="B13" s="1">
        <v>41943</v>
      </c>
      <c r="C13" t="s">
        <v>19</v>
      </c>
      <c r="D13" s="2">
        <v>220</v>
      </c>
      <c r="G13" s="1">
        <v>41941</v>
      </c>
      <c r="H13" t="s">
        <v>43</v>
      </c>
      <c r="I13" s="2">
        <v>165</v>
      </c>
      <c r="L13" s="1">
        <v>41958</v>
      </c>
      <c r="M13" t="s">
        <v>18</v>
      </c>
      <c r="N13">
        <v>185</v>
      </c>
      <c r="Q13" s="1">
        <v>41956</v>
      </c>
      <c r="R13" t="s">
        <v>61</v>
      </c>
      <c r="S13">
        <v>160</v>
      </c>
    </row>
    <row r="14" spans="2:19" x14ac:dyDescent="0.25">
      <c r="C14" t="s">
        <v>57</v>
      </c>
      <c r="D14" s="2">
        <f>SUM(D9:D13)</f>
        <v>1115</v>
      </c>
      <c r="G14" s="1">
        <v>41942</v>
      </c>
      <c r="H14" t="s">
        <v>43</v>
      </c>
      <c r="I14" s="2">
        <v>165</v>
      </c>
      <c r="L14" s="1">
        <v>41958</v>
      </c>
      <c r="M14" t="s">
        <v>12</v>
      </c>
      <c r="N14">
        <v>-500</v>
      </c>
      <c r="Q14" s="1">
        <v>41957</v>
      </c>
      <c r="R14" t="s">
        <v>61</v>
      </c>
      <c r="S14">
        <v>160</v>
      </c>
    </row>
    <row r="15" spans="2:19" x14ac:dyDescent="0.25">
      <c r="G15" s="1">
        <v>41943</v>
      </c>
      <c r="H15" t="s">
        <v>43</v>
      </c>
      <c r="I15" s="2">
        <v>165</v>
      </c>
      <c r="L15" s="1">
        <v>41958</v>
      </c>
      <c r="M15" t="s">
        <v>88</v>
      </c>
      <c r="N15">
        <v>-500</v>
      </c>
      <c r="Q15" s="1">
        <v>41958</v>
      </c>
      <c r="R15" t="s">
        <v>61</v>
      </c>
      <c r="S15">
        <v>160</v>
      </c>
    </row>
    <row r="16" spans="2:19" x14ac:dyDescent="0.25">
      <c r="H16" t="s">
        <v>57</v>
      </c>
      <c r="I16" s="6">
        <f>SUM(I11:I15)</f>
        <v>825</v>
      </c>
      <c r="J16" s="7">
        <v>41951</v>
      </c>
      <c r="L16" s="1"/>
      <c r="N16" s="9">
        <f>SUM(N3:N15)</f>
        <v>1070</v>
      </c>
      <c r="O16" s="7">
        <v>41965</v>
      </c>
      <c r="Q16" s="1">
        <v>41958</v>
      </c>
      <c r="R16" t="s">
        <v>12</v>
      </c>
      <c r="S16">
        <v>-1000</v>
      </c>
    </row>
    <row r="17" spans="2:20" x14ac:dyDescent="0.25">
      <c r="B17" s="1">
        <v>41939</v>
      </c>
      <c r="C17" t="s">
        <v>61</v>
      </c>
      <c r="D17" s="2">
        <v>160</v>
      </c>
      <c r="L17" s="1"/>
      <c r="S17" s="9">
        <f>SUM(S3:S16)</f>
        <v>1140</v>
      </c>
      <c r="T17" s="7">
        <v>41965</v>
      </c>
    </row>
    <row r="18" spans="2:20" x14ac:dyDescent="0.25">
      <c r="B18" s="1">
        <v>41940</v>
      </c>
      <c r="C18" t="s">
        <v>61</v>
      </c>
      <c r="D18" s="2">
        <v>160</v>
      </c>
      <c r="L18" s="1"/>
    </row>
    <row r="19" spans="2:20" x14ac:dyDescent="0.25">
      <c r="B19" s="1">
        <v>41941</v>
      </c>
      <c r="C19" t="s">
        <v>61</v>
      </c>
      <c r="D19" s="2">
        <v>160</v>
      </c>
      <c r="G19" s="40"/>
    </row>
    <row r="20" spans="2:20" x14ac:dyDescent="0.25">
      <c r="C20" t="s">
        <v>57</v>
      </c>
      <c r="D20" s="6">
        <f>SUM(D17:D19)</f>
        <v>480</v>
      </c>
      <c r="E20" s="7">
        <v>41951</v>
      </c>
      <c r="L20" s="1">
        <v>41949</v>
      </c>
      <c r="M20" t="s">
        <v>19</v>
      </c>
      <c r="N20">
        <v>230</v>
      </c>
      <c r="O20" s="41"/>
      <c r="Q20" s="1">
        <v>41960</v>
      </c>
      <c r="R20" t="s">
        <v>43</v>
      </c>
      <c r="S20">
        <v>165</v>
      </c>
    </row>
    <row r="21" spans="2:20" x14ac:dyDescent="0.25">
      <c r="L21" s="1"/>
      <c r="Q21" s="1">
        <v>41961</v>
      </c>
      <c r="R21" t="s">
        <v>43</v>
      </c>
      <c r="S21">
        <v>165</v>
      </c>
    </row>
    <row r="22" spans="2:20" x14ac:dyDescent="0.25">
      <c r="Q22" s="1">
        <v>41962</v>
      </c>
      <c r="R22" t="s">
        <v>43</v>
      </c>
      <c r="S22">
        <v>165</v>
      </c>
    </row>
    <row r="23" spans="2:20" x14ac:dyDescent="0.25">
      <c r="Q23" s="1">
        <v>41963</v>
      </c>
      <c r="R23" t="s">
        <v>43</v>
      </c>
      <c r="S23">
        <v>165</v>
      </c>
    </row>
    <row r="24" spans="2:20" x14ac:dyDescent="0.25">
      <c r="Q24" s="1">
        <v>41964</v>
      </c>
      <c r="R24" t="s">
        <v>43</v>
      </c>
      <c r="S24">
        <v>165</v>
      </c>
    </row>
    <row r="25" spans="2:20" x14ac:dyDescent="0.25">
      <c r="N25" s="11">
        <f>N16+S17+S33</f>
        <v>2210</v>
      </c>
      <c r="Q25" s="1">
        <v>41965</v>
      </c>
      <c r="R25" t="s">
        <v>43</v>
      </c>
      <c r="S25">
        <v>165</v>
      </c>
    </row>
    <row r="26" spans="2:20" x14ac:dyDescent="0.25">
      <c r="Q26" s="1">
        <v>41967</v>
      </c>
      <c r="R26" t="s">
        <v>43</v>
      </c>
      <c r="S26">
        <v>200</v>
      </c>
    </row>
    <row r="27" spans="2:20" x14ac:dyDescent="0.25">
      <c r="Q27" s="1">
        <v>41968</v>
      </c>
      <c r="R27" t="s">
        <v>43</v>
      </c>
      <c r="S27">
        <v>165</v>
      </c>
    </row>
    <row r="28" spans="2:20" x14ac:dyDescent="0.25">
      <c r="I28" s="2" t="s">
        <v>38</v>
      </c>
      <c r="Q28" s="1">
        <v>41969</v>
      </c>
      <c r="R28" t="s">
        <v>43</v>
      </c>
      <c r="S28">
        <v>165</v>
      </c>
    </row>
    <row r="29" spans="2:20" x14ac:dyDescent="0.25">
      <c r="Q29" s="1" t="s">
        <v>93</v>
      </c>
      <c r="S29">
        <v>110</v>
      </c>
    </row>
    <row r="30" spans="2:20" x14ac:dyDescent="0.25">
      <c r="Q30" s="1" t="s">
        <v>12</v>
      </c>
      <c r="S30">
        <v>-1500</v>
      </c>
    </row>
    <row r="31" spans="2:20" x14ac:dyDescent="0.25">
      <c r="Q31" s="1"/>
      <c r="S31">
        <f>SUM(S20:S30)</f>
        <v>130</v>
      </c>
    </row>
    <row r="32" spans="2:20" x14ac:dyDescent="0.25">
      <c r="Q32" s="1"/>
    </row>
    <row r="33" spans="2:20" x14ac:dyDescent="0.25">
      <c r="S33" s="13"/>
    </row>
    <row r="35" spans="2:20" x14ac:dyDescent="0.25">
      <c r="B35" s="1" t="s">
        <v>38</v>
      </c>
      <c r="C35" t="s">
        <v>43</v>
      </c>
      <c r="D35" s="2">
        <v>200</v>
      </c>
      <c r="G35" s="1">
        <v>41967</v>
      </c>
      <c r="H35" t="s">
        <v>61</v>
      </c>
      <c r="I35" s="2">
        <v>160</v>
      </c>
    </row>
    <row r="36" spans="2:20" x14ac:dyDescent="0.25">
      <c r="B36" s="1">
        <v>41968</v>
      </c>
      <c r="C36" t="s">
        <v>43</v>
      </c>
      <c r="D36" s="2">
        <v>165</v>
      </c>
      <c r="G36" s="1">
        <v>41968</v>
      </c>
      <c r="H36" t="s">
        <v>61</v>
      </c>
      <c r="I36" s="2">
        <v>160</v>
      </c>
    </row>
    <row r="37" spans="2:20" x14ac:dyDescent="0.25">
      <c r="B37" s="1">
        <v>41969</v>
      </c>
      <c r="C37" t="s">
        <v>43</v>
      </c>
      <c r="D37" s="2">
        <v>165</v>
      </c>
      <c r="G37" s="1">
        <v>41969</v>
      </c>
      <c r="H37" t="s">
        <v>61</v>
      </c>
      <c r="I37" s="2">
        <v>160</v>
      </c>
    </row>
    <row r="38" spans="2:20" x14ac:dyDescent="0.25">
      <c r="C38" t="s">
        <v>89</v>
      </c>
      <c r="D38" s="2">
        <v>130</v>
      </c>
      <c r="H38" s="4" t="s">
        <v>57</v>
      </c>
      <c r="I38" s="23">
        <f>SUM(I35:I37)</f>
        <v>480</v>
      </c>
      <c r="J38" s="7">
        <v>41980</v>
      </c>
    </row>
    <row r="39" spans="2:20" x14ac:dyDescent="0.25">
      <c r="C39" s="4" t="s">
        <v>57</v>
      </c>
      <c r="D39" s="23">
        <f>SUM(D35:D38)</f>
        <v>660</v>
      </c>
      <c r="E39" s="7">
        <v>41980</v>
      </c>
      <c r="Q39" s="1">
        <v>41968</v>
      </c>
      <c r="R39" t="s">
        <v>18</v>
      </c>
      <c r="S39">
        <v>185</v>
      </c>
    </row>
    <row r="40" spans="2:20" x14ac:dyDescent="0.25">
      <c r="Q40" s="1">
        <v>41969</v>
      </c>
      <c r="R40" t="s">
        <v>18</v>
      </c>
      <c r="S40">
        <v>185</v>
      </c>
    </row>
    <row r="41" spans="2:20" x14ac:dyDescent="0.25">
      <c r="Q41" s="1">
        <v>41971</v>
      </c>
      <c r="R41" t="s">
        <v>18</v>
      </c>
      <c r="S41">
        <v>185</v>
      </c>
    </row>
    <row r="42" spans="2:20" x14ac:dyDescent="0.25">
      <c r="G42" s="2">
        <f>D39+I38+S44++N42</f>
        <v>2125</v>
      </c>
      <c r="L42" t="s">
        <v>91</v>
      </c>
      <c r="M42" t="s">
        <v>20</v>
      </c>
      <c r="N42" s="9">
        <v>180</v>
      </c>
      <c r="O42" s="7">
        <v>41986</v>
      </c>
      <c r="R42" t="s">
        <v>90</v>
      </c>
      <c r="S42">
        <v>150</v>
      </c>
      <c r="T42" s="14"/>
    </row>
    <row r="43" spans="2:20" x14ac:dyDescent="0.25">
      <c r="G43" t="s">
        <v>92</v>
      </c>
      <c r="R43" t="s">
        <v>89</v>
      </c>
      <c r="S43">
        <v>100</v>
      </c>
    </row>
    <row r="44" spans="2:20" x14ac:dyDescent="0.25">
      <c r="R44" s="4" t="s">
        <v>57</v>
      </c>
      <c r="S44" s="12">
        <f>SUM(S39:S43)</f>
        <v>805</v>
      </c>
    </row>
    <row r="47" spans="2:20" x14ac:dyDescent="0.25">
      <c r="B47" s="1">
        <v>41974</v>
      </c>
      <c r="C47" t="s">
        <v>18</v>
      </c>
      <c r="D47" s="2">
        <v>200</v>
      </c>
      <c r="G47" s="1">
        <v>41974</v>
      </c>
      <c r="H47" t="s">
        <v>61</v>
      </c>
      <c r="I47" s="2">
        <v>160</v>
      </c>
      <c r="L47" s="1">
        <v>41976</v>
      </c>
      <c r="M47" t="s">
        <v>43</v>
      </c>
      <c r="N47">
        <v>165</v>
      </c>
    </row>
    <row r="48" spans="2:20" x14ac:dyDescent="0.25">
      <c r="B48" s="1">
        <v>41975</v>
      </c>
      <c r="C48" t="s">
        <v>18</v>
      </c>
      <c r="D48" s="2">
        <v>200</v>
      </c>
      <c r="G48" s="1">
        <v>41975</v>
      </c>
      <c r="H48" t="s">
        <v>61</v>
      </c>
      <c r="I48" s="2">
        <v>160</v>
      </c>
      <c r="L48" s="1">
        <v>41977</v>
      </c>
      <c r="M48" t="s">
        <v>43</v>
      </c>
      <c r="N48">
        <v>200</v>
      </c>
    </row>
    <row r="49" spans="2:20" x14ac:dyDescent="0.25">
      <c r="B49" s="1"/>
      <c r="C49" s="4" t="s">
        <v>57</v>
      </c>
      <c r="D49" s="23">
        <f>SUM(D47:D48)</f>
        <v>400</v>
      </c>
      <c r="E49" s="7">
        <v>41986</v>
      </c>
      <c r="G49" s="1">
        <v>41976</v>
      </c>
      <c r="H49" t="s">
        <v>61</v>
      </c>
      <c r="I49" s="2">
        <v>160</v>
      </c>
      <c r="M49" s="4" t="s">
        <v>57</v>
      </c>
      <c r="N49" s="12">
        <f>SUM(N47:N48)</f>
        <v>365</v>
      </c>
      <c r="O49" s="7">
        <v>41986</v>
      </c>
    </row>
    <row r="50" spans="2:20" x14ac:dyDescent="0.25">
      <c r="H50" s="4" t="s">
        <v>57</v>
      </c>
      <c r="I50" s="23">
        <f>SUM(I47:I49)</f>
        <v>480</v>
      </c>
      <c r="J50" s="7">
        <v>41986</v>
      </c>
      <c r="Q50" s="1">
        <v>41967</v>
      </c>
      <c r="R50" t="s">
        <v>44</v>
      </c>
      <c r="S50">
        <v>230</v>
      </c>
    </row>
    <row r="51" spans="2:20" x14ac:dyDescent="0.25">
      <c r="Q51" s="1">
        <v>41968</v>
      </c>
      <c r="R51" t="s">
        <v>44</v>
      </c>
      <c r="S51">
        <v>240</v>
      </c>
    </row>
    <row r="52" spans="2:20" x14ac:dyDescent="0.25">
      <c r="Q52" s="1">
        <v>41969</v>
      </c>
      <c r="R52" t="s">
        <v>44</v>
      </c>
      <c r="S52">
        <v>240</v>
      </c>
    </row>
    <row r="53" spans="2:20" x14ac:dyDescent="0.25">
      <c r="R53" t="s">
        <v>57</v>
      </c>
      <c r="S53" s="9">
        <f>SUM(S50:S52)</f>
        <v>710</v>
      </c>
      <c r="T53" s="7">
        <v>41980</v>
      </c>
    </row>
    <row r="58" spans="2:20" x14ac:dyDescent="0.25">
      <c r="B58" s="1">
        <v>41982</v>
      </c>
      <c r="C58" t="s">
        <v>43</v>
      </c>
      <c r="D58" s="2">
        <v>165</v>
      </c>
      <c r="G58" s="1">
        <v>41982</v>
      </c>
      <c r="H58" t="s">
        <v>61</v>
      </c>
      <c r="I58" s="2">
        <v>160</v>
      </c>
      <c r="L58" s="1">
        <v>41983</v>
      </c>
      <c r="M58" t="s">
        <v>19</v>
      </c>
      <c r="N58">
        <v>270</v>
      </c>
    </row>
    <row r="59" spans="2:20" x14ac:dyDescent="0.25">
      <c r="B59" s="1">
        <v>41983</v>
      </c>
      <c r="C59" t="s">
        <v>43</v>
      </c>
      <c r="D59" s="2">
        <v>165</v>
      </c>
      <c r="G59" s="1">
        <v>41983</v>
      </c>
      <c r="H59" t="s">
        <v>61</v>
      </c>
      <c r="I59" s="2">
        <v>160</v>
      </c>
      <c r="L59" s="1">
        <v>41984</v>
      </c>
      <c r="M59" t="s">
        <v>19</v>
      </c>
      <c r="N59">
        <v>235</v>
      </c>
    </row>
    <row r="60" spans="2:20" x14ac:dyDescent="0.25">
      <c r="B60" s="1">
        <v>41984</v>
      </c>
      <c r="C60" t="s">
        <v>43</v>
      </c>
      <c r="D60" s="2">
        <v>165</v>
      </c>
      <c r="G60" s="1">
        <v>41984</v>
      </c>
      <c r="H60" t="s">
        <v>61</v>
      </c>
      <c r="I60" s="2">
        <v>160</v>
      </c>
      <c r="L60" s="1">
        <v>41985</v>
      </c>
      <c r="M60" t="s">
        <v>19</v>
      </c>
      <c r="N60">
        <v>235</v>
      </c>
    </row>
    <row r="61" spans="2:20" x14ac:dyDescent="0.25">
      <c r="B61" s="1">
        <v>41985</v>
      </c>
      <c r="C61" t="s">
        <v>43</v>
      </c>
      <c r="D61" s="2">
        <v>165</v>
      </c>
      <c r="G61" s="1">
        <v>41985</v>
      </c>
      <c r="H61" t="s">
        <v>61</v>
      </c>
      <c r="I61" s="2">
        <v>160</v>
      </c>
      <c r="M61" t="s">
        <v>57</v>
      </c>
      <c r="N61" s="9">
        <f>SUM(N58:N60)</f>
        <v>740</v>
      </c>
      <c r="O61" s="7">
        <v>41995</v>
      </c>
      <c r="Q61" s="1">
        <v>41984</v>
      </c>
      <c r="R61" t="s">
        <v>18</v>
      </c>
      <c r="S61">
        <v>200</v>
      </c>
    </row>
    <row r="62" spans="2:20" x14ac:dyDescent="0.25">
      <c r="B62" s="1">
        <v>41986</v>
      </c>
      <c r="C62" t="s">
        <v>43</v>
      </c>
      <c r="D62" s="2">
        <v>165</v>
      </c>
      <c r="G62" s="1">
        <v>41986</v>
      </c>
      <c r="H62" t="s">
        <v>61</v>
      </c>
      <c r="I62" s="2">
        <v>160</v>
      </c>
      <c r="Q62" s="1">
        <v>41985</v>
      </c>
      <c r="R62" t="s">
        <v>18</v>
      </c>
      <c r="S62">
        <v>200</v>
      </c>
      <c r="T62" s="14"/>
    </row>
    <row r="63" spans="2:20" x14ac:dyDescent="0.25">
      <c r="C63" s="13" t="s">
        <v>57</v>
      </c>
      <c r="D63" s="6">
        <f>SUM(D58:D62)</f>
        <v>825</v>
      </c>
      <c r="E63" s="7">
        <v>41993</v>
      </c>
      <c r="H63" t="s">
        <v>57</v>
      </c>
      <c r="I63" s="6">
        <f>SUM(I58:I62)</f>
        <v>800</v>
      </c>
      <c r="J63" s="7">
        <v>41993</v>
      </c>
      <c r="O63" s="2">
        <f>D63+I63+N61+S64</f>
        <v>2965</v>
      </c>
      <c r="Q63" s="1">
        <v>41986</v>
      </c>
      <c r="R63" t="s">
        <v>18</v>
      </c>
      <c r="S63">
        <v>200</v>
      </c>
    </row>
    <row r="64" spans="2:20" x14ac:dyDescent="0.25">
      <c r="R64" t="s">
        <v>57</v>
      </c>
      <c r="S64" s="9">
        <f>SUM(S61:S63)</f>
        <v>600</v>
      </c>
      <c r="T64" s="7">
        <v>41993</v>
      </c>
    </row>
    <row r="69" spans="2:25" x14ac:dyDescent="0.25">
      <c r="B69" s="1">
        <v>41988</v>
      </c>
      <c r="C69" t="s">
        <v>18</v>
      </c>
      <c r="D69" s="2">
        <v>200</v>
      </c>
      <c r="G69" s="1">
        <v>41988</v>
      </c>
      <c r="H69" t="s">
        <v>77</v>
      </c>
      <c r="I69" s="2">
        <v>260</v>
      </c>
      <c r="L69" s="1">
        <v>41988</v>
      </c>
      <c r="M69" t="s">
        <v>29</v>
      </c>
      <c r="N69">
        <v>250</v>
      </c>
    </row>
    <row r="70" spans="2:25" x14ac:dyDescent="0.25">
      <c r="B70" s="1">
        <v>41989</v>
      </c>
      <c r="C70" t="s">
        <v>18</v>
      </c>
      <c r="D70" s="2">
        <v>200</v>
      </c>
      <c r="G70" s="1">
        <v>41989</v>
      </c>
      <c r="H70" t="s">
        <v>77</v>
      </c>
      <c r="I70" s="2">
        <v>260</v>
      </c>
      <c r="L70" s="1">
        <v>41989</v>
      </c>
      <c r="M70" t="s">
        <v>29</v>
      </c>
      <c r="N70">
        <v>250</v>
      </c>
      <c r="Q70" s="1">
        <v>41989</v>
      </c>
      <c r="R70" t="s">
        <v>43</v>
      </c>
      <c r="S70">
        <v>165</v>
      </c>
      <c r="V70" s="1">
        <v>41989</v>
      </c>
      <c r="W70" t="s">
        <v>61</v>
      </c>
      <c r="X70">
        <v>160</v>
      </c>
    </row>
    <row r="71" spans="2:25" x14ac:dyDescent="0.25">
      <c r="B71" s="1">
        <v>41990</v>
      </c>
      <c r="C71" t="s">
        <v>18</v>
      </c>
      <c r="D71" s="2">
        <v>200</v>
      </c>
      <c r="G71" s="1">
        <v>41990</v>
      </c>
      <c r="H71" t="s">
        <v>77</v>
      </c>
      <c r="I71" s="2">
        <v>280</v>
      </c>
      <c r="L71" s="1">
        <v>41990</v>
      </c>
      <c r="M71" t="s">
        <v>29</v>
      </c>
      <c r="N71">
        <v>250</v>
      </c>
      <c r="Q71" s="1">
        <v>41990</v>
      </c>
      <c r="R71" t="s">
        <v>43</v>
      </c>
      <c r="S71">
        <v>165</v>
      </c>
      <c r="V71" s="1">
        <v>41990</v>
      </c>
      <c r="W71" t="s">
        <v>61</v>
      </c>
      <c r="X71">
        <v>160</v>
      </c>
    </row>
    <row r="72" spans="2:25" x14ac:dyDescent="0.25">
      <c r="B72" s="1">
        <v>41991</v>
      </c>
      <c r="C72" t="s">
        <v>18</v>
      </c>
      <c r="D72" s="2">
        <v>200</v>
      </c>
      <c r="G72" s="1">
        <v>41991</v>
      </c>
      <c r="H72" t="s">
        <v>77</v>
      </c>
      <c r="I72" s="2">
        <v>260</v>
      </c>
      <c r="L72" s="1"/>
      <c r="N72" s="9">
        <f>SUM(N69:N71)</f>
        <v>750</v>
      </c>
      <c r="O72" s="7">
        <v>42343</v>
      </c>
      <c r="Q72" s="1">
        <v>41991</v>
      </c>
      <c r="R72" t="s">
        <v>43</v>
      </c>
      <c r="S72">
        <v>165</v>
      </c>
      <c r="V72" s="1">
        <v>41991</v>
      </c>
      <c r="W72" t="s">
        <v>61</v>
      </c>
      <c r="X72">
        <v>160</v>
      </c>
    </row>
    <row r="73" spans="2:25" x14ac:dyDescent="0.25">
      <c r="B73" s="1">
        <v>41992</v>
      </c>
      <c r="C73" t="s">
        <v>18</v>
      </c>
      <c r="D73" s="2">
        <v>200</v>
      </c>
      <c r="G73" s="1">
        <v>41992</v>
      </c>
      <c r="H73" t="s">
        <v>77</v>
      </c>
      <c r="I73" s="2">
        <v>260</v>
      </c>
      <c r="L73" s="1"/>
      <c r="Q73" s="1">
        <v>41996</v>
      </c>
      <c r="R73" t="s">
        <v>43</v>
      </c>
      <c r="S73">
        <v>165</v>
      </c>
      <c r="V73" s="1">
        <v>41992</v>
      </c>
      <c r="W73" t="s">
        <v>61</v>
      </c>
      <c r="X73">
        <v>160</v>
      </c>
    </row>
    <row r="74" spans="2:25" x14ac:dyDescent="0.25">
      <c r="B74" s="1">
        <v>41996</v>
      </c>
      <c r="C74" t="s">
        <v>18</v>
      </c>
      <c r="D74" s="2">
        <v>200</v>
      </c>
      <c r="I74" s="6">
        <f>SUM(I69:I73)</f>
        <v>1320</v>
      </c>
      <c r="J74" s="7">
        <v>42343</v>
      </c>
      <c r="M74" s="2"/>
      <c r="R74" t="s">
        <v>12</v>
      </c>
      <c r="S74">
        <v>-400</v>
      </c>
      <c r="V74" s="1">
        <v>41996</v>
      </c>
      <c r="W74" t="s">
        <v>61</v>
      </c>
      <c r="X74">
        <v>160</v>
      </c>
    </row>
    <row r="75" spans="2:25" x14ac:dyDescent="0.25">
      <c r="B75" s="1">
        <v>42006</v>
      </c>
      <c r="C75" t="s">
        <v>18</v>
      </c>
      <c r="D75" s="2">
        <v>200</v>
      </c>
      <c r="S75" s="9">
        <f>SUM(S70:S74)</f>
        <v>260</v>
      </c>
      <c r="T75" s="7">
        <v>42012</v>
      </c>
      <c r="V75" s="1">
        <v>41997</v>
      </c>
      <c r="W75" t="s">
        <v>61</v>
      </c>
      <c r="X75">
        <v>160</v>
      </c>
    </row>
    <row r="76" spans="2:25" x14ac:dyDescent="0.25">
      <c r="B76" s="1">
        <v>42027</v>
      </c>
      <c r="C76" t="s">
        <v>18</v>
      </c>
      <c r="D76" s="2">
        <v>200</v>
      </c>
      <c r="L76" s="1">
        <v>41997</v>
      </c>
      <c r="M76" t="s">
        <v>20</v>
      </c>
      <c r="N76" s="9">
        <v>180</v>
      </c>
      <c r="O76" s="7">
        <v>42014</v>
      </c>
      <c r="V76" s="1">
        <v>41999</v>
      </c>
      <c r="W76" t="s">
        <v>61</v>
      </c>
      <c r="X76">
        <v>160</v>
      </c>
    </row>
    <row r="77" spans="2:25" x14ac:dyDescent="0.25">
      <c r="C77" t="s">
        <v>88</v>
      </c>
      <c r="D77" s="2">
        <v>-500</v>
      </c>
      <c r="W77" t="s">
        <v>12</v>
      </c>
      <c r="X77">
        <v>-400</v>
      </c>
    </row>
    <row r="78" spans="2:25" x14ac:dyDescent="0.25">
      <c r="C78" t="s">
        <v>12</v>
      </c>
      <c r="D78" s="2">
        <v>-500</v>
      </c>
      <c r="X78" s="9">
        <f>SUM(X70:X77)</f>
        <v>720</v>
      </c>
      <c r="Y78" s="7">
        <v>42341</v>
      </c>
    </row>
    <row r="79" spans="2:25" x14ac:dyDescent="0.25">
      <c r="B79" s="1"/>
      <c r="D79" s="6">
        <f>SUM(D69:D78)</f>
        <v>600</v>
      </c>
      <c r="E79" s="9" t="s">
        <v>94</v>
      </c>
      <c r="M79" s="40"/>
    </row>
    <row r="84" spans="2:20" x14ac:dyDescent="0.25">
      <c r="B84" s="1">
        <v>42360</v>
      </c>
      <c r="C84" t="s">
        <v>61</v>
      </c>
      <c r="D84" s="2">
        <v>160</v>
      </c>
    </row>
    <row r="85" spans="2:20" x14ac:dyDescent="0.25">
      <c r="B85" s="1">
        <v>42006</v>
      </c>
      <c r="C85" t="s">
        <v>61</v>
      </c>
      <c r="D85" s="2">
        <v>165</v>
      </c>
    </row>
    <row r="86" spans="2:20" x14ac:dyDescent="0.25">
      <c r="B86" s="1">
        <v>42007</v>
      </c>
      <c r="C86" t="s">
        <v>61</v>
      </c>
      <c r="D86" s="2">
        <v>165</v>
      </c>
    </row>
    <row r="87" spans="2:20" x14ac:dyDescent="0.25">
      <c r="B87" s="1"/>
      <c r="C87" t="s">
        <v>57</v>
      </c>
      <c r="D87" s="6">
        <f>SUM(D84:D86)</f>
        <v>490</v>
      </c>
      <c r="E87" s="7">
        <v>42014</v>
      </c>
    </row>
    <row r="88" spans="2:20" x14ac:dyDescent="0.25">
      <c r="B88" s="1"/>
    </row>
    <row r="89" spans="2:20" x14ac:dyDescent="0.25">
      <c r="B89" s="1"/>
    </row>
    <row r="90" spans="2:20" x14ac:dyDescent="0.25">
      <c r="B90" s="42"/>
      <c r="C90" s="43"/>
      <c r="D90" s="44"/>
      <c r="E90" s="43"/>
      <c r="F90" s="43"/>
      <c r="G90" s="43"/>
      <c r="H90" s="43"/>
      <c r="I90" s="44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5"/>
    </row>
    <row r="91" spans="2:20" x14ac:dyDescent="0.25">
      <c r="B91" s="46">
        <v>42009</v>
      </c>
      <c r="C91" s="47" t="s">
        <v>61</v>
      </c>
      <c r="D91" s="48">
        <v>165</v>
      </c>
      <c r="E91" s="47"/>
      <c r="F91" s="47"/>
      <c r="G91" s="49">
        <v>42367</v>
      </c>
      <c r="H91" s="49" t="s">
        <v>19</v>
      </c>
      <c r="I91" s="48">
        <v>260</v>
      </c>
      <c r="J91" s="47"/>
      <c r="K91" s="47"/>
      <c r="L91" s="49">
        <v>42011</v>
      </c>
      <c r="M91" s="47" t="s">
        <v>18</v>
      </c>
      <c r="N91" s="47">
        <v>200</v>
      </c>
      <c r="O91" s="47"/>
      <c r="P91" s="47"/>
      <c r="Q91" s="49">
        <v>42013</v>
      </c>
      <c r="R91" s="47" t="s">
        <v>43</v>
      </c>
      <c r="S91" s="47">
        <v>165</v>
      </c>
      <c r="T91" s="50"/>
    </row>
    <row r="92" spans="2:20" x14ac:dyDescent="0.25">
      <c r="B92" s="46">
        <v>42010</v>
      </c>
      <c r="C92" s="47" t="s">
        <v>61</v>
      </c>
      <c r="D92" s="48">
        <v>165</v>
      </c>
      <c r="E92" s="47"/>
      <c r="F92" s="47"/>
      <c r="G92" s="49">
        <v>42011</v>
      </c>
      <c r="H92" s="47" t="s">
        <v>19</v>
      </c>
      <c r="I92" s="48">
        <v>300</v>
      </c>
      <c r="J92" s="47"/>
      <c r="K92" s="47"/>
      <c r="L92" s="49">
        <v>42012</v>
      </c>
      <c r="M92" s="47" t="s">
        <v>18</v>
      </c>
      <c r="N92" s="47">
        <v>200</v>
      </c>
      <c r="O92" s="47"/>
      <c r="P92" s="47"/>
      <c r="Q92" s="49">
        <v>42014</v>
      </c>
      <c r="R92" s="47" t="s">
        <v>43</v>
      </c>
      <c r="S92" s="47">
        <v>165</v>
      </c>
      <c r="T92" s="50"/>
    </row>
    <row r="93" spans="2:20" x14ac:dyDescent="0.25">
      <c r="B93" s="46">
        <v>42011</v>
      </c>
      <c r="C93" s="47" t="s">
        <v>61</v>
      </c>
      <c r="D93" s="48">
        <v>165</v>
      </c>
      <c r="E93" s="47"/>
      <c r="F93" s="47"/>
      <c r="G93" s="47"/>
      <c r="H93" s="47"/>
      <c r="I93" s="58">
        <f>SUM(I91:I92)</f>
        <v>560</v>
      </c>
      <c r="J93" s="60">
        <v>42021</v>
      </c>
      <c r="K93" s="47"/>
      <c r="L93" s="49">
        <v>42013</v>
      </c>
      <c r="M93" s="47" t="s">
        <v>18</v>
      </c>
      <c r="N93" s="47">
        <v>200</v>
      </c>
      <c r="O93" s="47"/>
      <c r="P93" s="47"/>
      <c r="Q93" s="49">
        <v>42016</v>
      </c>
      <c r="R93" s="47" t="s">
        <v>43</v>
      </c>
      <c r="S93" s="47">
        <v>165</v>
      </c>
      <c r="T93" s="50"/>
    </row>
    <row r="94" spans="2:20" x14ac:dyDescent="0.25">
      <c r="B94" s="46">
        <v>42013</v>
      </c>
      <c r="C94" s="47" t="s">
        <v>61</v>
      </c>
      <c r="D94" s="48">
        <v>165</v>
      </c>
      <c r="E94" s="47"/>
      <c r="F94" s="47"/>
      <c r="G94" s="47"/>
      <c r="H94" s="47"/>
      <c r="I94" s="48"/>
      <c r="J94" s="47"/>
      <c r="K94" s="47"/>
      <c r="L94" s="49">
        <v>42014</v>
      </c>
      <c r="M94" s="47" t="s">
        <v>18</v>
      </c>
      <c r="N94" s="47">
        <v>200</v>
      </c>
      <c r="O94" s="47"/>
      <c r="P94" s="47"/>
      <c r="Q94" s="49">
        <v>42017</v>
      </c>
      <c r="R94" s="47" t="s">
        <v>43</v>
      </c>
      <c r="S94" s="47">
        <v>165</v>
      </c>
      <c r="T94" s="50"/>
    </row>
    <row r="95" spans="2:20" x14ac:dyDescent="0.25">
      <c r="B95" s="51"/>
      <c r="C95" s="47" t="s">
        <v>57</v>
      </c>
      <c r="D95" s="58">
        <f>SUM(D91:D94)</f>
        <v>660</v>
      </c>
      <c r="E95" s="60">
        <v>42021</v>
      </c>
      <c r="F95" s="47"/>
      <c r="G95" s="47"/>
      <c r="H95" s="47"/>
      <c r="I95" s="48"/>
      <c r="J95" s="47"/>
      <c r="K95" s="47"/>
      <c r="L95" s="49">
        <v>42016</v>
      </c>
      <c r="M95" s="47" t="s">
        <v>18</v>
      </c>
      <c r="N95" s="47">
        <v>200</v>
      </c>
      <c r="O95" s="47"/>
      <c r="P95" s="47"/>
      <c r="Q95" s="49"/>
      <c r="R95" s="47" t="s">
        <v>12</v>
      </c>
      <c r="S95" s="47">
        <v>-200</v>
      </c>
      <c r="T95" s="50"/>
    </row>
    <row r="96" spans="2:20" x14ac:dyDescent="0.25">
      <c r="B96" s="51"/>
      <c r="C96" s="47"/>
      <c r="D96" s="48"/>
      <c r="E96" s="47"/>
      <c r="F96" s="47"/>
      <c r="G96" s="47"/>
      <c r="H96" s="57">
        <f>I93+D95+N98+S97</f>
        <v>2300</v>
      </c>
      <c r="I96" s="48"/>
      <c r="J96" s="47"/>
      <c r="K96" s="47"/>
      <c r="L96" s="49">
        <v>42017</v>
      </c>
      <c r="M96" s="47" t="s">
        <v>18</v>
      </c>
      <c r="N96" s="47">
        <v>200</v>
      </c>
      <c r="O96" s="47"/>
      <c r="P96" s="47"/>
      <c r="Q96" s="47"/>
      <c r="R96" s="47" t="s">
        <v>12</v>
      </c>
      <c r="S96" s="47">
        <v>-80</v>
      </c>
      <c r="T96" s="50"/>
    </row>
    <row r="97" spans="2:20" x14ac:dyDescent="0.25">
      <c r="B97" s="51"/>
      <c r="C97" s="47"/>
      <c r="D97" s="48"/>
      <c r="E97" s="47"/>
      <c r="F97" s="47"/>
      <c r="G97" s="47"/>
      <c r="H97" s="47"/>
      <c r="I97" s="48"/>
      <c r="J97" s="47"/>
      <c r="K97" s="47"/>
      <c r="L97" s="47"/>
      <c r="M97" s="47" t="s">
        <v>12</v>
      </c>
      <c r="N97" s="47">
        <v>-500</v>
      </c>
      <c r="O97" s="47"/>
      <c r="P97" s="47"/>
      <c r="Q97" s="47"/>
      <c r="R97" s="47"/>
      <c r="S97" s="59">
        <f>SUM(S91:S96)</f>
        <v>380</v>
      </c>
      <c r="T97" s="63">
        <v>42021</v>
      </c>
    </row>
    <row r="98" spans="2:20" x14ac:dyDescent="0.25">
      <c r="B98" s="52"/>
      <c r="C98" s="53"/>
      <c r="D98" s="54"/>
      <c r="E98" s="53"/>
      <c r="F98" s="53"/>
      <c r="G98" s="53"/>
      <c r="H98" s="53"/>
      <c r="I98" s="54"/>
      <c r="J98" s="53"/>
      <c r="K98" s="53"/>
      <c r="L98" s="53"/>
      <c r="M98" s="53"/>
      <c r="N98" s="61">
        <f>SUM(N91:N97)</f>
        <v>700</v>
      </c>
      <c r="O98" s="62">
        <v>42021</v>
      </c>
      <c r="P98" s="53"/>
      <c r="Q98" s="53"/>
      <c r="R98" s="53"/>
      <c r="S98" s="53"/>
      <c r="T98" s="55"/>
    </row>
    <row r="100" spans="2:20" x14ac:dyDescent="0.25">
      <c r="B100" s="56"/>
      <c r="C100" s="43"/>
      <c r="D100" s="44"/>
      <c r="E100" s="43"/>
      <c r="F100" s="43"/>
      <c r="G100" s="43"/>
      <c r="H100" s="43"/>
      <c r="I100" s="44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5"/>
    </row>
    <row r="101" spans="2:20" x14ac:dyDescent="0.25">
      <c r="B101" s="46">
        <v>42016</v>
      </c>
      <c r="C101" s="47" t="s">
        <v>61</v>
      </c>
      <c r="D101" s="48">
        <v>165</v>
      </c>
      <c r="E101" s="47"/>
      <c r="F101" s="47"/>
      <c r="G101" s="49"/>
      <c r="H101" s="47"/>
      <c r="I101" s="48"/>
      <c r="J101" s="47"/>
      <c r="K101" s="47"/>
      <c r="L101" s="49">
        <v>42018</v>
      </c>
      <c r="M101" s="47" t="s">
        <v>43</v>
      </c>
      <c r="N101" s="47">
        <v>165</v>
      </c>
      <c r="O101" s="47"/>
      <c r="P101" s="47"/>
      <c r="Q101" s="49">
        <v>42021</v>
      </c>
      <c r="R101" s="47" t="s">
        <v>95</v>
      </c>
      <c r="S101" s="59">
        <v>150</v>
      </c>
      <c r="T101" s="63">
        <v>42021</v>
      </c>
    </row>
    <row r="102" spans="2:20" x14ac:dyDescent="0.25">
      <c r="B102" s="46">
        <v>42017</v>
      </c>
      <c r="C102" s="47" t="s">
        <v>61</v>
      </c>
      <c r="D102" s="48">
        <v>165</v>
      </c>
      <c r="E102" s="47"/>
      <c r="F102" s="47"/>
      <c r="G102" s="49"/>
      <c r="H102" s="47"/>
      <c r="I102" s="48"/>
      <c r="J102" s="47"/>
      <c r="K102" s="47"/>
      <c r="L102" s="49">
        <v>42019</v>
      </c>
      <c r="M102" s="47" t="s">
        <v>43</v>
      </c>
      <c r="N102" s="47">
        <v>165</v>
      </c>
      <c r="O102" s="47"/>
      <c r="P102" s="47"/>
      <c r="Q102" s="47"/>
      <c r="R102" s="47"/>
      <c r="S102" s="47"/>
      <c r="T102" s="50"/>
    </row>
    <row r="103" spans="2:20" x14ac:dyDescent="0.25">
      <c r="B103" s="46">
        <v>42018</v>
      </c>
      <c r="C103" s="47" t="s">
        <v>61</v>
      </c>
      <c r="D103" s="48">
        <v>165</v>
      </c>
      <c r="E103" s="47"/>
      <c r="F103" s="47"/>
      <c r="G103" s="49"/>
      <c r="H103" s="47"/>
      <c r="I103" s="48"/>
      <c r="J103" s="47"/>
      <c r="K103" s="47"/>
      <c r="L103" s="49">
        <v>42020</v>
      </c>
      <c r="M103" s="47" t="s">
        <v>43</v>
      </c>
      <c r="N103" s="47">
        <v>165</v>
      </c>
      <c r="O103" s="47"/>
      <c r="P103" s="47"/>
      <c r="Q103" s="47"/>
      <c r="R103" s="47"/>
      <c r="S103" s="47"/>
      <c r="T103" s="50"/>
    </row>
    <row r="104" spans="2:20" x14ac:dyDescent="0.25">
      <c r="B104" s="46">
        <v>42019</v>
      </c>
      <c r="C104" s="47" t="s">
        <v>61</v>
      </c>
      <c r="D104" s="48">
        <v>165</v>
      </c>
      <c r="E104" s="47"/>
      <c r="F104" s="47"/>
      <c r="G104" s="49"/>
      <c r="H104" s="47"/>
      <c r="I104" s="48"/>
      <c r="J104" s="47"/>
      <c r="K104" s="47"/>
      <c r="L104" s="49">
        <v>42021</v>
      </c>
      <c r="M104" s="47" t="s">
        <v>43</v>
      </c>
      <c r="N104" s="47">
        <v>165</v>
      </c>
      <c r="O104" s="47"/>
      <c r="P104" s="47"/>
      <c r="Q104" s="47"/>
      <c r="R104" s="57">
        <f>S101+N105+I106+D108</f>
        <v>1921</v>
      </c>
      <c r="S104" s="47"/>
      <c r="T104" s="50"/>
    </row>
    <row r="105" spans="2:20" x14ac:dyDescent="0.25">
      <c r="B105" s="46">
        <v>42020</v>
      </c>
      <c r="C105" s="47" t="s">
        <v>61</v>
      </c>
      <c r="D105" s="48">
        <v>165</v>
      </c>
      <c r="E105" s="47"/>
      <c r="F105" s="47"/>
      <c r="G105" s="47"/>
      <c r="H105" s="64"/>
      <c r="I105" s="48"/>
      <c r="J105" s="47"/>
      <c r="K105" s="47"/>
      <c r="L105" s="47"/>
      <c r="M105" s="47" t="s">
        <v>57</v>
      </c>
      <c r="N105" s="59">
        <f>SUM(N101:N104)</f>
        <v>660</v>
      </c>
      <c r="O105" s="60">
        <v>42033</v>
      </c>
      <c r="P105" s="47"/>
      <c r="Q105" s="47"/>
      <c r="R105" s="47"/>
      <c r="S105" s="47"/>
      <c r="T105" s="50"/>
    </row>
    <row r="106" spans="2:20" x14ac:dyDescent="0.25">
      <c r="B106" s="46">
        <v>42021</v>
      </c>
      <c r="C106" s="47" t="s">
        <v>61</v>
      </c>
      <c r="D106" s="48">
        <v>165</v>
      </c>
      <c r="E106" s="47"/>
      <c r="F106" s="47"/>
      <c r="G106" s="47"/>
      <c r="H106" s="47"/>
      <c r="I106" s="48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50"/>
    </row>
    <row r="107" spans="2:20" x14ac:dyDescent="0.25">
      <c r="B107" s="51"/>
      <c r="C107" s="64" t="s">
        <v>96</v>
      </c>
      <c r="D107" s="48">
        <v>121</v>
      </c>
      <c r="E107" s="47"/>
      <c r="F107" s="47"/>
      <c r="G107" s="47"/>
      <c r="H107" s="47"/>
      <c r="I107" s="48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50"/>
    </row>
    <row r="108" spans="2:20" x14ac:dyDescent="0.25">
      <c r="B108" s="52"/>
      <c r="C108" s="53" t="s">
        <v>57</v>
      </c>
      <c r="D108" s="65">
        <f>SUM(D101:D107)</f>
        <v>1111</v>
      </c>
      <c r="E108" s="62">
        <v>42028</v>
      </c>
      <c r="F108" s="53"/>
      <c r="G108" s="53"/>
      <c r="H108" s="53"/>
      <c r="I108" s="54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5"/>
    </row>
    <row r="110" spans="2:20" x14ac:dyDescent="0.25">
      <c r="B110" s="56"/>
      <c r="C110" s="43"/>
      <c r="D110" s="44"/>
      <c r="E110" s="43"/>
      <c r="F110" s="43"/>
      <c r="G110" s="66">
        <v>42018</v>
      </c>
      <c r="H110" s="43" t="s">
        <v>18</v>
      </c>
      <c r="I110" s="44">
        <v>200</v>
      </c>
      <c r="J110" s="43"/>
      <c r="K110" s="45"/>
    </row>
    <row r="111" spans="2:20" x14ac:dyDescent="0.25">
      <c r="B111" s="46">
        <v>42024</v>
      </c>
      <c r="C111" s="47" t="s">
        <v>61</v>
      </c>
      <c r="D111" s="48">
        <v>165</v>
      </c>
      <c r="E111" s="47"/>
      <c r="F111" s="47"/>
      <c r="G111" s="49">
        <v>42019</v>
      </c>
      <c r="H111" s="47" t="s">
        <v>18</v>
      </c>
      <c r="I111" s="48">
        <v>200</v>
      </c>
      <c r="J111" s="47"/>
      <c r="K111" s="50"/>
    </row>
    <row r="112" spans="2:20" x14ac:dyDescent="0.25">
      <c r="B112" s="46">
        <v>42025</v>
      </c>
      <c r="C112" s="47" t="s">
        <v>61</v>
      </c>
      <c r="D112" s="48">
        <v>165</v>
      </c>
      <c r="E112" s="47"/>
      <c r="F112" s="47"/>
      <c r="G112" s="49">
        <v>42020</v>
      </c>
      <c r="H112" s="47" t="s">
        <v>18</v>
      </c>
      <c r="I112" s="48">
        <v>200</v>
      </c>
      <c r="J112" s="47"/>
      <c r="K112" s="50"/>
    </row>
    <row r="113" spans="2:20" x14ac:dyDescent="0.25">
      <c r="B113" s="46">
        <v>42026</v>
      </c>
      <c r="C113" s="47" t="s">
        <v>61</v>
      </c>
      <c r="D113" s="48">
        <v>165</v>
      </c>
      <c r="E113" s="47"/>
      <c r="F113" s="47"/>
      <c r="G113" s="49">
        <v>42021</v>
      </c>
      <c r="H113" s="47" t="s">
        <v>18</v>
      </c>
      <c r="I113" s="48">
        <v>200</v>
      </c>
      <c r="J113" s="47"/>
      <c r="K113" s="50"/>
    </row>
    <row r="114" spans="2:20" x14ac:dyDescent="0.25">
      <c r="B114" s="46">
        <v>42027</v>
      </c>
      <c r="C114" s="47" t="s">
        <v>61</v>
      </c>
      <c r="D114" s="48">
        <v>165</v>
      </c>
      <c r="E114" s="47"/>
      <c r="F114" s="47"/>
      <c r="G114" s="49">
        <v>42024</v>
      </c>
      <c r="H114" s="64" t="s">
        <v>18</v>
      </c>
      <c r="I114" s="48">
        <v>200</v>
      </c>
      <c r="J114" s="47"/>
      <c r="K114" s="50"/>
    </row>
    <row r="115" spans="2:20" x14ac:dyDescent="0.25">
      <c r="B115" s="51"/>
      <c r="C115" s="47" t="s">
        <v>28</v>
      </c>
      <c r="D115" s="48">
        <v>40</v>
      </c>
      <c r="E115" s="47"/>
      <c r="F115" s="47"/>
      <c r="G115" s="49">
        <v>42025</v>
      </c>
      <c r="H115" s="64" t="s">
        <v>18</v>
      </c>
      <c r="I115" s="48">
        <v>200</v>
      </c>
      <c r="J115" s="47"/>
      <c r="K115" s="50"/>
    </row>
    <row r="116" spans="2:20" x14ac:dyDescent="0.25">
      <c r="B116" s="51"/>
      <c r="C116" s="47" t="s">
        <v>57</v>
      </c>
      <c r="D116" s="58">
        <f>SUM(D111:D115)</f>
        <v>700</v>
      </c>
      <c r="E116" s="60">
        <v>42034</v>
      </c>
      <c r="F116" s="47"/>
      <c r="G116" s="49">
        <v>42026</v>
      </c>
      <c r="H116" s="64" t="s">
        <v>18</v>
      </c>
      <c r="I116" s="48">
        <v>200</v>
      </c>
      <c r="J116" s="47"/>
      <c r="K116" s="50"/>
    </row>
    <row r="117" spans="2:20" x14ac:dyDescent="0.25">
      <c r="B117" s="51"/>
      <c r="C117" s="47"/>
      <c r="D117" s="48"/>
      <c r="E117" s="47"/>
      <c r="F117" s="47"/>
      <c r="G117" s="49">
        <v>42027</v>
      </c>
      <c r="H117" s="64" t="s">
        <v>18</v>
      </c>
      <c r="I117" s="48">
        <v>200</v>
      </c>
      <c r="J117" s="47"/>
      <c r="K117" s="50"/>
    </row>
    <row r="118" spans="2:20" x14ac:dyDescent="0.25">
      <c r="B118" s="51"/>
      <c r="C118" s="47"/>
      <c r="D118" s="48"/>
      <c r="E118" s="47"/>
      <c r="F118" s="47"/>
      <c r="G118" s="47"/>
      <c r="H118" s="64" t="s">
        <v>12</v>
      </c>
      <c r="I118" s="48">
        <v>-500</v>
      </c>
      <c r="J118" s="47"/>
      <c r="K118" s="50"/>
    </row>
    <row r="119" spans="2:20" x14ac:dyDescent="0.25">
      <c r="B119" s="51"/>
      <c r="C119" s="47"/>
      <c r="D119" s="48"/>
      <c r="E119" s="47"/>
      <c r="F119" s="47"/>
      <c r="G119" s="47"/>
      <c r="H119" s="64" t="s">
        <v>88</v>
      </c>
      <c r="I119" s="48">
        <v>-500</v>
      </c>
      <c r="J119" s="47"/>
      <c r="K119" s="50"/>
    </row>
    <row r="120" spans="2:20" x14ac:dyDescent="0.25">
      <c r="B120" s="51"/>
      <c r="C120" s="47"/>
      <c r="D120" s="48"/>
      <c r="E120" s="47"/>
      <c r="F120" s="47"/>
      <c r="G120" s="47"/>
      <c r="H120" s="47" t="s">
        <v>38</v>
      </c>
      <c r="I120" s="58">
        <f>SUM(I110:I119)</f>
        <v>600</v>
      </c>
      <c r="J120" s="60">
        <v>42034</v>
      </c>
      <c r="K120" s="50"/>
    </row>
    <row r="121" spans="2:20" x14ac:dyDescent="0.25">
      <c r="B121" s="52"/>
      <c r="C121" s="53"/>
      <c r="D121" s="54"/>
      <c r="E121" s="53"/>
      <c r="F121" s="53"/>
      <c r="G121" s="53"/>
      <c r="H121" s="53"/>
      <c r="I121" s="54"/>
      <c r="J121" s="53"/>
      <c r="K121" s="55"/>
    </row>
    <row r="123" spans="2:20" x14ac:dyDescent="0.25">
      <c r="B123" s="56"/>
      <c r="C123" s="43"/>
      <c r="D123" s="44"/>
      <c r="E123" s="43"/>
      <c r="F123" s="43"/>
      <c r="G123" s="43"/>
      <c r="H123" s="43"/>
      <c r="I123" s="44"/>
      <c r="J123" s="43"/>
      <c r="K123" s="43"/>
      <c r="L123" s="49">
        <v>42030</v>
      </c>
      <c r="M123" s="47" t="s">
        <v>19</v>
      </c>
      <c r="N123" s="47">
        <v>220</v>
      </c>
      <c r="O123" s="43"/>
      <c r="P123" s="43"/>
      <c r="Q123" s="43"/>
      <c r="R123" s="43"/>
      <c r="S123" s="43"/>
      <c r="T123" s="45"/>
    </row>
    <row r="124" spans="2:20" x14ac:dyDescent="0.25">
      <c r="B124" s="46">
        <v>42030</v>
      </c>
      <c r="C124" s="47" t="s">
        <v>61</v>
      </c>
      <c r="D124" s="48">
        <v>165</v>
      </c>
      <c r="E124" s="47"/>
      <c r="F124" s="47"/>
      <c r="G124" s="49">
        <v>42030</v>
      </c>
      <c r="H124" s="47" t="s">
        <v>18</v>
      </c>
      <c r="I124" s="48">
        <v>200</v>
      </c>
      <c r="J124" s="47"/>
      <c r="K124" s="47"/>
      <c r="L124" s="49">
        <v>42032</v>
      </c>
      <c r="M124" s="47" t="s">
        <v>19</v>
      </c>
      <c r="N124" s="47">
        <v>220</v>
      </c>
      <c r="O124" s="47"/>
      <c r="P124" s="47"/>
      <c r="Q124" s="49">
        <v>42030</v>
      </c>
      <c r="R124" s="47" t="s">
        <v>29</v>
      </c>
      <c r="S124" s="47">
        <v>210</v>
      </c>
      <c r="T124" s="50"/>
    </row>
    <row r="125" spans="2:20" x14ac:dyDescent="0.25">
      <c r="B125" s="46">
        <v>42032</v>
      </c>
      <c r="C125" s="47" t="s">
        <v>61</v>
      </c>
      <c r="D125" s="48">
        <v>165</v>
      </c>
      <c r="E125" s="47"/>
      <c r="F125" s="47"/>
      <c r="G125" s="49">
        <v>42032</v>
      </c>
      <c r="H125" s="47" t="s">
        <v>18</v>
      </c>
      <c r="I125" s="48">
        <v>200</v>
      </c>
      <c r="J125" s="47"/>
      <c r="K125" s="47"/>
      <c r="L125" s="49">
        <v>42033</v>
      </c>
      <c r="M125" s="47" t="s">
        <v>19</v>
      </c>
      <c r="N125" s="47">
        <v>220</v>
      </c>
      <c r="O125" s="47"/>
      <c r="P125" s="47"/>
      <c r="Q125" s="49">
        <v>42032</v>
      </c>
      <c r="R125" s="47" t="s">
        <v>29</v>
      </c>
      <c r="S125" s="47">
        <v>230</v>
      </c>
      <c r="T125" s="50"/>
    </row>
    <row r="126" spans="2:20" x14ac:dyDescent="0.25">
      <c r="B126" s="46">
        <v>42033</v>
      </c>
      <c r="C126" s="49" t="s">
        <v>61</v>
      </c>
      <c r="D126" s="48">
        <v>165</v>
      </c>
      <c r="E126" s="47"/>
      <c r="F126" s="47"/>
      <c r="G126" s="49">
        <v>42033</v>
      </c>
      <c r="H126" s="47" t="s">
        <v>18</v>
      </c>
      <c r="I126" s="48">
        <v>200</v>
      </c>
      <c r="J126" s="47"/>
      <c r="K126" s="47"/>
      <c r="L126" s="49">
        <v>42037</v>
      </c>
      <c r="M126" s="64" t="s">
        <v>19</v>
      </c>
      <c r="N126" s="64">
        <v>230</v>
      </c>
      <c r="O126" s="47"/>
      <c r="P126" s="47"/>
      <c r="Q126" s="1">
        <v>42037</v>
      </c>
      <c r="R126" t="s">
        <v>29</v>
      </c>
      <c r="S126">
        <v>230</v>
      </c>
      <c r="T126" s="50"/>
    </row>
    <row r="127" spans="2:20" x14ac:dyDescent="0.25">
      <c r="B127" s="46">
        <v>42034</v>
      </c>
      <c r="C127" s="49" t="s">
        <v>61</v>
      </c>
      <c r="D127" s="48">
        <v>165</v>
      </c>
      <c r="E127" s="47"/>
      <c r="F127" s="47"/>
      <c r="G127" s="49">
        <v>42035</v>
      </c>
      <c r="H127" s="47" t="s">
        <v>18</v>
      </c>
      <c r="I127" s="48">
        <v>200</v>
      </c>
      <c r="J127" s="47"/>
      <c r="K127" s="47"/>
      <c r="L127" s="49">
        <v>42038</v>
      </c>
      <c r="M127" s="64" t="s">
        <v>19</v>
      </c>
      <c r="N127" s="64">
        <v>230</v>
      </c>
      <c r="O127" s="47"/>
      <c r="P127" s="47"/>
      <c r="Q127" s="49">
        <v>42038</v>
      </c>
      <c r="R127" s="47" t="s">
        <v>29</v>
      </c>
      <c r="S127" s="47">
        <v>230</v>
      </c>
      <c r="T127" s="50"/>
    </row>
    <row r="128" spans="2:20" x14ac:dyDescent="0.25">
      <c r="B128" s="46">
        <v>42035</v>
      </c>
      <c r="C128" s="49" t="s">
        <v>61</v>
      </c>
      <c r="D128" s="67">
        <v>165</v>
      </c>
      <c r="E128" s="47"/>
      <c r="F128" s="47"/>
      <c r="G128" s="47"/>
      <c r="H128" s="47" t="s">
        <v>57</v>
      </c>
      <c r="I128" s="58">
        <f>SUM(I124:I127)</f>
        <v>800</v>
      </c>
      <c r="J128" s="60">
        <v>42042</v>
      </c>
      <c r="K128" s="47"/>
      <c r="L128" s="49">
        <v>42039</v>
      </c>
      <c r="M128" s="64" t="s">
        <v>19</v>
      </c>
      <c r="N128" s="64">
        <v>230</v>
      </c>
      <c r="O128" s="47"/>
      <c r="P128" s="47"/>
      <c r="Q128" s="1">
        <v>42039</v>
      </c>
      <c r="R128" s="64" t="s">
        <v>29</v>
      </c>
      <c r="S128" s="64">
        <v>230</v>
      </c>
      <c r="T128" s="50"/>
    </row>
    <row r="129" spans="2:20" x14ac:dyDescent="0.25">
      <c r="B129" s="51"/>
      <c r="C129" s="49" t="s">
        <v>57</v>
      </c>
      <c r="D129" s="68">
        <f>SUM(D124:D128)</f>
        <v>825</v>
      </c>
      <c r="E129" s="69">
        <v>42042</v>
      </c>
      <c r="F129" s="47"/>
      <c r="G129" s="47"/>
      <c r="H129" s="47"/>
      <c r="I129" s="48"/>
      <c r="J129" s="47"/>
      <c r="K129" s="47"/>
      <c r="L129" s="49">
        <v>42040</v>
      </c>
      <c r="M129" s="64" t="s">
        <v>19</v>
      </c>
      <c r="N129" s="64">
        <v>230</v>
      </c>
      <c r="O129" s="47"/>
      <c r="P129" s="47"/>
      <c r="Q129" s="49">
        <v>42040</v>
      </c>
      <c r="R129" s="64" t="s">
        <v>29</v>
      </c>
      <c r="S129" s="64">
        <v>230</v>
      </c>
      <c r="T129" s="50"/>
    </row>
    <row r="130" spans="2:20" x14ac:dyDescent="0.25">
      <c r="B130" s="51"/>
      <c r="C130" s="47"/>
      <c r="D130" s="47"/>
      <c r="E130" s="47"/>
      <c r="F130" s="47"/>
      <c r="G130" s="47"/>
      <c r="H130" s="47"/>
      <c r="I130" s="48"/>
      <c r="J130" s="47"/>
      <c r="K130" s="47"/>
      <c r="L130" s="49">
        <v>42041</v>
      </c>
      <c r="M130" s="64" t="s">
        <v>19</v>
      </c>
      <c r="N130" s="47">
        <v>270</v>
      </c>
      <c r="O130" s="47"/>
      <c r="P130" s="47"/>
      <c r="Q130" s="47"/>
      <c r="R130" s="64" t="s">
        <v>57</v>
      </c>
      <c r="S130" s="59">
        <f>SUM(S124:S129)</f>
        <v>1360</v>
      </c>
      <c r="T130" s="70"/>
    </row>
    <row r="131" spans="2:20" x14ac:dyDescent="0.25">
      <c r="B131" s="51"/>
      <c r="C131" s="47"/>
      <c r="D131" s="47"/>
      <c r="E131" s="47"/>
      <c r="F131" s="47"/>
      <c r="G131" s="47"/>
      <c r="H131" s="47"/>
      <c r="I131" s="48"/>
      <c r="J131" s="47"/>
      <c r="K131" s="47"/>
      <c r="L131" s="49">
        <v>42042</v>
      </c>
      <c r="M131" s="64" t="s">
        <v>19</v>
      </c>
      <c r="N131" s="64">
        <v>240</v>
      </c>
      <c r="O131" s="47"/>
      <c r="P131" s="47"/>
      <c r="Q131" s="47"/>
      <c r="R131" s="47"/>
      <c r="S131" s="47"/>
      <c r="T131" s="50"/>
    </row>
    <row r="132" spans="2:20" x14ac:dyDescent="0.25">
      <c r="B132" s="52"/>
      <c r="C132" s="53"/>
      <c r="D132" s="54"/>
      <c r="E132" s="53"/>
      <c r="F132" s="53"/>
      <c r="G132" s="53"/>
      <c r="H132" s="53"/>
      <c r="I132" s="54"/>
      <c r="J132" s="53"/>
      <c r="K132" s="53"/>
      <c r="L132" s="53"/>
      <c r="M132" s="53" t="s">
        <v>57</v>
      </c>
      <c r="N132" s="61">
        <f>SUM(N123:N131)</f>
        <v>2090</v>
      </c>
      <c r="O132" s="61"/>
      <c r="P132" s="53"/>
      <c r="Q132" s="53"/>
      <c r="R132" s="53"/>
      <c r="S132" s="53"/>
      <c r="T132" s="55"/>
    </row>
    <row r="136" spans="2:20" x14ac:dyDescent="0.25">
      <c r="B136" s="56"/>
      <c r="C136" s="43"/>
      <c r="D136" s="44"/>
      <c r="E136" s="43"/>
      <c r="F136" s="43"/>
      <c r="G136" s="43"/>
      <c r="H136" s="43"/>
      <c r="I136" s="44"/>
      <c r="J136" s="43"/>
      <c r="K136" s="43"/>
      <c r="L136" s="43"/>
      <c r="M136" s="43"/>
      <c r="N136" s="43"/>
      <c r="O136" s="43"/>
      <c r="P136" s="43"/>
      <c r="Q136" s="66">
        <v>42033</v>
      </c>
      <c r="R136" s="43" t="s">
        <v>97</v>
      </c>
      <c r="S136" s="43">
        <v>150</v>
      </c>
      <c r="T136" s="45"/>
    </row>
    <row r="137" spans="2:20" x14ac:dyDescent="0.25">
      <c r="B137" s="46">
        <v>42037</v>
      </c>
      <c r="C137" s="47" t="s">
        <v>61</v>
      </c>
      <c r="D137" s="48">
        <v>165</v>
      </c>
      <c r="E137" s="47"/>
      <c r="F137" s="47"/>
      <c r="G137" s="49">
        <v>42037</v>
      </c>
      <c r="H137" s="47" t="s">
        <v>18</v>
      </c>
      <c r="I137" s="48">
        <v>200</v>
      </c>
      <c r="J137" s="47"/>
      <c r="K137" s="47"/>
      <c r="L137" s="49">
        <v>42038</v>
      </c>
      <c r="M137" s="47" t="s">
        <v>54</v>
      </c>
      <c r="N137" s="47">
        <v>210</v>
      </c>
      <c r="O137" s="47"/>
      <c r="P137" s="47"/>
      <c r="Q137" s="49">
        <v>42037</v>
      </c>
      <c r="R137" s="64" t="s">
        <v>97</v>
      </c>
      <c r="S137" s="64">
        <v>150</v>
      </c>
      <c r="T137" s="50"/>
    </row>
    <row r="138" spans="2:20" x14ac:dyDescent="0.25">
      <c r="B138" s="46">
        <v>42038</v>
      </c>
      <c r="C138" s="47" t="s">
        <v>61</v>
      </c>
      <c r="D138" s="48">
        <v>165</v>
      </c>
      <c r="E138" s="47"/>
      <c r="F138" s="47"/>
      <c r="G138" s="49">
        <v>42038</v>
      </c>
      <c r="H138" s="47" t="s">
        <v>18</v>
      </c>
      <c r="I138" s="48">
        <v>200</v>
      </c>
      <c r="J138" s="47"/>
      <c r="K138" s="47"/>
      <c r="L138" s="49">
        <v>42039</v>
      </c>
      <c r="M138" s="47" t="s">
        <v>54</v>
      </c>
      <c r="N138" s="47">
        <v>210</v>
      </c>
      <c r="O138" s="47"/>
      <c r="P138" s="47"/>
      <c r="Q138" s="47"/>
      <c r="R138" s="47" t="s">
        <v>57</v>
      </c>
      <c r="S138" s="59">
        <f>SUM(S136:S137)</f>
        <v>300</v>
      </c>
      <c r="T138" s="70"/>
    </row>
    <row r="139" spans="2:20" x14ac:dyDescent="0.25">
      <c r="B139" s="46">
        <v>42039</v>
      </c>
      <c r="C139" s="47" t="s">
        <v>61</v>
      </c>
      <c r="D139" s="48">
        <v>165</v>
      </c>
      <c r="E139" s="47"/>
      <c r="F139" s="47"/>
      <c r="G139" s="49">
        <v>42039</v>
      </c>
      <c r="H139" s="47" t="s">
        <v>18</v>
      </c>
      <c r="I139" s="48">
        <v>200</v>
      </c>
      <c r="J139" s="47"/>
      <c r="K139" s="47"/>
      <c r="L139" s="49">
        <v>42041</v>
      </c>
      <c r="M139" s="47" t="s">
        <v>54</v>
      </c>
      <c r="N139" s="47">
        <v>230</v>
      </c>
      <c r="O139" s="47"/>
      <c r="P139" s="47"/>
      <c r="Q139" s="47"/>
      <c r="R139" s="47"/>
      <c r="S139" s="47"/>
      <c r="T139" s="50"/>
    </row>
    <row r="140" spans="2:20" x14ac:dyDescent="0.25">
      <c r="B140" s="46">
        <v>42040</v>
      </c>
      <c r="C140" s="47" t="s">
        <v>61</v>
      </c>
      <c r="D140" s="48">
        <v>165</v>
      </c>
      <c r="E140" s="47"/>
      <c r="F140" s="47"/>
      <c r="G140" s="49">
        <v>42040</v>
      </c>
      <c r="H140" s="47" t="s">
        <v>18</v>
      </c>
      <c r="I140" s="48">
        <v>200</v>
      </c>
      <c r="J140" s="47"/>
      <c r="K140" s="47"/>
      <c r="L140" s="47"/>
      <c r="M140" s="47" t="s">
        <v>57</v>
      </c>
      <c r="N140" s="59">
        <f>SUM(N137:N139)</f>
        <v>650</v>
      </c>
      <c r="O140" s="59"/>
      <c r="P140" s="47"/>
      <c r="Q140" s="49">
        <v>42038</v>
      </c>
      <c r="R140" s="47" t="s">
        <v>20</v>
      </c>
      <c r="S140" s="47">
        <v>180</v>
      </c>
      <c r="T140" s="50"/>
    </row>
    <row r="141" spans="2:20" x14ac:dyDescent="0.25">
      <c r="B141" s="46">
        <v>42041</v>
      </c>
      <c r="C141" s="47" t="s">
        <v>61</v>
      </c>
      <c r="D141" s="48">
        <v>165</v>
      </c>
      <c r="E141" s="47"/>
      <c r="F141" s="47"/>
      <c r="G141" s="49">
        <v>42041</v>
      </c>
      <c r="H141" s="47" t="s">
        <v>18</v>
      </c>
      <c r="I141" s="48">
        <v>200</v>
      </c>
      <c r="J141" s="47"/>
      <c r="K141" s="47"/>
      <c r="L141" s="47"/>
      <c r="M141" s="47"/>
      <c r="N141" s="47"/>
      <c r="O141" s="47"/>
      <c r="P141" s="47"/>
      <c r="Q141" s="49">
        <v>42039</v>
      </c>
      <c r="R141" s="47" t="s">
        <v>20</v>
      </c>
      <c r="S141" s="47">
        <v>180</v>
      </c>
      <c r="T141" s="50"/>
    </row>
    <row r="142" spans="2:20" x14ac:dyDescent="0.25">
      <c r="B142" s="46">
        <v>42042</v>
      </c>
      <c r="C142" s="47" t="s">
        <v>61</v>
      </c>
      <c r="D142" s="48">
        <v>165</v>
      </c>
      <c r="E142" s="47"/>
      <c r="F142" s="47"/>
      <c r="G142" s="49">
        <v>42042</v>
      </c>
      <c r="H142" s="47" t="s">
        <v>18</v>
      </c>
      <c r="I142" s="48">
        <v>200</v>
      </c>
      <c r="J142" s="47"/>
      <c r="K142" s="47"/>
      <c r="L142" s="47"/>
      <c r="M142" s="47"/>
      <c r="N142" s="47"/>
      <c r="O142" s="47"/>
      <c r="P142" s="47"/>
      <c r="Q142" s="47"/>
      <c r="R142" s="47" t="s">
        <v>57</v>
      </c>
      <c r="S142" s="59">
        <f>SUM(S140:S141)</f>
        <v>360</v>
      </c>
      <c r="T142" s="70"/>
    </row>
    <row r="143" spans="2:20" x14ac:dyDescent="0.25">
      <c r="B143" s="51"/>
      <c r="C143" s="47" t="s">
        <v>57</v>
      </c>
      <c r="D143" s="58">
        <f>SUM(D137:D142)</f>
        <v>990</v>
      </c>
      <c r="E143" s="59"/>
      <c r="F143" s="47"/>
      <c r="G143" s="49"/>
      <c r="H143" s="47" t="s">
        <v>57</v>
      </c>
      <c r="I143" s="58">
        <f>SUM(I137:I142)</f>
        <v>1200</v>
      </c>
      <c r="J143" s="59"/>
      <c r="K143" s="47"/>
      <c r="L143" s="47"/>
      <c r="M143" s="57">
        <f>S130+N132+S142+S138+N140+I143+D143</f>
        <v>6950</v>
      </c>
      <c r="N143" s="47"/>
      <c r="O143" s="47"/>
      <c r="P143" s="47"/>
      <c r="Q143" s="47"/>
      <c r="R143" s="47"/>
      <c r="S143" s="47"/>
      <c r="T143" s="50"/>
    </row>
    <row r="144" spans="2:20" x14ac:dyDescent="0.25">
      <c r="B144" s="52"/>
      <c r="C144" s="53"/>
      <c r="D144" s="54"/>
      <c r="E144" s="53"/>
      <c r="F144" s="53"/>
      <c r="G144" s="53"/>
      <c r="H144" s="53"/>
      <c r="I144" s="54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5"/>
    </row>
    <row r="148" spans="2:19" x14ac:dyDescent="0.25">
      <c r="B148" s="1">
        <v>42065</v>
      </c>
      <c r="C148" t="s">
        <v>19</v>
      </c>
      <c r="D148" s="2">
        <v>230</v>
      </c>
      <c r="L148" t="s">
        <v>98</v>
      </c>
      <c r="M148" s="9">
        <v>270</v>
      </c>
      <c r="R148" t="s">
        <v>29</v>
      </c>
      <c r="S148">
        <v>270</v>
      </c>
    </row>
    <row r="149" spans="2:19" x14ac:dyDescent="0.25">
      <c r="B149" s="1">
        <v>42067</v>
      </c>
      <c r="C149" t="s">
        <v>19</v>
      </c>
      <c r="D149" s="2">
        <v>230</v>
      </c>
      <c r="R149" t="s">
        <v>29</v>
      </c>
      <c r="S149">
        <v>230</v>
      </c>
    </row>
    <row r="150" spans="2:19" x14ac:dyDescent="0.25">
      <c r="B150" s="1">
        <v>42068</v>
      </c>
      <c r="C150" t="s">
        <v>19</v>
      </c>
      <c r="D150" s="2">
        <v>230</v>
      </c>
      <c r="S150">
        <f>SUM(S148:S149)</f>
        <v>500</v>
      </c>
    </row>
    <row r="151" spans="2:19" x14ac:dyDescent="0.25">
      <c r="B151" s="1">
        <v>42069</v>
      </c>
      <c r="C151" t="s">
        <v>19</v>
      </c>
      <c r="D151" s="2">
        <v>230</v>
      </c>
    </row>
    <row r="152" spans="2:19" x14ac:dyDescent="0.25">
      <c r="B152" s="1">
        <v>42073</v>
      </c>
      <c r="C152" t="s">
        <v>19</v>
      </c>
      <c r="D152" s="2">
        <v>230</v>
      </c>
    </row>
    <row r="153" spans="2:19" x14ac:dyDescent="0.25">
      <c r="B153" s="1">
        <v>42074</v>
      </c>
      <c r="C153" t="s">
        <v>19</v>
      </c>
      <c r="D153" s="2">
        <v>230</v>
      </c>
    </row>
    <row r="154" spans="2:19" x14ac:dyDescent="0.25">
      <c r="B154" s="71">
        <v>42075</v>
      </c>
      <c r="C154" s="53" t="s">
        <v>19</v>
      </c>
      <c r="D154" s="54">
        <v>230</v>
      </c>
    </row>
    <row r="155" spans="2:19" x14ac:dyDescent="0.25">
      <c r="D155" s="6">
        <f>SUM(D148:D154)</f>
        <v>1610</v>
      </c>
      <c r="E155" s="9"/>
    </row>
    <row r="158" spans="2:19" ht="21.75" customHeight="1" x14ac:dyDescent="0.25">
      <c r="B158" s="72">
        <v>42079</v>
      </c>
      <c r="C158" s="73" t="s">
        <v>18</v>
      </c>
      <c r="D158" s="74">
        <v>200</v>
      </c>
      <c r="E158" s="73"/>
      <c r="F158" s="73"/>
      <c r="G158" s="72">
        <v>42079</v>
      </c>
      <c r="H158" s="73" t="s">
        <v>61</v>
      </c>
      <c r="I158" s="74">
        <v>170</v>
      </c>
      <c r="L158" s="1">
        <v>42080</v>
      </c>
      <c r="M158" t="s">
        <v>54</v>
      </c>
      <c r="N158">
        <v>200</v>
      </c>
      <c r="Q158" s="1">
        <v>42082</v>
      </c>
      <c r="R158" t="s">
        <v>79</v>
      </c>
      <c r="S158">
        <v>280</v>
      </c>
    </row>
    <row r="159" spans="2:19" ht="15.75" x14ac:dyDescent="0.25">
      <c r="B159" s="72">
        <v>42080</v>
      </c>
      <c r="C159" s="73" t="s">
        <v>18</v>
      </c>
      <c r="D159" s="74">
        <v>200</v>
      </c>
      <c r="E159" s="73"/>
      <c r="F159" s="73"/>
      <c r="G159" s="72">
        <v>42080</v>
      </c>
      <c r="H159" s="73" t="s">
        <v>61</v>
      </c>
      <c r="I159" s="74">
        <v>170</v>
      </c>
      <c r="Q159" s="1">
        <v>42083</v>
      </c>
      <c r="R159" t="s">
        <v>79</v>
      </c>
      <c r="S159">
        <v>280</v>
      </c>
    </row>
    <row r="160" spans="2:19" ht="15.75" x14ac:dyDescent="0.25">
      <c r="B160" s="72">
        <v>42081</v>
      </c>
      <c r="C160" s="73" t="s">
        <v>18</v>
      </c>
      <c r="D160" s="74">
        <v>200</v>
      </c>
      <c r="E160" s="73"/>
      <c r="F160" s="73"/>
      <c r="G160" s="72">
        <v>42081</v>
      </c>
      <c r="H160" s="73" t="s">
        <v>61</v>
      </c>
      <c r="I160" s="74">
        <v>170</v>
      </c>
      <c r="Q160" s="1">
        <v>42084</v>
      </c>
      <c r="R160" t="s">
        <v>79</v>
      </c>
      <c r="S160">
        <v>280</v>
      </c>
    </row>
    <row r="161" spans="2:20" ht="15.75" x14ac:dyDescent="0.25">
      <c r="B161" s="75">
        <v>42082</v>
      </c>
      <c r="C161" s="76" t="s">
        <v>18</v>
      </c>
      <c r="D161" s="77">
        <v>200</v>
      </c>
      <c r="E161" s="73"/>
      <c r="F161" s="73"/>
      <c r="G161" s="72">
        <v>42082</v>
      </c>
      <c r="H161" s="73" t="s">
        <v>61</v>
      </c>
      <c r="I161" s="74">
        <v>170</v>
      </c>
      <c r="L161" s="1">
        <v>42083</v>
      </c>
      <c r="M161" t="s">
        <v>19</v>
      </c>
      <c r="N161">
        <v>250</v>
      </c>
      <c r="Q161" s="1">
        <v>42087</v>
      </c>
      <c r="R161" t="s">
        <v>79</v>
      </c>
      <c r="S161">
        <v>280</v>
      </c>
    </row>
    <row r="162" spans="2:20" ht="15.75" x14ac:dyDescent="0.25">
      <c r="B162" s="78">
        <v>42083</v>
      </c>
      <c r="C162" s="79" t="s">
        <v>18</v>
      </c>
      <c r="D162" s="80">
        <v>200</v>
      </c>
      <c r="E162" s="73"/>
      <c r="F162" s="73"/>
      <c r="G162" s="75">
        <v>42083</v>
      </c>
      <c r="H162" s="76" t="s">
        <v>61</v>
      </c>
      <c r="I162" s="77">
        <v>170</v>
      </c>
      <c r="S162">
        <f>SUM(S158:S161)</f>
        <v>1120</v>
      </c>
    </row>
    <row r="163" spans="2:20" ht="15.75" x14ac:dyDescent="0.25">
      <c r="B163" s="72"/>
      <c r="C163" s="73"/>
      <c r="D163" s="82">
        <f>SUM(D158:D162)</f>
        <v>1000</v>
      </c>
      <c r="E163" s="72">
        <v>42094</v>
      </c>
      <c r="F163" s="73"/>
      <c r="G163" s="75">
        <v>42084</v>
      </c>
      <c r="H163" s="76" t="s">
        <v>61</v>
      </c>
      <c r="I163" s="77">
        <v>170</v>
      </c>
      <c r="S163" s="9">
        <v>-500</v>
      </c>
      <c r="T163" s="1">
        <v>42098</v>
      </c>
    </row>
    <row r="164" spans="2:20" ht="15.75" x14ac:dyDescent="0.25">
      <c r="B164" s="73"/>
      <c r="C164" s="73"/>
      <c r="D164" s="74"/>
      <c r="E164" s="73"/>
      <c r="F164" s="73"/>
      <c r="G164" s="79"/>
      <c r="H164" s="79"/>
      <c r="I164" s="80">
        <v>-300</v>
      </c>
      <c r="S164">
        <f>SUM(S162:S163)</f>
        <v>620</v>
      </c>
    </row>
    <row r="165" spans="2:20" ht="15.75" x14ac:dyDescent="0.25">
      <c r="B165" s="73"/>
      <c r="C165" s="73"/>
      <c r="D165" s="74"/>
      <c r="E165" s="73"/>
      <c r="F165" s="73"/>
      <c r="G165" s="73"/>
      <c r="H165" s="73"/>
      <c r="I165" s="81">
        <f>SUM(I158:I164)</f>
        <v>720</v>
      </c>
      <c r="J165" s="1">
        <v>42094</v>
      </c>
    </row>
    <row r="166" spans="2:20" ht="15.75" x14ac:dyDescent="0.25">
      <c r="B166" s="73"/>
      <c r="C166" s="73"/>
      <c r="D166" s="74"/>
      <c r="E166" s="73"/>
      <c r="F166" s="73"/>
      <c r="G166" s="73"/>
      <c r="H166" s="73"/>
      <c r="I166" s="74"/>
    </row>
    <row r="167" spans="2:20" ht="15.75" x14ac:dyDescent="0.25">
      <c r="B167" s="73"/>
      <c r="C167" s="73"/>
      <c r="D167" s="74"/>
      <c r="E167" s="73"/>
      <c r="F167" s="73"/>
      <c r="G167" s="73"/>
      <c r="H167" s="73"/>
      <c r="I167" s="74"/>
    </row>
    <row r="168" spans="2:20" ht="15.75" x14ac:dyDescent="0.25">
      <c r="B168" s="73"/>
      <c r="C168" s="73"/>
      <c r="D168" s="74"/>
      <c r="E168" s="73"/>
      <c r="F168" s="73"/>
      <c r="G168" s="73"/>
      <c r="H168" s="73"/>
      <c r="I168" s="74"/>
    </row>
    <row r="169" spans="2:20" ht="15.75" x14ac:dyDescent="0.25">
      <c r="B169" s="72">
        <v>42086</v>
      </c>
      <c r="C169" s="73" t="s">
        <v>99</v>
      </c>
      <c r="D169" s="74">
        <v>180</v>
      </c>
      <c r="E169" s="73"/>
      <c r="F169" s="73"/>
      <c r="G169" s="73"/>
      <c r="H169" s="73" t="s">
        <v>100</v>
      </c>
      <c r="I169" s="82">
        <v>450</v>
      </c>
      <c r="J169" s="1">
        <v>42094</v>
      </c>
    </row>
    <row r="170" spans="2:20" ht="15.75" x14ac:dyDescent="0.25">
      <c r="B170" s="72">
        <v>42087</v>
      </c>
      <c r="C170" s="73" t="s">
        <v>99</v>
      </c>
      <c r="D170" s="74">
        <v>180</v>
      </c>
      <c r="E170" s="73"/>
      <c r="F170" s="73"/>
      <c r="G170" s="73"/>
      <c r="H170" s="73"/>
      <c r="I170" s="74"/>
    </row>
    <row r="171" spans="2:20" ht="15.75" x14ac:dyDescent="0.25">
      <c r="B171" s="72">
        <v>42088</v>
      </c>
      <c r="C171" s="73" t="s">
        <v>99</v>
      </c>
      <c r="D171" s="74">
        <v>180</v>
      </c>
      <c r="E171" s="73"/>
      <c r="F171" s="73"/>
      <c r="G171" s="73"/>
      <c r="H171" s="73"/>
      <c r="I171" s="74"/>
    </row>
    <row r="172" spans="2:20" ht="15.75" x14ac:dyDescent="0.25">
      <c r="B172" s="72">
        <v>42089</v>
      </c>
      <c r="C172" s="73" t="s">
        <v>99</v>
      </c>
      <c r="D172" s="74">
        <v>180</v>
      </c>
      <c r="E172" s="73"/>
      <c r="F172" s="73"/>
      <c r="G172" s="73"/>
      <c r="H172" s="73"/>
      <c r="I172" s="74"/>
    </row>
    <row r="173" spans="2:20" ht="15.75" x14ac:dyDescent="0.25">
      <c r="B173" s="72">
        <v>42090</v>
      </c>
      <c r="C173" s="73" t="s">
        <v>99</v>
      </c>
      <c r="D173" s="74">
        <v>180</v>
      </c>
      <c r="E173" s="73"/>
      <c r="F173" s="73"/>
      <c r="G173" s="73"/>
      <c r="H173" s="73" t="s">
        <v>101</v>
      </c>
      <c r="I173" s="82">
        <v>150</v>
      </c>
      <c r="J173" s="1">
        <v>42094</v>
      </c>
    </row>
    <row r="174" spans="2:20" ht="15.75" x14ac:dyDescent="0.25">
      <c r="B174" s="72">
        <v>42091</v>
      </c>
      <c r="C174" s="73" t="s">
        <v>99</v>
      </c>
      <c r="D174" s="74">
        <v>180</v>
      </c>
      <c r="E174" s="73"/>
      <c r="F174" s="73"/>
      <c r="G174" s="73"/>
      <c r="H174" s="73"/>
      <c r="I174" s="74"/>
    </row>
    <row r="175" spans="2:20" ht="15.75" x14ac:dyDescent="0.25">
      <c r="B175" s="78"/>
      <c r="C175" s="79" t="s">
        <v>78</v>
      </c>
      <c r="D175" s="80">
        <v>-300</v>
      </c>
      <c r="E175" s="73"/>
      <c r="F175" s="73"/>
      <c r="G175" s="73"/>
      <c r="H175" s="73" t="s">
        <v>102</v>
      </c>
      <c r="I175" s="82">
        <v>2700</v>
      </c>
      <c r="J175" s="1">
        <v>42094</v>
      </c>
    </row>
    <row r="176" spans="2:20" x14ac:dyDescent="0.25">
      <c r="B176" s="1"/>
      <c r="D176" s="6">
        <f>SUM(D169:D175)</f>
        <v>780</v>
      </c>
      <c r="E176" s="1">
        <v>42094</v>
      </c>
    </row>
    <row r="180" spans="1:14" x14ac:dyDescent="0.25">
      <c r="A180" s="56"/>
      <c r="B180" s="43"/>
      <c r="C180" s="43"/>
      <c r="D180" s="44"/>
      <c r="E180" s="43"/>
      <c r="F180" s="43"/>
      <c r="G180" s="43"/>
      <c r="H180" s="43"/>
      <c r="I180" s="44"/>
      <c r="J180" s="43"/>
      <c r="K180" s="43"/>
      <c r="L180" s="43"/>
      <c r="M180" s="43"/>
      <c r="N180" s="45"/>
    </row>
    <row r="181" spans="1:14" x14ac:dyDescent="0.25">
      <c r="A181" s="51"/>
      <c r="E181" s="47"/>
      <c r="F181" s="47"/>
      <c r="G181" s="49">
        <v>42086</v>
      </c>
      <c r="H181" s="47" t="s">
        <v>61</v>
      </c>
      <c r="I181" s="48" t="s">
        <v>103</v>
      </c>
      <c r="J181" s="47"/>
      <c r="K181" s="47"/>
      <c r="L181" s="47"/>
      <c r="M181" s="47"/>
      <c r="N181" s="50"/>
    </row>
    <row r="182" spans="1:14" x14ac:dyDescent="0.25">
      <c r="A182" s="51"/>
      <c r="E182" s="47"/>
      <c r="F182" s="47"/>
      <c r="G182" s="49">
        <v>42087</v>
      </c>
      <c r="H182" s="47" t="s">
        <v>61</v>
      </c>
      <c r="I182" s="48" t="s">
        <v>103</v>
      </c>
      <c r="J182" s="47"/>
      <c r="K182" s="47"/>
      <c r="L182" s="47"/>
      <c r="M182" s="47"/>
      <c r="N182" s="50"/>
    </row>
    <row r="183" spans="1:14" x14ac:dyDescent="0.25">
      <c r="A183" s="51"/>
      <c r="E183" s="47"/>
      <c r="F183" s="47"/>
      <c r="G183" s="49">
        <v>42088</v>
      </c>
      <c r="H183" s="47" t="s">
        <v>61</v>
      </c>
      <c r="I183" s="48">
        <v>170</v>
      </c>
      <c r="J183" s="47"/>
      <c r="K183" s="47"/>
      <c r="L183" s="47"/>
      <c r="M183" s="47"/>
      <c r="N183" s="50"/>
    </row>
    <row r="184" spans="1:14" x14ac:dyDescent="0.25">
      <c r="A184" s="51"/>
      <c r="E184" s="47"/>
      <c r="F184" s="47"/>
      <c r="G184" s="49">
        <v>42089</v>
      </c>
      <c r="H184" s="47" t="s">
        <v>61</v>
      </c>
      <c r="I184" s="48">
        <v>170</v>
      </c>
      <c r="J184" s="47"/>
      <c r="K184" s="47"/>
      <c r="L184" s="47"/>
      <c r="M184" s="47"/>
      <c r="N184" s="50"/>
    </row>
    <row r="185" spans="1:14" x14ac:dyDescent="0.25">
      <c r="A185" s="51"/>
      <c r="E185" s="47"/>
      <c r="F185" s="47"/>
      <c r="G185" s="49">
        <v>42090</v>
      </c>
      <c r="H185" s="47" t="s">
        <v>61</v>
      </c>
      <c r="I185" s="48">
        <v>170</v>
      </c>
      <c r="J185" s="47"/>
      <c r="K185" s="47"/>
      <c r="L185" s="47"/>
      <c r="M185" s="47"/>
      <c r="N185" s="50"/>
    </row>
    <row r="186" spans="1:14" x14ac:dyDescent="0.25">
      <c r="A186" s="51"/>
      <c r="E186" s="49">
        <v>42098</v>
      </c>
      <c r="F186" s="47"/>
      <c r="G186" s="71">
        <v>42091</v>
      </c>
      <c r="H186" s="53" t="s">
        <v>61</v>
      </c>
      <c r="I186" s="54">
        <v>170</v>
      </c>
      <c r="J186" s="47"/>
      <c r="K186" s="47"/>
      <c r="L186" s="47"/>
      <c r="M186" s="47"/>
      <c r="N186" s="50"/>
    </row>
    <row r="187" spans="1:14" x14ac:dyDescent="0.25">
      <c r="A187" s="51"/>
      <c r="B187" s="47"/>
      <c r="C187" s="47"/>
      <c r="D187" s="48"/>
      <c r="E187" s="47"/>
      <c r="F187" s="47"/>
      <c r="G187" s="47"/>
      <c r="H187" s="47"/>
      <c r="I187" s="58">
        <f>SUM(I183:I186)</f>
        <v>680</v>
      </c>
      <c r="J187" s="49">
        <v>42098</v>
      </c>
      <c r="K187" s="47"/>
      <c r="L187" s="47"/>
      <c r="M187" s="47"/>
      <c r="N187" s="50"/>
    </row>
    <row r="188" spans="1:14" x14ac:dyDescent="0.25">
      <c r="A188" s="51"/>
      <c r="B188" s="47"/>
      <c r="C188" s="47"/>
      <c r="D188" s="48"/>
      <c r="E188" s="47"/>
      <c r="F188" s="47"/>
      <c r="G188" s="47"/>
      <c r="H188" s="47"/>
      <c r="I188" s="48"/>
      <c r="J188" s="47"/>
      <c r="K188" s="47"/>
      <c r="L188" s="47"/>
      <c r="M188" s="47"/>
      <c r="N188" s="50"/>
    </row>
    <row r="189" spans="1:14" x14ac:dyDescent="0.25">
      <c r="A189" s="51"/>
      <c r="B189" s="47"/>
      <c r="C189" s="47"/>
      <c r="D189" s="48"/>
      <c r="E189" s="47"/>
      <c r="F189" s="47"/>
      <c r="G189" s="47"/>
      <c r="H189" s="47"/>
      <c r="I189" s="48"/>
      <c r="J189" s="47"/>
      <c r="K189" s="47"/>
      <c r="L189" s="47"/>
      <c r="M189" s="47"/>
      <c r="N189" s="50"/>
    </row>
    <row r="190" spans="1:14" x14ac:dyDescent="0.25">
      <c r="A190" s="51"/>
      <c r="B190" s="49">
        <v>42086</v>
      </c>
      <c r="C190" s="47" t="s">
        <v>18</v>
      </c>
      <c r="D190" s="48">
        <v>200</v>
      </c>
      <c r="E190" s="47"/>
      <c r="F190" s="47"/>
      <c r="G190" s="47"/>
      <c r="H190" s="47"/>
      <c r="I190" s="48"/>
      <c r="J190" s="47"/>
      <c r="K190" s="47"/>
      <c r="L190" s="47"/>
      <c r="M190" s="47"/>
      <c r="N190" s="50"/>
    </row>
    <row r="191" spans="1:14" x14ac:dyDescent="0.25">
      <c r="A191" s="51"/>
      <c r="B191" s="49">
        <v>42087</v>
      </c>
      <c r="C191" s="47" t="s">
        <v>18</v>
      </c>
      <c r="D191" s="48">
        <v>200</v>
      </c>
      <c r="E191" s="47"/>
      <c r="F191" s="47"/>
      <c r="G191" s="49">
        <v>42093</v>
      </c>
      <c r="H191" s="47" t="s">
        <v>104</v>
      </c>
      <c r="I191" s="48">
        <v>150</v>
      </c>
      <c r="J191" s="47"/>
      <c r="K191" s="47"/>
      <c r="L191" s="47"/>
      <c r="M191" s="47"/>
      <c r="N191" s="50"/>
    </row>
    <row r="192" spans="1:14" x14ac:dyDescent="0.25">
      <c r="A192" s="51"/>
      <c r="B192" s="49">
        <v>42088</v>
      </c>
      <c r="C192" s="47" t="s">
        <v>18</v>
      </c>
      <c r="D192" s="48">
        <v>200</v>
      </c>
      <c r="E192" s="47"/>
      <c r="F192" s="47"/>
      <c r="G192" s="49">
        <v>42094</v>
      </c>
      <c r="H192" s="47" t="s">
        <v>104</v>
      </c>
      <c r="I192" s="48">
        <v>150</v>
      </c>
      <c r="J192" s="47"/>
      <c r="K192" s="47"/>
      <c r="L192" s="47"/>
      <c r="M192" s="47"/>
      <c r="N192" s="50"/>
    </row>
    <row r="193" spans="1:15" x14ac:dyDescent="0.25">
      <c r="A193" s="51"/>
      <c r="B193" s="49">
        <v>42089</v>
      </c>
      <c r="C193" s="47" t="s">
        <v>18</v>
      </c>
      <c r="D193" s="48">
        <v>200</v>
      </c>
      <c r="E193" s="47"/>
      <c r="F193" s="47"/>
      <c r="G193" s="49">
        <v>42095</v>
      </c>
      <c r="H193" s="47" t="s">
        <v>104</v>
      </c>
      <c r="I193" s="48">
        <v>150</v>
      </c>
      <c r="J193" s="47"/>
      <c r="K193" s="47"/>
      <c r="L193" s="47"/>
      <c r="M193" s="47"/>
      <c r="N193" s="50"/>
    </row>
    <row r="194" spans="1:15" x14ac:dyDescent="0.25">
      <c r="A194" s="51"/>
      <c r="B194" s="49">
        <v>42090</v>
      </c>
      <c r="C194" s="47" t="s">
        <v>18</v>
      </c>
      <c r="D194" s="48">
        <v>200</v>
      </c>
      <c r="E194" s="47"/>
      <c r="F194" s="47"/>
      <c r="G194" s="49">
        <v>42096</v>
      </c>
      <c r="H194" s="47" t="s">
        <v>104</v>
      </c>
      <c r="I194" s="48">
        <v>150</v>
      </c>
      <c r="J194" s="47"/>
      <c r="K194" s="47"/>
      <c r="L194" s="47"/>
      <c r="M194" s="47"/>
      <c r="N194" s="50"/>
    </row>
    <row r="195" spans="1:15" x14ac:dyDescent="0.25">
      <c r="A195" s="51"/>
      <c r="B195" s="83"/>
      <c r="C195" s="83"/>
      <c r="D195" s="84">
        <v>140</v>
      </c>
      <c r="E195" s="47"/>
      <c r="F195" s="47"/>
      <c r="G195" s="49">
        <v>42097</v>
      </c>
      <c r="H195" s="47" t="s">
        <v>104</v>
      </c>
      <c r="I195" s="48">
        <v>150</v>
      </c>
      <c r="J195" s="47"/>
      <c r="K195" s="47"/>
      <c r="L195" s="47"/>
      <c r="M195" s="47"/>
      <c r="N195" s="50"/>
    </row>
    <row r="196" spans="1:15" x14ac:dyDescent="0.25">
      <c r="A196" s="51"/>
      <c r="B196" s="47"/>
      <c r="C196" s="47"/>
      <c r="D196" s="58">
        <f>SUM(D190:D195)</f>
        <v>1140</v>
      </c>
      <c r="E196" s="49">
        <v>42098</v>
      </c>
      <c r="F196" s="47"/>
      <c r="G196" s="71">
        <v>42098</v>
      </c>
      <c r="H196" s="53" t="s">
        <v>104</v>
      </c>
      <c r="I196" s="54">
        <v>150</v>
      </c>
      <c r="J196" s="47"/>
      <c r="K196" s="47"/>
      <c r="L196" s="47"/>
      <c r="M196" s="47"/>
      <c r="N196" s="50"/>
    </row>
    <row r="197" spans="1:15" x14ac:dyDescent="0.25">
      <c r="A197" s="51"/>
      <c r="B197" s="47"/>
      <c r="C197" s="47"/>
      <c r="D197" s="48"/>
      <c r="E197" s="47"/>
      <c r="F197" s="47"/>
      <c r="G197" s="47"/>
      <c r="H197" s="47"/>
      <c r="I197" s="58">
        <f>SUM(I191:I196)</f>
        <v>900</v>
      </c>
      <c r="J197" s="49">
        <v>42098</v>
      </c>
      <c r="K197" s="47"/>
      <c r="L197" s="47"/>
      <c r="M197" s="47"/>
      <c r="N197" s="50"/>
    </row>
    <row r="198" spans="1:15" x14ac:dyDescent="0.25">
      <c r="A198" s="51"/>
      <c r="B198" s="47"/>
      <c r="C198" s="47"/>
      <c r="D198" s="48"/>
      <c r="E198" s="47"/>
      <c r="F198" s="47"/>
      <c r="G198" s="47"/>
      <c r="H198" s="47"/>
      <c r="I198" s="48"/>
      <c r="J198" s="47"/>
      <c r="K198" s="47"/>
      <c r="L198" s="47"/>
      <c r="M198" s="47"/>
      <c r="N198" s="50"/>
    </row>
    <row r="199" spans="1:15" x14ac:dyDescent="0.25">
      <c r="A199" s="51"/>
      <c r="B199" s="47"/>
      <c r="C199" s="47"/>
      <c r="D199" s="48"/>
      <c r="E199" s="47"/>
      <c r="F199" s="47"/>
      <c r="G199" s="47"/>
      <c r="H199" s="47"/>
      <c r="I199" s="48"/>
      <c r="J199" s="47"/>
      <c r="K199" s="47"/>
      <c r="L199" s="47"/>
      <c r="M199" s="47"/>
      <c r="N199" s="50"/>
    </row>
    <row r="200" spans="1:15" x14ac:dyDescent="0.25">
      <c r="A200" s="51"/>
      <c r="B200" s="47"/>
      <c r="C200" s="47"/>
      <c r="D200" s="48"/>
      <c r="E200" s="47"/>
      <c r="F200" s="47"/>
      <c r="G200" s="47"/>
      <c r="H200" s="47"/>
      <c r="I200" s="48"/>
      <c r="J200" s="47"/>
      <c r="K200" s="47"/>
      <c r="L200" s="47"/>
      <c r="M200" s="47"/>
      <c r="N200" s="50"/>
    </row>
    <row r="201" spans="1:15" x14ac:dyDescent="0.25">
      <c r="A201" s="51"/>
      <c r="B201" s="47"/>
      <c r="C201" s="47"/>
      <c r="D201" s="48"/>
      <c r="E201" s="47"/>
      <c r="F201" s="47"/>
      <c r="G201" s="47"/>
      <c r="H201" s="47"/>
      <c r="I201" s="48"/>
      <c r="J201" s="47"/>
      <c r="K201" s="47"/>
      <c r="L201" s="47"/>
      <c r="M201" s="47"/>
      <c r="N201" s="50"/>
    </row>
    <row r="202" spans="1:15" x14ac:dyDescent="0.25">
      <c r="A202" s="52"/>
      <c r="B202" s="53"/>
      <c r="C202" s="53"/>
      <c r="D202" s="54"/>
      <c r="E202" s="53"/>
      <c r="F202" s="53"/>
      <c r="G202" s="53"/>
      <c r="H202" s="53"/>
      <c r="I202" s="54"/>
      <c r="J202" s="53"/>
      <c r="K202" s="53"/>
      <c r="L202" s="53"/>
      <c r="M202" s="53"/>
      <c r="N202" s="55"/>
    </row>
    <row r="205" spans="1:15" x14ac:dyDescent="0.25">
      <c r="B205" s="87">
        <v>42093</v>
      </c>
      <c r="C205" s="43" t="s">
        <v>61</v>
      </c>
      <c r="D205" s="44">
        <v>170</v>
      </c>
      <c r="E205" s="43"/>
      <c r="F205" s="43"/>
      <c r="G205" s="66">
        <v>42093</v>
      </c>
      <c r="H205" s="43" t="s">
        <v>18</v>
      </c>
      <c r="I205" s="44">
        <v>240</v>
      </c>
      <c r="J205" s="43"/>
      <c r="K205" s="43"/>
      <c r="L205" s="66">
        <v>42093</v>
      </c>
      <c r="M205" s="43" t="s">
        <v>105</v>
      </c>
      <c r="N205" s="43">
        <v>180</v>
      </c>
      <c r="O205" s="45"/>
    </row>
    <row r="206" spans="1:15" x14ac:dyDescent="0.25">
      <c r="B206" s="88">
        <v>42094</v>
      </c>
      <c r="C206" s="47" t="s">
        <v>61</v>
      </c>
      <c r="D206" s="48">
        <v>170</v>
      </c>
      <c r="E206" s="47"/>
      <c r="F206" s="47"/>
      <c r="G206" s="49">
        <v>42094</v>
      </c>
      <c r="H206" s="47" t="s">
        <v>18</v>
      </c>
      <c r="I206" s="48">
        <v>240</v>
      </c>
      <c r="J206" s="47"/>
      <c r="K206" s="47"/>
      <c r="L206" s="49">
        <v>42094</v>
      </c>
      <c r="M206" s="47" t="s">
        <v>105</v>
      </c>
      <c r="N206" s="47">
        <v>180</v>
      </c>
      <c r="O206" s="50"/>
    </row>
    <row r="207" spans="1:15" x14ac:dyDescent="0.25">
      <c r="B207" s="88">
        <v>42095</v>
      </c>
      <c r="C207" s="47" t="s">
        <v>61</v>
      </c>
      <c r="D207" s="48">
        <v>170</v>
      </c>
      <c r="E207" s="47"/>
      <c r="F207" s="47"/>
      <c r="G207" s="49">
        <v>42095</v>
      </c>
      <c r="H207" s="47" t="s">
        <v>18</v>
      </c>
      <c r="I207" s="48">
        <v>240</v>
      </c>
      <c r="J207" s="47"/>
      <c r="K207" s="47"/>
      <c r="L207" s="49">
        <v>42095</v>
      </c>
      <c r="M207" s="47" t="s">
        <v>105</v>
      </c>
      <c r="N207" s="47">
        <v>180</v>
      </c>
      <c r="O207" s="50"/>
    </row>
    <row r="208" spans="1:15" x14ac:dyDescent="0.25">
      <c r="B208" s="88">
        <v>42096</v>
      </c>
      <c r="C208" s="47" t="s">
        <v>61</v>
      </c>
      <c r="D208" s="48">
        <v>170</v>
      </c>
      <c r="E208" s="47"/>
      <c r="F208" s="47"/>
      <c r="G208" s="49">
        <v>42096</v>
      </c>
      <c r="H208" s="47" t="s">
        <v>18</v>
      </c>
      <c r="I208" s="48">
        <v>240</v>
      </c>
      <c r="J208" s="47"/>
      <c r="K208" s="47"/>
      <c r="L208" s="49">
        <v>42096</v>
      </c>
      <c r="M208" s="47" t="s">
        <v>105</v>
      </c>
      <c r="N208" s="47">
        <v>180</v>
      </c>
      <c r="O208" s="50"/>
    </row>
    <row r="209" spans="2:15" x14ac:dyDescent="0.25">
      <c r="B209" s="88">
        <v>42097</v>
      </c>
      <c r="C209" s="47" t="s">
        <v>61</v>
      </c>
      <c r="D209" s="48">
        <v>170</v>
      </c>
      <c r="E209" s="47"/>
      <c r="F209" s="47"/>
      <c r="G209" s="49">
        <v>42097</v>
      </c>
      <c r="H209" s="47" t="s">
        <v>18</v>
      </c>
      <c r="I209" s="48">
        <v>240</v>
      </c>
      <c r="J209" s="47"/>
      <c r="K209" s="47"/>
      <c r="L209" s="49">
        <v>42097</v>
      </c>
      <c r="M209" s="47" t="s">
        <v>105</v>
      </c>
      <c r="N209" s="47">
        <v>180</v>
      </c>
      <c r="O209" s="50"/>
    </row>
    <row r="210" spans="2:15" x14ac:dyDescent="0.25">
      <c r="B210" s="88">
        <v>42098</v>
      </c>
      <c r="C210" s="47" t="s">
        <v>61</v>
      </c>
      <c r="D210" s="48">
        <v>170</v>
      </c>
      <c r="E210" s="47"/>
      <c r="F210" s="47"/>
      <c r="G210" s="49">
        <v>42098</v>
      </c>
      <c r="H210" s="47" t="s">
        <v>18</v>
      </c>
      <c r="I210" s="48">
        <v>240</v>
      </c>
      <c r="J210" s="47"/>
      <c r="K210" s="47"/>
      <c r="L210" s="49">
        <v>42098</v>
      </c>
      <c r="M210" s="47" t="s">
        <v>105</v>
      </c>
      <c r="N210" s="47">
        <v>180</v>
      </c>
      <c r="O210" s="50"/>
    </row>
    <row r="211" spans="2:15" x14ac:dyDescent="0.25">
      <c r="B211" s="51"/>
      <c r="C211" s="47" t="s">
        <v>78</v>
      </c>
      <c r="D211" s="48">
        <v>-700</v>
      </c>
      <c r="E211" s="47"/>
      <c r="F211" s="47"/>
      <c r="G211" s="47"/>
      <c r="H211" s="47" t="s">
        <v>78</v>
      </c>
      <c r="I211" s="48">
        <v>-500</v>
      </c>
      <c r="J211" s="47"/>
      <c r="K211" s="47"/>
      <c r="L211" s="47"/>
      <c r="M211" s="47" t="s">
        <v>78</v>
      </c>
      <c r="N211" s="47">
        <v>-900</v>
      </c>
      <c r="O211" s="50"/>
    </row>
    <row r="212" spans="2:15" x14ac:dyDescent="0.25">
      <c r="B212" s="51"/>
      <c r="C212" s="85" t="s">
        <v>57</v>
      </c>
      <c r="D212" s="89">
        <f>SUM(D205:D211)</f>
        <v>320</v>
      </c>
      <c r="E212" s="90">
        <v>42111</v>
      </c>
      <c r="F212" s="47"/>
      <c r="G212" s="47"/>
      <c r="H212" s="85" t="s">
        <v>57</v>
      </c>
      <c r="I212" s="89">
        <f>SUM(I205:I211)</f>
        <v>940</v>
      </c>
      <c r="J212" s="90">
        <v>42111</v>
      </c>
      <c r="K212" s="47"/>
      <c r="L212" s="47"/>
      <c r="M212" s="85" t="s">
        <v>57</v>
      </c>
      <c r="N212" s="91">
        <f>SUM(N205:N211)</f>
        <v>180</v>
      </c>
      <c r="O212" s="92">
        <v>42111</v>
      </c>
    </row>
    <row r="213" spans="2:15" x14ac:dyDescent="0.25">
      <c r="B213" s="51"/>
      <c r="C213" s="47"/>
      <c r="D213" s="48"/>
      <c r="E213" s="47"/>
      <c r="F213" s="47"/>
      <c r="G213" s="47"/>
      <c r="H213" s="47"/>
      <c r="I213" s="48"/>
      <c r="J213" s="47"/>
      <c r="K213" s="47"/>
      <c r="L213" s="47"/>
      <c r="M213" s="47"/>
      <c r="N213" s="47"/>
      <c r="O213" s="50"/>
    </row>
    <row r="214" spans="2:15" x14ac:dyDescent="0.25">
      <c r="B214" s="51"/>
      <c r="C214" s="47"/>
      <c r="D214" s="48"/>
      <c r="E214" s="47"/>
      <c r="F214" s="47"/>
      <c r="G214" s="47"/>
      <c r="H214" s="47"/>
      <c r="I214" s="48"/>
      <c r="J214" s="47"/>
      <c r="K214" s="47"/>
      <c r="L214" s="47"/>
      <c r="M214" s="47"/>
      <c r="N214" s="47"/>
      <c r="O214" s="50"/>
    </row>
    <row r="215" spans="2:15" x14ac:dyDescent="0.25">
      <c r="B215" s="46">
        <v>42093</v>
      </c>
      <c r="C215" s="47" t="s">
        <v>79</v>
      </c>
      <c r="D215" s="48">
        <v>330</v>
      </c>
      <c r="E215" s="47"/>
      <c r="F215" s="47"/>
      <c r="G215" s="49">
        <v>42093</v>
      </c>
      <c r="H215" s="47" t="s">
        <v>99</v>
      </c>
      <c r="I215" s="48">
        <v>180</v>
      </c>
      <c r="J215" s="47"/>
      <c r="K215" s="47"/>
      <c r="L215" s="47"/>
      <c r="M215" s="47"/>
      <c r="N215" s="47"/>
      <c r="O215" s="50"/>
    </row>
    <row r="216" spans="2:15" x14ac:dyDescent="0.25">
      <c r="B216" s="46">
        <v>42094</v>
      </c>
      <c r="C216" s="47" t="s">
        <v>79</v>
      </c>
      <c r="D216" s="48">
        <v>330</v>
      </c>
      <c r="E216" s="47"/>
      <c r="F216" s="47"/>
      <c r="G216" s="49">
        <v>42095</v>
      </c>
      <c r="H216" s="47" t="s">
        <v>99</v>
      </c>
      <c r="I216" s="48">
        <v>180</v>
      </c>
      <c r="J216" s="47"/>
      <c r="K216" s="47"/>
      <c r="L216" s="47"/>
      <c r="M216" s="47"/>
      <c r="N216" s="47"/>
      <c r="O216" s="50"/>
    </row>
    <row r="217" spans="2:15" x14ac:dyDescent="0.25">
      <c r="B217" s="46">
        <v>42095</v>
      </c>
      <c r="C217" s="47" t="s">
        <v>79</v>
      </c>
      <c r="D217" s="48">
        <v>330</v>
      </c>
      <c r="E217" s="47"/>
      <c r="F217" s="47"/>
      <c r="G217" s="49">
        <v>42096</v>
      </c>
      <c r="H217" s="47" t="s">
        <v>99</v>
      </c>
      <c r="I217" s="48">
        <v>180</v>
      </c>
      <c r="J217" s="47"/>
      <c r="K217" s="47"/>
      <c r="L217" s="47"/>
      <c r="M217" s="47"/>
      <c r="N217" s="47"/>
      <c r="O217" s="50"/>
    </row>
    <row r="218" spans="2:15" x14ac:dyDescent="0.25">
      <c r="B218" s="46">
        <v>42096</v>
      </c>
      <c r="C218" s="47" t="s">
        <v>79</v>
      </c>
      <c r="D218" s="48">
        <v>330</v>
      </c>
      <c r="E218" s="47"/>
      <c r="F218" s="47"/>
      <c r="G218" s="49">
        <v>42097</v>
      </c>
      <c r="H218" s="47" t="s">
        <v>99</v>
      </c>
      <c r="I218" s="48">
        <v>180</v>
      </c>
      <c r="J218" s="47"/>
      <c r="K218" s="47"/>
      <c r="L218" s="47"/>
      <c r="M218" s="48">
        <f>D212+I212+N212+D221</f>
        <v>3420</v>
      </c>
      <c r="N218" s="47"/>
      <c r="O218" s="50"/>
    </row>
    <row r="219" spans="2:15" x14ac:dyDescent="0.25">
      <c r="B219" s="46">
        <v>42097</v>
      </c>
      <c r="C219" s="47" t="s">
        <v>79</v>
      </c>
      <c r="D219" s="48">
        <v>330</v>
      </c>
      <c r="E219" s="47"/>
      <c r="F219" s="47"/>
      <c r="G219" s="49">
        <v>42098</v>
      </c>
      <c r="H219" s="47" t="s">
        <v>99</v>
      </c>
      <c r="I219" s="48">
        <v>180</v>
      </c>
      <c r="J219" s="47"/>
      <c r="K219" s="47"/>
      <c r="L219" s="47"/>
      <c r="M219" s="47"/>
      <c r="N219" s="47"/>
      <c r="O219" s="50"/>
    </row>
    <row r="220" spans="2:15" x14ac:dyDescent="0.25">
      <c r="B220" s="46">
        <v>42098</v>
      </c>
      <c r="C220" s="47" t="s">
        <v>79</v>
      </c>
      <c r="D220" s="48">
        <v>330</v>
      </c>
      <c r="E220" s="47"/>
      <c r="F220" s="47"/>
      <c r="G220" s="47"/>
      <c r="H220" s="64" t="s">
        <v>57</v>
      </c>
      <c r="I220" s="58">
        <f>SUM(I215:I219)</f>
        <v>900</v>
      </c>
      <c r="J220" s="60">
        <v>42098</v>
      </c>
      <c r="K220" s="47"/>
      <c r="L220" s="47"/>
      <c r="M220" s="47"/>
      <c r="N220" s="47"/>
      <c r="O220" s="50"/>
    </row>
    <row r="221" spans="2:15" x14ac:dyDescent="0.25">
      <c r="B221" s="51"/>
      <c r="C221" s="85" t="s">
        <v>57</v>
      </c>
      <c r="D221" s="86">
        <f>SUM(D215:D220)</f>
        <v>1980</v>
      </c>
      <c r="E221" s="47"/>
      <c r="F221" s="47"/>
      <c r="G221" s="47"/>
      <c r="H221" s="47"/>
      <c r="I221" s="48"/>
      <c r="J221" s="47"/>
      <c r="K221" s="47"/>
      <c r="L221" s="47"/>
      <c r="M221" s="47"/>
      <c r="N221" s="47"/>
      <c r="O221" s="50"/>
    </row>
    <row r="222" spans="2:15" x14ac:dyDescent="0.25">
      <c r="B222" s="51"/>
      <c r="C222" s="47"/>
      <c r="D222" s="48"/>
      <c r="E222" s="47"/>
      <c r="F222" s="47"/>
      <c r="G222" s="47"/>
      <c r="H222" s="47"/>
      <c r="I222" s="48"/>
      <c r="J222" s="47"/>
      <c r="K222" s="47"/>
      <c r="L222" s="47"/>
      <c r="M222" s="47"/>
      <c r="N222" s="47"/>
      <c r="O222" s="50"/>
    </row>
    <row r="223" spans="2:15" x14ac:dyDescent="0.25">
      <c r="B223" s="52"/>
      <c r="C223" s="53"/>
      <c r="D223" s="54"/>
      <c r="E223" s="53"/>
      <c r="F223" s="53"/>
      <c r="G223" s="53"/>
      <c r="H223" s="53"/>
      <c r="I223" s="54"/>
      <c r="J223" s="53"/>
      <c r="K223" s="53"/>
      <c r="L223" s="53"/>
      <c r="M223" s="53"/>
      <c r="N223" s="53"/>
      <c r="O223" s="55"/>
    </row>
    <row r="225" spans="2:15" x14ac:dyDescent="0.25">
      <c r="B225" s="56"/>
      <c r="C225" s="43"/>
      <c r="D225" s="44"/>
      <c r="E225" s="43"/>
      <c r="F225" s="43"/>
      <c r="G225" s="43"/>
      <c r="H225" s="43"/>
      <c r="I225" s="44"/>
      <c r="J225" s="43"/>
      <c r="K225" s="43"/>
      <c r="L225" s="43"/>
      <c r="M225" s="43"/>
      <c r="N225" s="43"/>
      <c r="O225" s="45"/>
    </row>
    <row r="226" spans="2:15" x14ac:dyDescent="0.25">
      <c r="B226" s="46">
        <v>42100</v>
      </c>
      <c r="C226" s="47" t="s">
        <v>61</v>
      </c>
      <c r="D226" s="48">
        <v>170</v>
      </c>
      <c r="E226" s="47"/>
      <c r="F226" s="47"/>
      <c r="G226" s="49">
        <v>42100</v>
      </c>
      <c r="H226" s="47" t="s">
        <v>18</v>
      </c>
      <c r="I226" s="48">
        <v>240</v>
      </c>
      <c r="J226" s="47"/>
      <c r="K226" s="47"/>
      <c r="L226" s="49">
        <v>42100</v>
      </c>
      <c r="M226" s="47" t="s">
        <v>105</v>
      </c>
      <c r="N226" s="47">
        <v>180</v>
      </c>
      <c r="O226" s="50"/>
    </row>
    <row r="227" spans="2:15" x14ac:dyDescent="0.25">
      <c r="B227" s="46">
        <v>42101</v>
      </c>
      <c r="C227" s="47" t="s">
        <v>61</v>
      </c>
      <c r="D227" s="48">
        <v>170</v>
      </c>
      <c r="E227" s="47"/>
      <c r="F227" s="47"/>
      <c r="G227" s="49">
        <v>42101</v>
      </c>
      <c r="H227" s="47" t="s">
        <v>18</v>
      </c>
      <c r="I227" s="48">
        <v>240</v>
      </c>
      <c r="J227" s="47"/>
      <c r="K227" s="47"/>
      <c r="L227" s="49">
        <v>42101</v>
      </c>
      <c r="M227" s="47" t="s">
        <v>105</v>
      </c>
      <c r="N227" s="47">
        <v>180</v>
      </c>
      <c r="O227" s="50"/>
    </row>
    <row r="228" spans="2:15" x14ac:dyDescent="0.25">
      <c r="B228" s="46">
        <v>42102</v>
      </c>
      <c r="C228" s="47" t="s">
        <v>61</v>
      </c>
      <c r="D228" s="48">
        <v>170</v>
      </c>
      <c r="E228" s="47"/>
      <c r="F228" s="47"/>
      <c r="G228" s="49">
        <v>42102</v>
      </c>
      <c r="H228" s="47" t="s">
        <v>18</v>
      </c>
      <c r="I228" s="48">
        <v>240</v>
      </c>
      <c r="J228" s="47"/>
      <c r="K228" s="47"/>
      <c r="L228" s="49">
        <v>42102</v>
      </c>
      <c r="M228" s="47" t="s">
        <v>105</v>
      </c>
      <c r="N228" s="47">
        <v>180</v>
      </c>
      <c r="O228" s="50"/>
    </row>
    <row r="229" spans="2:15" x14ac:dyDescent="0.25">
      <c r="B229" s="46">
        <v>42103</v>
      </c>
      <c r="C229" s="47" t="s">
        <v>61</v>
      </c>
      <c r="D229" s="48">
        <v>170</v>
      </c>
      <c r="E229" s="47"/>
      <c r="F229" s="47"/>
      <c r="G229" s="49">
        <v>42103</v>
      </c>
      <c r="H229" s="47" t="s">
        <v>18</v>
      </c>
      <c r="I229" s="48">
        <v>240</v>
      </c>
      <c r="J229" s="47"/>
      <c r="K229" s="47"/>
      <c r="L229" s="49">
        <v>42103</v>
      </c>
      <c r="M229" s="47" t="s">
        <v>105</v>
      </c>
      <c r="N229" s="47">
        <v>180</v>
      </c>
      <c r="O229" s="50"/>
    </row>
    <row r="230" spans="2:15" x14ac:dyDescent="0.25">
      <c r="B230" s="46">
        <v>42104</v>
      </c>
      <c r="C230" s="47" t="s">
        <v>61</v>
      </c>
      <c r="D230" s="48">
        <v>170</v>
      </c>
      <c r="E230" s="47"/>
      <c r="F230" s="47"/>
      <c r="G230" s="49">
        <v>42104</v>
      </c>
      <c r="H230" s="47" t="s">
        <v>18</v>
      </c>
      <c r="I230" s="48">
        <v>240</v>
      </c>
      <c r="J230" s="47"/>
      <c r="K230" s="47"/>
      <c r="L230" s="49">
        <v>42104</v>
      </c>
      <c r="M230" s="47" t="s">
        <v>105</v>
      </c>
      <c r="N230" s="47">
        <v>180</v>
      </c>
      <c r="O230" s="50"/>
    </row>
    <row r="231" spans="2:15" x14ac:dyDescent="0.25">
      <c r="B231" s="46">
        <v>42105</v>
      </c>
      <c r="C231" s="47" t="s">
        <v>61</v>
      </c>
      <c r="D231" s="48">
        <v>170</v>
      </c>
      <c r="E231" s="47"/>
      <c r="F231" s="47"/>
      <c r="G231" s="47"/>
      <c r="H231" s="85" t="s">
        <v>57</v>
      </c>
      <c r="I231" s="89">
        <f>SUM(I226:I230)</f>
        <v>1200</v>
      </c>
      <c r="J231" s="90">
        <v>42111</v>
      </c>
      <c r="K231" s="47"/>
      <c r="L231" s="47"/>
      <c r="M231" s="47" t="s">
        <v>78</v>
      </c>
      <c r="N231" s="47">
        <v>-500</v>
      </c>
      <c r="O231" s="50"/>
    </row>
    <row r="232" spans="2:15" x14ac:dyDescent="0.25">
      <c r="B232" s="51"/>
      <c r="C232" s="85" t="s">
        <v>57</v>
      </c>
      <c r="D232" s="89">
        <f>SUM(D226:D231)</f>
        <v>1020</v>
      </c>
      <c r="E232" s="90">
        <v>42111</v>
      </c>
      <c r="F232" s="47"/>
      <c r="G232" s="47"/>
      <c r="H232" s="47"/>
      <c r="I232" s="48"/>
      <c r="J232" s="47"/>
      <c r="K232" s="47"/>
      <c r="L232" s="47"/>
      <c r="M232" s="85" t="s">
        <v>57</v>
      </c>
      <c r="N232" s="91">
        <f>SUM(N226:N231)</f>
        <v>400</v>
      </c>
      <c r="O232" s="92">
        <v>42111</v>
      </c>
    </row>
    <row r="233" spans="2:15" x14ac:dyDescent="0.25">
      <c r="B233" s="51"/>
      <c r="C233" s="47"/>
      <c r="D233" s="48"/>
      <c r="E233" s="47"/>
      <c r="F233" s="47"/>
      <c r="G233" s="47"/>
      <c r="H233" s="47"/>
      <c r="I233" s="48"/>
      <c r="J233" s="47"/>
      <c r="K233" s="47"/>
      <c r="L233" s="47"/>
      <c r="M233" s="47"/>
      <c r="N233" s="47"/>
      <c r="O233" s="50"/>
    </row>
    <row r="234" spans="2:15" x14ac:dyDescent="0.25">
      <c r="B234" s="51"/>
      <c r="C234" s="47"/>
      <c r="D234" s="48"/>
      <c r="E234" s="47"/>
      <c r="F234" s="47"/>
      <c r="G234" s="49">
        <v>42103</v>
      </c>
      <c r="H234" s="47" t="s">
        <v>108</v>
      </c>
      <c r="I234" s="85">
        <v>180</v>
      </c>
      <c r="J234" s="47"/>
      <c r="K234" s="47"/>
      <c r="L234" s="47"/>
      <c r="M234" s="47"/>
      <c r="N234" s="47"/>
      <c r="O234" s="50"/>
    </row>
    <row r="235" spans="2:15" x14ac:dyDescent="0.25">
      <c r="B235" s="51"/>
      <c r="C235" s="47"/>
      <c r="D235" s="48"/>
      <c r="E235" s="47"/>
      <c r="F235" s="47"/>
      <c r="G235" s="47"/>
      <c r="H235" s="47"/>
      <c r="I235" s="48"/>
      <c r="J235" s="47"/>
      <c r="K235" s="47"/>
      <c r="L235" s="47"/>
      <c r="M235" s="47"/>
      <c r="N235" s="47"/>
      <c r="O235" s="50"/>
    </row>
    <row r="236" spans="2:15" x14ac:dyDescent="0.25">
      <c r="B236" s="51"/>
      <c r="C236" s="47"/>
      <c r="D236" s="48"/>
      <c r="E236" s="47"/>
      <c r="F236" s="47"/>
      <c r="G236" s="47"/>
      <c r="H236" s="47"/>
      <c r="I236" s="48"/>
      <c r="J236" s="47"/>
      <c r="K236" s="47"/>
      <c r="L236" s="47"/>
      <c r="M236" s="47"/>
      <c r="N236" s="47"/>
      <c r="O236" s="50"/>
    </row>
    <row r="237" spans="2:15" x14ac:dyDescent="0.25">
      <c r="B237" s="46">
        <v>42100</v>
      </c>
      <c r="C237" s="47" t="s">
        <v>79</v>
      </c>
      <c r="D237" s="48">
        <v>300</v>
      </c>
      <c r="E237" s="47"/>
      <c r="F237" s="47"/>
      <c r="G237" s="49">
        <v>42100</v>
      </c>
      <c r="H237" s="47" t="s">
        <v>106</v>
      </c>
      <c r="I237" s="48">
        <v>180</v>
      </c>
      <c r="J237" s="47"/>
      <c r="K237" s="47"/>
      <c r="L237" s="49">
        <v>42103</v>
      </c>
      <c r="M237" s="47" t="s">
        <v>107</v>
      </c>
      <c r="N237" s="47">
        <v>220</v>
      </c>
      <c r="O237" s="50"/>
    </row>
    <row r="238" spans="2:15" x14ac:dyDescent="0.25">
      <c r="B238" s="46">
        <v>42101</v>
      </c>
      <c r="C238" s="47" t="s">
        <v>79</v>
      </c>
      <c r="D238" s="48">
        <v>300</v>
      </c>
      <c r="E238" s="47"/>
      <c r="F238" s="47"/>
      <c r="G238" s="49">
        <v>42101</v>
      </c>
      <c r="H238" s="47" t="s">
        <v>106</v>
      </c>
      <c r="I238" s="48">
        <v>180</v>
      </c>
      <c r="J238" s="47"/>
      <c r="K238" s="47"/>
      <c r="L238" s="49">
        <v>42105</v>
      </c>
      <c r="M238" s="47" t="s">
        <v>107</v>
      </c>
      <c r="N238" s="47">
        <v>220</v>
      </c>
      <c r="O238" s="50"/>
    </row>
    <row r="239" spans="2:15" x14ac:dyDescent="0.25">
      <c r="B239" s="46">
        <v>42102</v>
      </c>
      <c r="C239" s="47" t="s">
        <v>79</v>
      </c>
      <c r="D239" s="48">
        <v>300</v>
      </c>
      <c r="E239" s="47"/>
      <c r="F239" s="47"/>
      <c r="G239" s="49">
        <v>42102</v>
      </c>
      <c r="H239" s="47" t="s">
        <v>106</v>
      </c>
      <c r="I239" s="48">
        <v>180</v>
      </c>
      <c r="J239" s="47"/>
      <c r="K239" s="47"/>
      <c r="L239" s="47"/>
      <c r="M239" s="85" t="s">
        <v>57</v>
      </c>
      <c r="N239" s="91">
        <f>SUM(N237:N238)</f>
        <v>440</v>
      </c>
      <c r="O239" s="92">
        <v>42111</v>
      </c>
    </row>
    <row r="240" spans="2:15" x14ac:dyDescent="0.25">
      <c r="B240" s="46">
        <v>42103</v>
      </c>
      <c r="C240" s="47" t="s">
        <v>79</v>
      </c>
      <c r="D240" s="48">
        <v>350</v>
      </c>
      <c r="E240" s="47"/>
      <c r="F240" s="47"/>
      <c r="G240" s="49">
        <v>42103</v>
      </c>
      <c r="H240" s="47" t="s">
        <v>106</v>
      </c>
      <c r="I240" s="48">
        <v>180</v>
      </c>
      <c r="J240" s="47"/>
      <c r="K240" s="47"/>
      <c r="L240" s="47"/>
      <c r="M240" s="47"/>
      <c r="N240" s="47"/>
      <c r="O240" s="50"/>
    </row>
    <row r="241" spans="2:15" x14ac:dyDescent="0.25">
      <c r="B241" s="46">
        <v>42104</v>
      </c>
      <c r="C241" s="47" t="s">
        <v>79</v>
      </c>
      <c r="D241" s="48">
        <v>350</v>
      </c>
      <c r="E241" s="47"/>
      <c r="F241" s="47"/>
      <c r="G241" s="49">
        <v>42104</v>
      </c>
      <c r="H241" s="47" t="s">
        <v>106</v>
      </c>
      <c r="I241" s="48">
        <v>180</v>
      </c>
      <c r="J241" s="47"/>
      <c r="K241" s="47"/>
      <c r="L241" s="49">
        <v>42103</v>
      </c>
      <c r="M241" s="47" t="s">
        <v>109</v>
      </c>
      <c r="N241" s="47">
        <v>230</v>
      </c>
      <c r="O241" s="50"/>
    </row>
    <row r="242" spans="2:15" x14ac:dyDescent="0.25">
      <c r="B242" s="51"/>
      <c r="C242" s="85" t="s">
        <v>57</v>
      </c>
      <c r="D242" s="86">
        <f>SUM(D237:D241)</f>
        <v>1600</v>
      </c>
      <c r="E242" s="47"/>
      <c r="F242" s="47"/>
      <c r="G242" s="47"/>
      <c r="H242" s="47" t="s">
        <v>78</v>
      </c>
      <c r="I242" s="48">
        <v>-500</v>
      </c>
      <c r="J242" s="47"/>
      <c r="K242" s="47"/>
      <c r="L242" s="49">
        <v>42105</v>
      </c>
      <c r="M242" s="47" t="s">
        <v>109</v>
      </c>
      <c r="N242" s="47">
        <v>230</v>
      </c>
      <c r="O242" s="50"/>
    </row>
    <row r="243" spans="2:15" x14ac:dyDescent="0.25">
      <c r="B243" s="51"/>
      <c r="C243" s="47"/>
      <c r="D243" s="48"/>
      <c r="E243" s="47"/>
      <c r="F243" s="47"/>
      <c r="G243" s="47"/>
      <c r="H243" s="85" t="s">
        <v>57</v>
      </c>
      <c r="I243" s="89">
        <f>SUM(I237:I242)</f>
        <v>400</v>
      </c>
      <c r="J243" s="90">
        <v>42111</v>
      </c>
      <c r="K243" s="47"/>
      <c r="L243" s="47"/>
      <c r="M243" s="85" t="s">
        <v>57</v>
      </c>
      <c r="N243" s="91">
        <f>SUM(N241:N242)</f>
        <v>460</v>
      </c>
      <c r="O243" s="92">
        <v>42111</v>
      </c>
    </row>
    <row r="244" spans="2:15" x14ac:dyDescent="0.25">
      <c r="B244" s="51"/>
      <c r="C244" s="47"/>
      <c r="D244" s="48"/>
      <c r="E244" s="47"/>
      <c r="F244" s="47"/>
      <c r="G244" s="47"/>
      <c r="H244" s="47"/>
      <c r="I244" s="48"/>
      <c r="J244" s="47"/>
      <c r="K244" s="47"/>
      <c r="L244" s="47"/>
      <c r="M244" s="47"/>
      <c r="N244" s="47"/>
      <c r="O244" s="50"/>
    </row>
    <row r="245" spans="2:15" x14ac:dyDescent="0.25">
      <c r="B245" s="51"/>
      <c r="C245" s="57">
        <f>D242+D232+I231+N232+I234+I243+N239+N243</f>
        <v>5700</v>
      </c>
      <c r="D245" s="48"/>
      <c r="E245" s="47"/>
      <c r="F245" s="47"/>
      <c r="G245" s="47"/>
      <c r="H245" s="47"/>
      <c r="I245" s="48"/>
      <c r="J245" s="47"/>
      <c r="K245" s="47"/>
      <c r="L245" s="47"/>
      <c r="M245" s="47"/>
      <c r="N245" s="47"/>
      <c r="O245" s="50"/>
    </row>
    <row r="246" spans="2:15" x14ac:dyDescent="0.25">
      <c r="B246" s="52"/>
      <c r="C246" s="53"/>
      <c r="D246" s="54"/>
      <c r="E246" s="53"/>
      <c r="F246" s="53"/>
      <c r="G246" s="53"/>
      <c r="H246" s="53"/>
      <c r="I246" s="54"/>
      <c r="J246" s="53"/>
      <c r="K246" s="53"/>
      <c r="L246" s="53"/>
      <c r="M246" s="53"/>
      <c r="N246" s="53"/>
      <c r="O246" s="55"/>
    </row>
    <row r="249" spans="2:15" ht="19.5" customHeight="1" x14ac:dyDescent="0.25">
      <c r="B249" s="42">
        <v>42119</v>
      </c>
      <c r="C249" s="43" t="s">
        <v>110</v>
      </c>
      <c r="D249" s="44">
        <v>180</v>
      </c>
      <c r="E249" s="43"/>
      <c r="F249" s="43"/>
      <c r="G249" s="66">
        <v>42114</v>
      </c>
      <c r="H249" s="43" t="s">
        <v>104</v>
      </c>
      <c r="I249" s="44">
        <v>240</v>
      </c>
      <c r="J249" s="43"/>
      <c r="K249" s="43"/>
      <c r="L249" s="66">
        <v>42114</v>
      </c>
      <c r="M249" s="43" t="s">
        <v>111</v>
      </c>
      <c r="N249" s="43">
        <v>220</v>
      </c>
      <c r="O249" s="45"/>
    </row>
    <row r="250" spans="2:15" x14ac:dyDescent="0.25">
      <c r="B250" s="51"/>
      <c r="C250" s="47"/>
      <c r="D250" s="48"/>
      <c r="E250" s="47"/>
      <c r="F250" s="47"/>
      <c r="G250" s="49">
        <v>42115</v>
      </c>
      <c r="H250" s="47" t="s">
        <v>104</v>
      </c>
      <c r="I250" s="48">
        <v>240</v>
      </c>
      <c r="J250" s="47"/>
      <c r="K250" s="47"/>
      <c r="L250" s="49">
        <v>42115</v>
      </c>
      <c r="M250" s="47" t="s">
        <v>111</v>
      </c>
      <c r="N250" s="47">
        <v>220</v>
      </c>
      <c r="O250" s="50"/>
    </row>
    <row r="251" spans="2:15" x14ac:dyDescent="0.25">
      <c r="B251" s="46">
        <v>42114</v>
      </c>
      <c r="C251" s="47" t="s">
        <v>54</v>
      </c>
      <c r="D251" s="48">
        <v>300</v>
      </c>
      <c r="E251" s="47"/>
      <c r="F251" s="47"/>
      <c r="G251" s="49">
        <v>42116</v>
      </c>
      <c r="H251" s="47" t="s">
        <v>104</v>
      </c>
      <c r="I251" s="48">
        <v>240</v>
      </c>
      <c r="J251" s="47"/>
      <c r="K251" s="47"/>
      <c r="L251" s="49">
        <v>42119</v>
      </c>
      <c r="M251" s="47" t="s">
        <v>111</v>
      </c>
      <c r="N251" s="47">
        <v>220</v>
      </c>
      <c r="O251" s="50"/>
    </row>
    <row r="252" spans="2:15" x14ac:dyDescent="0.25">
      <c r="B252" s="46">
        <v>42115</v>
      </c>
      <c r="C252" s="47" t="s">
        <v>54</v>
      </c>
      <c r="D252" s="48">
        <v>300</v>
      </c>
      <c r="E252" s="47"/>
      <c r="F252" s="47"/>
      <c r="G252" s="49">
        <v>42117</v>
      </c>
      <c r="H252" s="47" t="s">
        <v>104</v>
      </c>
      <c r="I252" s="48">
        <v>180</v>
      </c>
      <c r="J252" s="47"/>
      <c r="K252" s="47"/>
      <c r="L252" s="49">
        <v>42121</v>
      </c>
      <c r="M252" s="47" t="s">
        <v>111</v>
      </c>
      <c r="N252" s="47">
        <v>230</v>
      </c>
      <c r="O252" s="50"/>
    </row>
    <row r="253" spans="2:15" x14ac:dyDescent="0.25">
      <c r="B253" s="46">
        <v>42116</v>
      </c>
      <c r="C253" s="47" t="s">
        <v>54</v>
      </c>
      <c r="D253" s="48">
        <v>300</v>
      </c>
      <c r="E253" s="47"/>
      <c r="F253" s="47"/>
      <c r="G253" s="47"/>
      <c r="H253" s="47" t="s">
        <v>78</v>
      </c>
      <c r="I253" s="48">
        <v>-400</v>
      </c>
      <c r="J253" s="47"/>
      <c r="K253" s="47"/>
      <c r="L253" s="47"/>
      <c r="M253" s="47" t="s">
        <v>57</v>
      </c>
      <c r="N253" s="59">
        <f>SUM(N249:N252)</f>
        <v>890</v>
      </c>
      <c r="O253" s="50"/>
    </row>
    <row r="254" spans="2:15" x14ac:dyDescent="0.25">
      <c r="B254" s="46">
        <v>42117</v>
      </c>
      <c r="C254" s="47" t="s">
        <v>54</v>
      </c>
      <c r="D254" s="48">
        <v>200</v>
      </c>
      <c r="E254" s="47"/>
      <c r="F254" s="47"/>
      <c r="G254" s="47"/>
      <c r="H254" s="47"/>
      <c r="I254" s="58">
        <f>SUM(I249:I253)</f>
        <v>500</v>
      </c>
      <c r="J254" s="47"/>
      <c r="K254" s="47"/>
      <c r="L254" s="47"/>
      <c r="M254" s="47"/>
      <c r="N254" s="47"/>
      <c r="O254" s="50"/>
    </row>
    <row r="255" spans="2:15" x14ac:dyDescent="0.25">
      <c r="B255" s="51"/>
      <c r="C255" s="47"/>
      <c r="D255" s="68">
        <f>SUM(D251:D254)</f>
        <v>1100</v>
      </c>
      <c r="E255" s="47"/>
      <c r="F255" s="47"/>
      <c r="G255" s="47"/>
      <c r="H255" s="47"/>
      <c r="I255" s="48"/>
      <c r="J255" s="47"/>
      <c r="K255" s="47"/>
      <c r="L255" s="47"/>
      <c r="M255" s="47"/>
      <c r="N255" s="47"/>
      <c r="O255" s="50"/>
    </row>
    <row r="256" spans="2:15" x14ac:dyDescent="0.25">
      <c r="B256" s="51"/>
      <c r="C256" s="47"/>
      <c r="D256" s="48"/>
      <c r="E256" s="47"/>
      <c r="F256" s="47"/>
      <c r="G256" s="47"/>
      <c r="H256" s="47"/>
      <c r="I256" s="48"/>
      <c r="J256" s="47"/>
      <c r="K256" s="47"/>
      <c r="L256" s="47"/>
      <c r="M256" s="47"/>
      <c r="N256" s="47"/>
      <c r="O256" s="50"/>
    </row>
    <row r="257" spans="2:18" x14ac:dyDescent="0.25">
      <c r="B257" s="51"/>
      <c r="C257" s="47"/>
      <c r="D257" s="48"/>
      <c r="E257" s="47"/>
      <c r="F257" s="47"/>
      <c r="G257" s="47"/>
      <c r="H257" s="47"/>
      <c r="I257" s="48"/>
      <c r="J257" s="47"/>
      <c r="K257" s="47"/>
      <c r="L257" s="47"/>
      <c r="M257" s="47"/>
      <c r="N257" s="47"/>
      <c r="O257" s="50"/>
    </row>
    <row r="258" spans="2:18" x14ac:dyDescent="0.25">
      <c r="B258" s="46" t="s">
        <v>113</v>
      </c>
      <c r="C258" s="47" t="s">
        <v>61</v>
      </c>
      <c r="D258" s="58">
        <v>1300</v>
      </c>
      <c r="E258" s="47"/>
      <c r="F258" s="47"/>
      <c r="G258" s="49" t="s">
        <v>114</v>
      </c>
      <c r="H258" s="47" t="s">
        <v>105</v>
      </c>
      <c r="I258" s="58">
        <v>900</v>
      </c>
      <c r="J258" s="47"/>
      <c r="K258" s="47"/>
      <c r="L258" s="49">
        <v>42122</v>
      </c>
      <c r="M258" s="47" t="s">
        <v>18</v>
      </c>
      <c r="N258" s="47">
        <v>200</v>
      </c>
      <c r="O258" s="50"/>
    </row>
    <row r="259" spans="2:18" x14ac:dyDescent="0.25">
      <c r="B259" s="46"/>
      <c r="C259" s="47"/>
      <c r="D259" s="48"/>
      <c r="E259" s="47"/>
      <c r="F259" s="47"/>
      <c r="G259" s="49"/>
      <c r="H259" s="47"/>
      <c r="I259" s="48"/>
      <c r="J259" s="47"/>
      <c r="K259" s="47"/>
      <c r="L259" s="49">
        <v>42123</v>
      </c>
      <c r="M259" s="47" t="s">
        <v>18</v>
      </c>
      <c r="N259" s="47">
        <v>200</v>
      </c>
      <c r="O259" s="50"/>
      <c r="Q259" s="2"/>
    </row>
    <row r="260" spans="2:18" x14ac:dyDescent="0.25">
      <c r="B260" s="46"/>
      <c r="C260" s="47"/>
      <c r="D260" s="48"/>
      <c r="E260" s="47"/>
      <c r="F260" s="47"/>
      <c r="G260" s="49"/>
      <c r="H260" s="47"/>
      <c r="I260" s="48"/>
      <c r="J260" s="47"/>
      <c r="K260" s="47"/>
      <c r="L260" s="49">
        <v>42124</v>
      </c>
      <c r="M260" s="47" t="s">
        <v>18</v>
      </c>
      <c r="N260" s="47">
        <v>200</v>
      </c>
      <c r="O260" s="50"/>
    </row>
    <row r="261" spans="2:18" x14ac:dyDescent="0.25">
      <c r="B261" s="46"/>
      <c r="C261" s="47"/>
      <c r="D261" s="48"/>
      <c r="E261" s="47"/>
      <c r="F261" s="47"/>
      <c r="G261" s="49"/>
      <c r="H261" s="47"/>
      <c r="I261" s="48"/>
      <c r="J261" s="47"/>
      <c r="K261" s="47"/>
      <c r="L261" s="49">
        <v>42125</v>
      </c>
      <c r="M261" s="47" t="s">
        <v>18</v>
      </c>
      <c r="N261" s="47">
        <v>250</v>
      </c>
      <c r="O261" s="50"/>
    </row>
    <row r="262" spans="2:18" x14ac:dyDescent="0.25">
      <c r="B262" s="46"/>
      <c r="C262" s="47"/>
      <c r="D262" s="48"/>
      <c r="E262" s="47"/>
      <c r="F262" s="47"/>
      <c r="G262" s="47"/>
      <c r="H262" s="47"/>
      <c r="I262" s="48"/>
      <c r="J262" s="47"/>
      <c r="K262" s="47"/>
      <c r="L262" s="49">
        <v>42126</v>
      </c>
      <c r="M262" s="47" t="s">
        <v>18</v>
      </c>
      <c r="N262" s="47">
        <v>200</v>
      </c>
      <c r="O262" s="50"/>
    </row>
    <row r="263" spans="2:18" x14ac:dyDescent="0.25">
      <c r="B263" s="46"/>
      <c r="C263" s="47"/>
      <c r="D263" s="48"/>
      <c r="E263" s="47"/>
      <c r="F263" s="47"/>
      <c r="G263" s="47"/>
      <c r="H263" s="47"/>
      <c r="I263" s="48"/>
      <c r="J263" s="47"/>
      <c r="K263" s="47"/>
      <c r="L263" s="47"/>
      <c r="M263" s="47"/>
      <c r="N263" s="59">
        <f>SUM(N258:N262)</f>
        <v>1050</v>
      </c>
      <c r="O263" s="50"/>
    </row>
    <row r="264" spans="2:18" x14ac:dyDescent="0.25">
      <c r="B264" s="51"/>
      <c r="C264" s="47"/>
      <c r="D264" s="48"/>
      <c r="E264" s="47"/>
      <c r="F264" s="47"/>
      <c r="G264" s="47"/>
      <c r="H264" s="47"/>
      <c r="I264" s="48"/>
      <c r="J264" s="47"/>
      <c r="K264" s="47"/>
      <c r="L264" s="47"/>
      <c r="M264" s="47"/>
      <c r="N264" s="47"/>
      <c r="O264" s="50"/>
    </row>
    <row r="265" spans="2:18" x14ac:dyDescent="0.25">
      <c r="B265" s="51"/>
      <c r="C265" s="47"/>
      <c r="D265" s="48"/>
      <c r="E265" s="47"/>
      <c r="F265" s="47"/>
      <c r="G265" s="47"/>
      <c r="H265" s="47"/>
      <c r="I265" s="48"/>
      <c r="J265" s="47"/>
      <c r="K265" s="47"/>
      <c r="L265" s="49">
        <v>42126</v>
      </c>
      <c r="M265" s="47" t="s">
        <v>112</v>
      </c>
      <c r="N265" s="59">
        <v>150</v>
      </c>
      <c r="O265" s="50"/>
    </row>
    <row r="266" spans="2:18" x14ac:dyDescent="0.25">
      <c r="B266" s="52"/>
      <c r="C266" s="53"/>
      <c r="D266" s="54"/>
      <c r="E266" s="53"/>
      <c r="F266" s="53"/>
      <c r="G266" s="53"/>
      <c r="H266" s="54">
        <f>D249+D255+D264+I254+I262+N253+N263+N265</f>
        <v>3870</v>
      </c>
      <c r="I266" s="54"/>
      <c r="J266" s="53"/>
      <c r="K266" s="53"/>
      <c r="L266" s="53"/>
      <c r="M266" s="53"/>
      <c r="N266" s="53"/>
      <c r="O266" s="55"/>
    </row>
    <row r="267" spans="2:18" x14ac:dyDescent="0.25">
      <c r="R267" s="2">
        <f>N263+I254+I258+D258+N265</f>
        <v>3900</v>
      </c>
    </row>
    <row r="269" spans="2:18" ht="15.75" thickBot="1" x14ac:dyDescent="0.3"/>
    <row r="270" spans="2:18" x14ac:dyDescent="0.25">
      <c r="B270" s="94">
        <v>42128</v>
      </c>
      <c r="C270" s="95" t="s">
        <v>61</v>
      </c>
      <c r="D270" s="96" t="s">
        <v>115</v>
      </c>
      <c r="E270" s="95"/>
      <c r="F270" s="95"/>
      <c r="G270" s="97">
        <v>42128</v>
      </c>
      <c r="H270" s="95" t="s">
        <v>18</v>
      </c>
      <c r="I270" s="96">
        <v>200</v>
      </c>
      <c r="J270" s="95"/>
      <c r="K270" s="95"/>
      <c r="L270" s="97">
        <v>42128</v>
      </c>
      <c r="M270" s="95" t="s">
        <v>117</v>
      </c>
      <c r="N270" s="107">
        <v>155</v>
      </c>
      <c r="O270" s="98"/>
    </row>
    <row r="271" spans="2:18" x14ac:dyDescent="0.25">
      <c r="B271" s="99">
        <v>42129</v>
      </c>
      <c r="C271" s="47" t="s">
        <v>61</v>
      </c>
      <c r="D271" s="48">
        <v>175</v>
      </c>
      <c r="E271" s="47"/>
      <c r="F271" s="47"/>
      <c r="G271" s="49">
        <v>42129</v>
      </c>
      <c r="H271" s="47" t="s">
        <v>18</v>
      </c>
      <c r="I271" s="48">
        <v>200</v>
      </c>
      <c r="J271" s="47"/>
      <c r="K271" s="47"/>
      <c r="L271" s="49">
        <v>42129</v>
      </c>
      <c r="M271" s="47" t="s">
        <v>117</v>
      </c>
      <c r="N271" s="108">
        <v>155</v>
      </c>
      <c r="O271" s="100"/>
    </row>
    <row r="272" spans="2:18" x14ac:dyDescent="0.25">
      <c r="B272" s="99">
        <v>42130</v>
      </c>
      <c r="C272" s="47" t="s">
        <v>61</v>
      </c>
      <c r="D272" s="48">
        <v>175</v>
      </c>
      <c r="E272" s="47"/>
      <c r="F272" s="47"/>
      <c r="G272" s="49">
        <v>42130</v>
      </c>
      <c r="H272" s="47" t="s">
        <v>18</v>
      </c>
      <c r="I272" s="48">
        <v>200</v>
      </c>
      <c r="J272" s="47"/>
      <c r="K272" s="47"/>
      <c r="L272" s="49">
        <v>42130</v>
      </c>
      <c r="M272" s="47" t="s">
        <v>117</v>
      </c>
      <c r="N272" s="108">
        <v>155</v>
      </c>
      <c r="O272" s="100"/>
    </row>
    <row r="273" spans="2:15" x14ac:dyDescent="0.25">
      <c r="B273" s="99">
        <v>42131</v>
      </c>
      <c r="C273" s="47" t="s">
        <v>61</v>
      </c>
      <c r="D273" s="48">
        <v>175</v>
      </c>
      <c r="E273" s="47"/>
      <c r="F273" s="47"/>
      <c r="G273" s="49">
        <v>42131</v>
      </c>
      <c r="H273" s="47" t="s">
        <v>18</v>
      </c>
      <c r="I273" s="48">
        <v>200</v>
      </c>
      <c r="J273" s="47"/>
      <c r="K273" s="47"/>
      <c r="L273" s="49">
        <v>42131</v>
      </c>
      <c r="M273" s="47" t="s">
        <v>117</v>
      </c>
      <c r="N273" s="108">
        <v>155</v>
      </c>
      <c r="O273" s="100"/>
    </row>
    <row r="274" spans="2:15" x14ac:dyDescent="0.25">
      <c r="B274" s="99">
        <v>42132</v>
      </c>
      <c r="C274" s="47" t="s">
        <v>61</v>
      </c>
      <c r="D274" s="48">
        <v>175</v>
      </c>
      <c r="E274" s="47"/>
      <c r="F274" s="47"/>
      <c r="G274" s="49">
        <v>42132</v>
      </c>
      <c r="H274" s="47" t="s">
        <v>18</v>
      </c>
      <c r="I274" s="48" t="s">
        <v>103</v>
      </c>
      <c r="J274" s="47"/>
      <c r="K274" s="47"/>
      <c r="L274" s="71">
        <v>42132</v>
      </c>
      <c r="M274" s="53" t="s">
        <v>117</v>
      </c>
      <c r="N274" s="109" t="s">
        <v>115</v>
      </c>
      <c r="O274" s="100"/>
    </row>
    <row r="275" spans="2:15" x14ac:dyDescent="0.25">
      <c r="B275" s="101"/>
      <c r="C275" s="53" t="s">
        <v>84</v>
      </c>
      <c r="D275" s="54">
        <v>125</v>
      </c>
      <c r="E275" s="47"/>
      <c r="F275" s="47"/>
      <c r="G275" s="53"/>
      <c r="H275" s="93" t="s">
        <v>116</v>
      </c>
      <c r="I275" s="54">
        <v>50</v>
      </c>
      <c r="J275" s="47"/>
      <c r="K275" s="47"/>
      <c r="L275" s="47"/>
      <c r="M275" s="47"/>
      <c r="N275" s="110">
        <f>SUM(N270:N274)</f>
        <v>620</v>
      </c>
      <c r="O275" s="100"/>
    </row>
    <row r="276" spans="2:15" x14ac:dyDescent="0.25">
      <c r="B276" s="102"/>
      <c r="C276" s="47"/>
      <c r="D276" s="58">
        <f>SUM(D270:D275)</f>
        <v>825</v>
      </c>
      <c r="E276" s="47"/>
      <c r="F276" s="47"/>
      <c r="G276" s="47"/>
      <c r="H276" s="47"/>
      <c r="I276" s="58">
        <f>SUM(I270:I275)</f>
        <v>850</v>
      </c>
      <c r="J276" s="47"/>
      <c r="K276" s="47"/>
      <c r="L276" s="47"/>
      <c r="M276" s="47"/>
      <c r="N276" s="47"/>
      <c r="O276" s="100"/>
    </row>
    <row r="277" spans="2:15" x14ac:dyDescent="0.25">
      <c r="B277" s="102"/>
      <c r="C277" s="47"/>
      <c r="D277" s="48"/>
      <c r="E277" s="47"/>
      <c r="F277" s="47"/>
      <c r="G277" s="47"/>
      <c r="H277" s="47"/>
      <c r="I277" s="48"/>
      <c r="J277" s="47"/>
      <c r="K277" s="47"/>
      <c r="L277" s="47"/>
      <c r="M277" s="47"/>
      <c r="N277" s="47"/>
      <c r="O277" s="100"/>
    </row>
    <row r="278" spans="2:15" x14ac:dyDescent="0.25">
      <c r="B278" s="102"/>
      <c r="C278" s="47"/>
      <c r="D278" s="48"/>
      <c r="E278" s="47"/>
      <c r="F278" s="47"/>
      <c r="G278" s="47"/>
      <c r="H278" s="47"/>
      <c r="I278" s="48"/>
      <c r="J278" s="47"/>
      <c r="K278" s="47"/>
      <c r="L278" s="47"/>
      <c r="M278" s="47"/>
      <c r="N278" s="47"/>
      <c r="O278" s="100"/>
    </row>
    <row r="279" spans="2:15" x14ac:dyDescent="0.25">
      <c r="B279" s="102"/>
      <c r="C279" s="47"/>
      <c r="D279" s="48"/>
      <c r="E279" s="47"/>
      <c r="F279" s="47"/>
      <c r="G279" s="47"/>
      <c r="H279" s="47"/>
      <c r="I279" s="48"/>
      <c r="J279" s="47"/>
      <c r="K279" s="47"/>
      <c r="L279" s="47"/>
      <c r="M279" s="47"/>
      <c r="N279" s="47"/>
      <c r="O279" s="100"/>
    </row>
    <row r="280" spans="2:15" ht="15.75" thickBot="1" x14ac:dyDescent="0.3">
      <c r="B280" s="103"/>
      <c r="C280" s="104"/>
      <c r="D280" s="105"/>
      <c r="E280" s="104"/>
      <c r="F280" s="104"/>
      <c r="G280" s="104"/>
      <c r="H280" s="104" t="s">
        <v>118</v>
      </c>
      <c r="I280" s="105">
        <f>D276+I276+N275</f>
        <v>2295</v>
      </c>
      <c r="J280" s="104"/>
      <c r="K280" s="104"/>
      <c r="L280" s="104"/>
      <c r="M280" s="104"/>
      <c r="N280" s="104"/>
      <c r="O280" s="106"/>
    </row>
    <row r="284" spans="2:15" ht="15.75" thickBot="1" x14ac:dyDescent="0.3"/>
    <row r="285" spans="2:15" x14ac:dyDescent="0.25">
      <c r="B285" s="94">
        <v>42135</v>
      </c>
      <c r="C285" s="95" t="s">
        <v>61</v>
      </c>
      <c r="D285" s="96">
        <v>175</v>
      </c>
      <c r="E285" s="95"/>
      <c r="F285" s="95"/>
      <c r="G285" s="97">
        <v>42135</v>
      </c>
      <c r="H285" s="95" t="s">
        <v>18</v>
      </c>
      <c r="I285" s="96">
        <v>200</v>
      </c>
      <c r="J285" s="95"/>
      <c r="K285" s="95"/>
      <c r="L285" s="97">
        <v>42135</v>
      </c>
      <c r="M285" s="95" t="s">
        <v>117</v>
      </c>
      <c r="N285" s="96">
        <v>155</v>
      </c>
      <c r="O285" s="98"/>
    </row>
    <row r="286" spans="2:15" x14ac:dyDescent="0.25">
      <c r="B286" s="99">
        <v>42136</v>
      </c>
      <c r="C286" s="47" t="s">
        <v>61</v>
      </c>
      <c r="D286" s="48">
        <v>175</v>
      </c>
      <c r="E286" s="47"/>
      <c r="F286" s="47"/>
      <c r="G286" s="49">
        <v>42136</v>
      </c>
      <c r="H286" s="47" t="s">
        <v>18</v>
      </c>
      <c r="I286" s="48">
        <v>200</v>
      </c>
      <c r="J286" s="47"/>
      <c r="K286" s="47"/>
      <c r="L286" s="49">
        <v>42136</v>
      </c>
      <c r="M286" s="47" t="s">
        <v>117</v>
      </c>
      <c r="N286" s="48">
        <v>155</v>
      </c>
      <c r="O286" s="100"/>
    </row>
    <row r="287" spans="2:15" x14ac:dyDescent="0.25">
      <c r="B287" s="99">
        <v>42137</v>
      </c>
      <c r="C287" s="47" t="s">
        <v>61</v>
      </c>
      <c r="D287" s="48">
        <v>175</v>
      </c>
      <c r="E287" s="47"/>
      <c r="F287" s="47"/>
      <c r="G287" s="49">
        <v>42137</v>
      </c>
      <c r="H287" s="47" t="s">
        <v>18</v>
      </c>
      <c r="I287" s="48">
        <v>200</v>
      </c>
      <c r="J287" s="47"/>
      <c r="K287" s="47"/>
      <c r="L287" s="49">
        <v>42137</v>
      </c>
      <c r="M287" s="47" t="s">
        <v>117</v>
      </c>
      <c r="N287" s="48">
        <v>155</v>
      </c>
      <c r="O287" s="100"/>
    </row>
    <row r="288" spans="2:15" x14ac:dyDescent="0.25">
      <c r="B288" s="99">
        <v>42138</v>
      </c>
      <c r="C288" s="47" t="s">
        <v>61</v>
      </c>
      <c r="D288" s="48">
        <v>175</v>
      </c>
      <c r="E288" s="47"/>
      <c r="F288" s="47"/>
      <c r="G288" s="49">
        <v>42138</v>
      </c>
      <c r="H288" s="47" t="s">
        <v>18</v>
      </c>
      <c r="I288" s="48">
        <v>200</v>
      </c>
      <c r="J288" s="47"/>
      <c r="K288" s="47"/>
      <c r="L288" s="49">
        <v>42138</v>
      </c>
      <c r="M288" s="47" t="s">
        <v>117</v>
      </c>
      <c r="N288" s="48">
        <v>155</v>
      </c>
      <c r="O288" s="100"/>
    </row>
    <row r="289" spans="2:15" x14ac:dyDescent="0.25">
      <c r="B289" s="99">
        <v>42139</v>
      </c>
      <c r="C289" s="47" t="s">
        <v>61</v>
      </c>
      <c r="D289" s="48">
        <v>175</v>
      </c>
      <c r="E289" s="47"/>
      <c r="F289" s="47"/>
      <c r="G289" s="49">
        <v>42139</v>
      </c>
      <c r="H289" s="47" t="s">
        <v>18</v>
      </c>
      <c r="I289" s="48">
        <v>200</v>
      </c>
      <c r="J289" s="47"/>
      <c r="K289" s="47"/>
      <c r="L289" s="49">
        <v>42139</v>
      </c>
      <c r="M289" s="47" t="s">
        <v>117</v>
      </c>
      <c r="N289" s="48">
        <v>155</v>
      </c>
      <c r="O289" s="100"/>
    </row>
    <row r="290" spans="2:15" x14ac:dyDescent="0.25">
      <c r="B290" s="111">
        <v>42140</v>
      </c>
      <c r="C290" s="53" t="s">
        <v>61</v>
      </c>
      <c r="D290" s="54">
        <v>175</v>
      </c>
      <c r="E290" s="47"/>
      <c r="F290" s="47"/>
      <c r="G290" s="71">
        <v>42140</v>
      </c>
      <c r="H290" s="53" t="s">
        <v>18</v>
      </c>
      <c r="I290" s="54">
        <v>200</v>
      </c>
      <c r="J290" s="47"/>
      <c r="K290" s="47"/>
      <c r="L290" s="71">
        <v>42140</v>
      </c>
      <c r="M290" s="53" t="s">
        <v>117</v>
      </c>
      <c r="N290" s="54">
        <v>155</v>
      </c>
      <c r="O290" s="100"/>
    </row>
    <row r="291" spans="2:15" x14ac:dyDescent="0.25">
      <c r="B291" s="102"/>
      <c r="C291" s="47"/>
      <c r="D291" s="112">
        <f>SUM(D285:D290)</f>
        <v>1050</v>
      </c>
      <c r="E291" s="47"/>
      <c r="F291" s="47"/>
      <c r="G291" s="47"/>
      <c r="H291" s="47"/>
      <c r="I291" s="58">
        <f>SUM(I285:I290)</f>
        <v>1200</v>
      </c>
      <c r="J291" s="47"/>
      <c r="K291" s="47"/>
      <c r="L291" s="47"/>
      <c r="M291" s="47"/>
      <c r="N291" s="58">
        <f>SUM(N285:N290)</f>
        <v>930</v>
      </c>
      <c r="O291" s="100"/>
    </row>
    <row r="292" spans="2:15" x14ac:dyDescent="0.25">
      <c r="B292" s="102"/>
      <c r="C292" s="47"/>
      <c r="D292" s="48"/>
      <c r="E292" s="47"/>
      <c r="F292" s="47"/>
      <c r="G292" s="47"/>
      <c r="H292" s="47"/>
      <c r="I292" s="48"/>
      <c r="J292" s="47"/>
      <c r="K292" s="47"/>
      <c r="L292" s="47"/>
      <c r="M292" s="47"/>
      <c r="N292" s="47"/>
      <c r="O292" s="100"/>
    </row>
    <row r="293" spans="2:15" x14ac:dyDescent="0.25">
      <c r="B293" s="102"/>
      <c r="C293" s="47"/>
      <c r="D293" s="48"/>
      <c r="E293" s="47"/>
      <c r="F293" s="47"/>
      <c r="G293" s="47"/>
      <c r="H293" s="47"/>
      <c r="I293" s="48"/>
      <c r="J293" s="47"/>
      <c r="K293" s="47"/>
      <c r="L293" s="47"/>
      <c r="M293" s="47"/>
      <c r="N293" s="47"/>
      <c r="O293" s="100"/>
    </row>
    <row r="294" spans="2:15" x14ac:dyDescent="0.25">
      <c r="B294" s="102"/>
      <c r="C294" s="47"/>
      <c r="D294" s="48"/>
      <c r="E294" s="47"/>
      <c r="F294" s="47"/>
      <c r="G294" s="47"/>
      <c r="H294" s="47"/>
      <c r="I294" s="48"/>
      <c r="J294" s="47"/>
      <c r="K294" s="47"/>
      <c r="L294" s="47"/>
      <c r="M294" s="47"/>
      <c r="N294" s="47"/>
      <c r="O294" s="100"/>
    </row>
    <row r="295" spans="2:15" x14ac:dyDescent="0.25">
      <c r="B295" s="102"/>
      <c r="C295" s="47"/>
      <c r="D295" s="48"/>
      <c r="E295" s="47"/>
      <c r="F295" s="47"/>
      <c r="G295" s="47"/>
      <c r="H295" s="47"/>
      <c r="I295" s="48"/>
      <c r="J295" s="47"/>
      <c r="K295" s="47"/>
      <c r="L295" s="47"/>
      <c r="M295" s="47"/>
      <c r="N295" s="47"/>
      <c r="O295" s="100"/>
    </row>
    <row r="296" spans="2:15" ht="15.75" thickBot="1" x14ac:dyDescent="0.3">
      <c r="B296" s="103"/>
      <c r="C296" s="104"/>
      <c r="D296" s="105"/>
      <c r="E296" s="104"/>
      <c r="F296" s="104"/>
      <c r="G296" s="104"/>
      <c r="H296" s="104" t="s">
        <v>119</v>
      </c>
      <c r="I296" s="105">
        <f>D291+I291+N291</f>
        <v>3180</v>
      </c>
      <c r="J296" s="104"/>
      <c r="K296" s="104"/>
      <c r="L296" s="104"/>
      <c r="M296" s="104"/>
      <c r="N296" s="104"/>
      <c r="O296" s="106"/>
    </row>
    <row r="298" spans="2:15" ht="15.75" thickBot="1" x14ac:dyDescent="0.3"/>
    <row r="299" spans="2:15" x14ac:dyDescent="0.25">
      <c r="B299" s="94">
        <v>42142</v>
      </c>
      <c r="C299" s="95" t="s">
        <v>61</v>
      </c>
      <c r="D299" s="96">
        <v>175</v>
      </c>
      <c r="E299" s="95"/>
      <c r="F299" s="95"/>
      <c r="G299" s="97">
        <v>42142</v>
      </c>
      <c r="H299" s="95" t="s">
        <v>18</v>
      </c>
      <c r="I299" s="96" t="s">
        <v>115</v>
      </c>
      <c r="J299" s="95"/>
      <c r="K299" s="95"/>
      <c r="L299" s="97">
        <v>42142</v>
      </c>
      <c r="M299" s="95" t="s">
        <v>117</v>
      </c>
      <c r="N299" s="107">
        <v>155</v>
      </c>
      <c r="O299" s="98"/>
    </row>
    <row r="300" spans="2:15" x14ac:dyDescent="0.25">
      <c r="B300" s="99">
        <v>42143</v>
      </c>
      <c r="C300" s="47" t="s">
        <v>61</v>
      </c>
      <c r="D300" s="48">
        <v>175</v>
      </c>
      <c r="E300" s="47"/>
      <c r="F300" s="47"/>
      <c r="G300" s="49">
        <v>42143</v>
      </c>
      <c r="H300" s="47" t="s">
        <v>18</v>
      </c>
      <c r="I300" s="48">
        <v>200</v>
      </c>
      <c r="J300" s="47"/>
      <c r="K300" s="47"/>
      <c r="L300" s="49">
        <v>42143</v>
      </c>
      <c r="M300" s="47" t="s">
        <v>117</v>
      </c>
      <c r="N300" s="108">
        <v>155</v>
      </c>
      <c r="O300" s="100"/>
    </row>
    <row r="301" spans="2:15" x14ac:dyDescent="0.25">
      <c r="B301" s="99">
        <v>42144</v>
      </c>
      <c r="C301" s="47" t="s">
        <v>61</v>
      </c>
      <c r="D301" s="48">
        <v>175</v>
      </c>
      <c r="E301" s="47"/>
      <c r="F301" s="47"/>
      <c r="G301" s="49">
        <v>42144</v>
      </c>
      <c r="H301" s="47" t="s">
        <v>18</v>
      </c>
      <c r="I301" s="48">
        <v>200</v>
      </c>
      <c r="J301" s="47"/>
      <c r="K301" s="47"/>
      <c r="L301" s="49">
        <v>42144</v>
      </c>
      <c r="M301" s="47" t="s">
        <v>117</v>
      </c>
      <c r="N301" s="108">
        <v>155</v>
      </c>
      <c r="O301" s="100"/>
    </row>
    <row r="302" spans="2:15" x14ac:dyDescent="0.25">
      <c r="B302" s="99">
        <v>42145</v>
      </c>
      <c r="C302" s="47" t="s">
        <v>61</v>
      </c>
      <c r="D302" s="48">
        <v>175</v>
      </c>
      <c r="E302" s="47"/>
      <c r="F302" s="47"/>
      <c r="G302" s="49">
        <v>42145</v>
      </c>
      <c r="H302" s="47" t="s">
        <v>18</v>
      </c>
      <c r="I302" s="48">
        <v>200</v>
      </c>
      <c r="J302" s="47"/>
      <c r="K302" s="47"/>
      <c r="L302" s="49">
        <v>42145</v>
      </c>
      <c r="M302" s="47" t="s">
        <v>117</v>
      </c>
      <c r="N302" s="108">
        <v>155</v>
      </c>
      <c r="O302" s="100"/>
    </row>
    <row r="303" spans="2:15" x14ac:dyDescent="0.25">
      <c r="B303" s="111">
        <v>42146</v>
      </c>
      <c r="C303" s="53" t="s">
        <v>61</v>
      </c>
      <c r="D303" s="54">
        <v>175</v>
      </c>
      <c r="E303" s="47"/>
      <c r="F303" s="47"/>
      <c r="G303" s="71">
        <v>42146</v>
      </c>
      <c r="H303" s="53" t="s">
        <v>18</v>
      </c>
      <c r="I303" s="54">
        <v>200</v>
      </c>
      <c r="J303" s="47"/>
      <c r="K303" s="47"/>
      <c r="L303" s="71">
        <v>42146</v>
      </c>
      <c r="M303" s="53" t="s">
        <v>117</v>
      </c>
      <c r="N303" s="109">
        <v>155</v>
      </c>
      <c r="O303" s="100"/>
    </row>
    <row r="304" spans="2:15" x14ac:dyDescent="0.25">
      <c r="B304" s="102"/>
      <c r="C304" s="47"/>
      <c r="D304" s="58">
        <f>SUM(D299:D303)</f>
        <v>875</v>
      </c>
      <c r="E304" s="47"/>
      <c r="F304" s="47"/>
      <c r="G304" s="47"/>
      <c r="H304" s="47"/>
      <c r="I304" s="58">
        <f>SUM(I299:I303)</f>
        <v>800</v>
      </c>
      <c r="J304" s="47"/>
      <c r="K304" s="47"/>
      <c r="L304" s="47"/>
      <c r="M304" s="47"/>
      <c r="N304" s="58">
        <f>SUM(N299:N303)</f>
        <v>775</v>
      </c>
      <c r="O304" s="100"/>
    </row>
    <row r="305" spans="2:15" x14ac:dyDescent="0.25">
      <c r="B305" s="102"/>
      <c r="C305" s="47"/>
      <c r="D305" s="48"/>
      <c r="E305" s="47"/>
      <c r="F305" s="47"/>
      <c r="G305" s="47"/>
      <c r="H305" s="47"/>
      <c r="I305" s="48"/>
      <c r="J305" s="47"/>
      <c r="K305" s="47"/>
      <c r="L305" s="47"/>
      <c r="M305" s="47"/>
      <c r="N305" s="47"/>
      <c r="O305" s="100"/>
    </row>
    <row r="306" spans="2:15" x14ac:dyDescent="0.25">
      <c r="B306" s="102"/>
      <c r="C306" s="47"/>
      <c r="D306" s="48"/>
      <c r="E306" s="47"/>
      <c r="F306" s="47"/>
      <c r="G306" s="47"/>
      <c r="H306" s="47"/>
      <c r="I306" s="48"/>
      <c r="J306" s="47"/>
      <c r="K306" s="47"/>
      <c r="L306" s="47"/>
      <c r="M306" s="47"/>
      <c r="N306" s="47"/>
      <c r="O306" s="100"/>
    </row>
    <row r="307" spans="2:15" x14ac:dyDescent="0.25">
      <c r="B307" s="102"/>
      <c r="C307" s="47"/>
      <c r="D307" s="48"/>
      <c r="E307" s="47"/>
      <c r="F307" s="47"/>
      <c r="G307" s="49">
        <v>42149</v>
      </c>
      <c r="H307" s="47" t="s">
        <v>121</v>
      </c>
      <c r="I307" s="48">
        <v>100</v>
      </c>
      <c r="J307" s="47"/>
      <c r="K307" s="47"/>
      <c r="L307" s="47" t="s">
        <v>123</v>
      </c>
      <c r="M307" s="47"/>
      <c r="N307" s="108"/>
      <c r="O307" s="100"/>
    </row>
    <row r="308" spans="2:15" x14ac:dyDescent="0.25">
      <c r="B308" s="102"/>
      <c r="C308" s="47"/>
      <c r="D308" s="48"/>
      <c r="E308" s="47"/>
      <c r="F308" s="47"/>
      <c r="G308" s="71">
        <v>42153</v>
      </c>
      <c r="H308" s="53" t="s">
        <v>121</v>
      </c>
      <c r="I308" s="54">
        <v>100</v>
      </c>
      <c r="J308" s="47"/>
      <c r="K308" s="47"/>
      <c r="L308" s="47"/>
      <c r="M308" s="47"/>
      <c r="N308" s="47"/>
      <c r="O308" s="100"/>
    </row>
    <row r="309" spans="2:15" x14ac:dyDescent="0.25">
      <c r="B309" s="102"/>
      <c r="C309" s="47"/>
      <c r="D309" s="48"/>
      <c r="E309" s="47"/>
      <c r="F309" s="47"/>
      <c r="G309" s="47"/>
      <c r="H309" s="47"/>
      <c r="I309" s="68">
        <f>SUM(I307:I308)</f>
        <v>200</v>
      </c>
      <c r="J309" s="47"/>
      <c r="K309" s="47"/>
      <c r="L309" s="47"/>
      <c r="M309" s="47"/>
      <c r="N309" s="47"/>
      <c r="O309" s="100"/>
    </row>
    <row r="310" spans="2:15" x14ac:dyDescent="0.25">
      <c r="B310" s="102"/>
      <c r="C310" s="47"/>
      <c r="D310" s="48"/>
      <c r="E310" s="47"/>
      <c r="F310" s="47"/>
      <c r="G310" s="47"/>
      <c r="H310" s="47"/>
      <c r="I310" s="48"/>
      <c r="J310" s="47"/>
      <c r="K310" s="47"/>
      <c r="L310" s="47"/>
      <c r="M310" s="47"/>
      <c r="N310" s="47"/>
      <c r="O310" s="100"/>
    </row>
    <row r="311" spans="2:15" x14ac:dyDescent="0.25">
      <c r="B311" s="102"/>
      <c r="C311" s="47"/>
      <c r="D311" s="48"/>
      <c r="E311" s="47"/>
      <c r="F311" s="47"/>
      <c r="G311" s="47"/>
      <c r="H311" s="47"/>
      <c r="I311" s="48"/>
      <c r="J311" s="47"/>
      <c r="K311" s="47"/>
      <c r="L311" s="47"/>
      <c r="M311" s="47"/>
      <c r="N311" s="47"/>
      <c r="O311" s="100"/>
    </row>
    <row r="312" spans="2:15" x14ac:dyDescent="0.25">
      <c r="B312" s="102"/>
      <c r="C312" s="47"/>
      <c r="D312" s="48"/>
      <c r="E312" s="47"/>
      <c r="F312" s="47"/>
      <c r="G312" s="47"/>
      <c r="H312" s="47"/>
      <c r="I312" s="48"/>
      <c r="J312" s="47"/>
      <c r="K312" s="47"/>
      <c r="L312" s="47"/>
      <c r="M312" s="47"/>
      <c r="N312" s="47"/>
      <c r="O312" s="100"/>
    </row>
    <row r="313" spans="2:15" ht="15.75" thickBot="1" x14ac:dyDescent="0.3">
      <c r="B313" s="103"/>
      <c r="C313" s="104"/>
      <c r="D313" s="105"/>
      <c r="E313" s="104"/>
      <c r="F313" s="104"/>
      <c r="G313" s="104" t="s">
        <v>122</v>
      </c>
      <c r="H313" s="105">
        <f>D304+I304+N304+D331+I309+N307</f>
        <v>3010</v>
      </c>
      <c r="I313" s="105"/>
      <c r="J313" s="104"/>
      <c r="K313" s="104"/>
      <c r="L313" s="104"/>
      <c r="M313" s="104"/>
      <c r="N313" s="104"/>
      <c r="O313" s="106"/>
    </row>
    <row r="315" spans="2:15" ht="15.75" thickBot="1" x14ac:dyDescent="0.3"/>
    <row r="316" spans="2:15" x14ac:dyDescent="0.25">
      <c r="B316" s="94">
        <v>42149</v>
      </c>
      <c r="C316" s="95" t="s">
        <v>61</v>
      </c>
      <c r="D316" s="96" t="s">
        <v>115</v>
      </c>
      <c r="E316" s="95"/>
      <c r="F316" s="95"/>
      <c r="G316" s="97">
        <v>42149</v>
      </c>
      <c r="H316" s="95" t="s">
        <v>18</v>
      </c>
      <c r="I316" s="96" t="s">
        <v>115</v>
      </c>
      <c r="J316" s="95"/>
      <c r="K316" s="95"/>
      <c r="L316" s="97">
        <v>42149</v>
      </c>
      <c r="M316" s="95" t="s">
        <v>117</v>
      </c>
      <c r="N316" s="107" t="s">
        <v>115</v>
      </c>
      <c r="O316" s="98"/>
    </row>
    <row r="317" spans="2:15" x14ac:dyDescent="0.25">
      <c r="B317" s="99">
        <v>42150</v>
      </c>
      <c r="C317" s="47" t="s">
        <v>61</v>
      </c>
      <c r="D317" s="48">
        <v>175</v>
      </c>
      <c r="E317" s="47"/>
      <c r="F317" s="47"/>
      <c r="G317" s="49">
        <v>42150</v>
      </c>
      <c r="H317" s="47" t="s">
        <v>18</v>
      </c>
      <c r="I317" s="48">
        <v>200</v>
      </c>
      <c r="J317" s="47"/>
      <c r="K317" s="47"/>
      <c r="L317" s="49">
        <v>42150</v>
      </c>
      <c r="M317" s="47" t="s">
        <v>117</v>
      </c>
      <c r="N317" s="108">
        <v>155</v>
      </c>
      <c r="O317" s="100"/>
    </row>
    <row r="318" spans="2:15" x14ac:dyDescent="0.25">
      <c r="B318" s="99">
        <v>42151</v>
      </c>
      <c r="C318" s="47" t="s">
        <v>61</v>
      </c>
      <c r="D318" s="48">
        <v>175</v>
      </c>
      <c r="E318" s="47"/>
      <c r="F318" s="47"/>
      <c r="G318" s="49">
        <v>42151</v>
      </c>
      <c r="H318" s="47" t="s">
        <v>18</v>
      </c>
      <c r="I318" s="48">
        <v>200</v>
      </c>
      <c r="J318" s="47"/>
      <c r="K318" s="47"/>
      <c r="L318" s="49">
        <v>42151</v>
      </c>
      <c r="M318" s="47" t="s">
        <v>117</v>
      </c>
      <c r="N318" s="108">
        <v>155</v>
      </c>
      <c r="O318" s="100"/>
    </row>
    <row r="319" spans="2:15" x14ac:dyDescent="0.25">
      <c r="B319" s="99">
        <v>42152</v>
      </c>
      <c r="C319" s="47" t="s">
        <v>61</v>
      </c>
      <c r="D319" s="48">
        <v>175</v>
      </c>
      <c r="E319" s="47"/>
      <c r="F319" s="47"/>
      <c r="G319" s="49">
        <v>42152</v>
      </c>
      <c r="H319" s="47" t="s">
        <v>18</v>
      </c>
      <c r="I319" s="48">
        <v>200</v>
      </c>
      <c r="J319" s="47"/>
      <c r="K319" s="47"/>
      <c r="L319" s="49">
        <v>42152</v>
      </c>
      <c r="M319" s="47" t="s">
        <v>117</v>
      </c>
      <c r="N319" s="108">
        <v>155</v>
      </c>
      <c r="O319" s="100"/>
    </row>
    <row r="320" spans="2:15" x14ac:dyDescent="0.25">
      <c r="B320" s="99">
        <v>42153</v>
      </c>
      <c r="C320" s="47" t="s">
        <v>61</v>
      </c>
      <c r="D320" s="48">
        <v>175</v>
      </c>
      <c r="E320" s="47"/>
      <c r="F320" s="47"/>
      <c r="G320" s="49">
        <v>42153</v>
      </c>
      <c r="H320" s="47" t="s">
        <v>18</v>
      </c>
      <c r="I320" s="48">
        <v>200</v>
      </c>
      <c r="J320" s="47"/>
      <c r="K320" s="47"/>
      <c r="L320" s="113">
        <v>42153</v>
      </c>
      <c r="M320" s="64" t="s">
        <v>117</v>
      </c>
      <c r="N320" s="114">
        <v>155</v>
      </c>
      <c r="O320" s="100"/>
    </row>
    <row r="321" spans="2:15" x14ac:dyDescent="0.25">
      <c r="B321" s="111">
        <v>42154</v>
      </c>
      <c r="C321" s="53" t="s">
        <v>61</v>
      </c>
      <c r="D321" s="54">
        <v>175</v>
      </c>
      <c r="E321" s="47"/>
      <c r="F321" s="47"/>
      <c r="G321" s="71">
        <v>42154</v>
      </c>
      <c r="H321" s="53" t="s">
        <v>18</v>
      </c>
      <c r="I321" s="54">
        <v>0</v>
      </c>
      <c r="J321" s="47"/>
      <c r="K321" s="47"/>
      <c r="L321" s="71">
        <v>42154</v>
      </c>
      <c r="M321" s="53" t="s">
        <v>117</v>
      </c>
      <c r="N321" s="109">
        <v>155</v>
      </c>
      <c r="O321" s="100"/>
    </row>
    <row r="322" spans="2:15" x14ac:dyDescent="0.25">
      <c r="B322" s="99"/>
      <c r="C322" s="47"/>
      <c r="D322" s="58">
        <f>SUM(D316:D321)</f>
        <v>875</v>
      </c>
      <c r="E322" s="47"/>
      <c r="F322" s="47"/>
      <c r="G322" s="47"/>
      <c r="H322" s="47"/>
      <c r="I322" s="58">
        <f>SUM(I316:I321)</f>
        <v>800</v>
      </c>
      <c r="J322" s="47"/>
      <c r="K322" s="47"/>
      <c r="L322" s="47"/>
      <c r="M322" s="47"/>
      <c r="N322" s="58">
        <f>SUM(N316:N321)</f>
        <v>775</v>
      </c>
      <c r="O322" s="100"/>
    </row>
    <row r="323" spans="2:15" x14ac:dyDescent="0.25">
      <c r="B323" s="99"/>
      <c r="C323" s="47"/>
      <c r="D323" s="67"/>
      <c r="E323" s="47"/>
      <c r="F323" s="47"/>
      <c r="G323" s="47"/>
      <c r="H323" s="47"/>
      <c r="I323" s="67"/>
      <c r="J323" s="47"/>
      <c r="K323" s="47"/>
      <c r="L323" s="47"/>
      <c r="M323" s="47"/>
      <c r="N323" s="67"/>
      <c r="O323" s="100"/>
    </row>
    <row r="324" spans="2:15" x14ac:dyDescent="0.25">
      <c r="B324" s="99">
        <v>42158</v>
      </c>
      <c r="C324" s="47" t="s">
        <v>127</v>
      </c>
      <c r="D324" s="48">
        <v>150</v>
      </c>
      <c r="E324" s="47"/>
      <c r="F324" s="47"/>
      <c r="G324" s="47"/>
      <c r="H324" s="47"/>
      <c r="I324" s="67"/>
      <c r="J324" s="47"/>
      <c r="K324" s="47"/>
      <c r="L324" s="47"/>
      <c r="M324" s="47"/>
      <c r="N324" s="67"/>
      <c r="O324" s="100"/>
    </row>
    <row r="325" spans="2:15" x14ac:dyDescent="0.25">
      <c r="B325" s="111">
        <v>42159</v>
      </c>
      <c r="C325" s="53" t="s">
        <v>127</v>
      </c>
      <c r="D325" s="54">
        <v>150</v>
      </c>
      <c r="E325" s="47"/>
      <c r="F325" s="47"/>
      <c r="G325" s="47"/>
      <c r="H325" s="47"/>
      <c r="I325" s="67"/>
      <c r="J325" s="47"/>
      <c r="K325" s="47"/>
      <c r="L325" s="47"/>
      <c r="M325" s="47"/>
      <c r="N325" s="67"/>
      <c r="O325" s="100"/>
    </row>
    <row r="326" spans="2:15" x14ac:dyDescent="0.25">
      <c r="B326" s="102"/>
      <c r="C326" s="47"/>
      <c r="D326" s="58">
        <f>SUM(D324:D325)</f>
        <v>300</v>
      </c>
      <c r="E326" s="47"/>
      <c r="F326" s="47"/>
      <c r="G326" s="47"/>
      <c r="H326" s="47"/>
      <c r="I326" s="67"/>
      <c r="J326" s="47"/>
      <c r="K326" s="47"/>
      <c r="L326" s="47"/>
      <c r="M326" s="47"/>
      <c r="N326" s="67"/>
      <c r="O326" s="100"/>
    </row>
    <row r="327" spans="2:15" x14ac:dyDescent="0.25">
      <c r="B327" s="102"/>
      <c r="C327" s="47"/>
      <c r="D327" s="48"/>
      <c r="E327" s="47"/>
      <c r="F327" s="47"/>
      <c r="G327" s="49">
        <v>42156</v>
      </c>
      <c r="H327" s="47" t="s">
        <v>121</v>
      </c>
      <c r="I327" s="48">
        <v>100</v>
      </c>
      <c r="J327" s="47"/>
      <c r="K327" s="47"/>
      <c r="L327" s="47"/>
      <c r="M327" s="47"/>
      <c r="N327" s="108"/>
      <c r="O327" s="100"/>
    </row>
    <row r="328" spans="2:15" x14ac:dyDescent="0.25">
      <c r="B328" s="99"/>
      <c r="C328" s="47"/>
      <c r="D328" s="48"/>
      <c r="E328" s="47"/>
      <c r="F328" s="47"/>
      <c r="G328" s="71">
        <v>42160</v>
      </c>
      <c r="H328" s="53" t="s">
        <v>121</v>
      </c>
      <c r="I328" s="54">
        <v>100</v>
      </c>
      <c r="J328" s="47"/>
      <c r="K328" s="47"/>
      <c r="L328" s="47"/>
      <c r="M328" s="47"/>
      <c r="N328" s="47"/>
      <c r="O328" s="100"/>
    </row>
    <row r="329" spans="2:15" x14ac:dyDescent="0.25">
      <c r="B329" s="99">
        <v>42143</v>
      </c>
      <c r="C329" s="47" t="s">
        <v>120</v>
      </c>
      <c r="D329" s="48">
        <v>180</v>
      </c>
      <c r="E329" s="47"/>
      <c r="F329" s="47"/>
      <c r="G329" s="47"/>
      <c r="H329" s="47"/>
      <c r="I329" s="58">
        <f>SUM(I327:I328)</f>
        <v>200</v>
      </c>
      <c r="J329" s="47"/>
      <c r="K329" s="47"/>
      <c r="L329" s="47"/>
      <c r="M329" s="47"/>
      <c r="N329" s="47"/>
      <c r="O329" s="100"/>
    </row>
    <row r="330" spans="2:15" x14ac:dyDescent="0.25">
      <c r="B330" s="111">
        <v>42144</v>
      </c>
      <c r="C330" s="53" t="s">
        <v>120</v>
      </c>
      <c r="D330" s="54">
        <v>180</v>
      </c>
      <c r="E330" s="47"/>
      <c r="F330" s="47"/>
      <c r="G330" s="47"/>
      <c r="H330" s="47"/>
      <c r="I330" s="48"/>
      <c r="J330" s="47"/>
      <c r="K330" s="47"/>
      <c r="L330" s="47"/>
      <c r="M330" s="47"/>
      <c r="N330" s="47"/>
      <c r="O330" s="100"/>
    </row>
    <row r="331" spans="2:15" x14ac:dyDescent="0.25">
      <c r="B331" s="102"/>
      <c r="C331" s="47"/>
      <c r="D331" s="58">
        <f>SUM(D329:D330)</f>
        <v>360</v>
      </c>
      <c r="E331" s="47"/>
      <c r="F331" s="47"/>
      <c r="G331" s="47"/>
      <c r="H331" s="47"/>
      <c r="I331" s="48"/>
      <c r="J331" s="47"/>
      <c r="K331" s="47"/>
      <c r="L331" s="47"/>
      <c r="M331" s="47"/>
      <c r="N331" s="47"/>
      <c r="O331" s="100"/>
    </row>
    <row r="332" spans="2:15" x14ac:dyDescent="0.25">
      <c r="B332" s="102"/>
      <c r="C332" s="47"/>
      <c r="D332" s="48"/>
      <c r="E332" s="47"/>
      <c r="F332" s="47"/>
      <c r="G332" s="47"/>
      <c r="H332" s="47"/>
      <c r="I332" s="48"/>
      <c r="J332" s="47"/>
      <c r="K332" s="47"/>
      <c r="L332" s="47"/>
      <c r="M332" s="47"/>
      <c r="N332" s="47"/>
      <c r="O332" s="100"/>
    </row>
    <row r="333" spans="2:15" ht="15.75" thickBot="1" x14ac:dyDescent="0.3">
      <c r="B333" s="103"/>
      <c r="C333" s="104"/>
      <c r="D333" s="105"/>
      <c r="E333" s="104"/>
      <c r="F333" s="104"/>
      <c r="G333" s="104" t="s">
        <v>125</v>
      </c>
      <c r="H333" s="105">
        <f>D322+I322+N322+I329+D326+D331</f>
        <v>3310</v>
      </c>
      <c r="I333" s="105"/>
      <c r="J333" s="104"/>
      <c r="K333" s="104"/>
      <c r="L333" s="104"/>
      <c r="M333" s="104"/>
      <c r="N333" s="104"/>
      <c r="O333" s="106"/>
    </row>
    <row r="335" spans="2:15" ht="15.75" thickBot="1" x14ac:dyDescent="0.3"/>
    <row r="336" spans="2:15" x14ac:dyDescent="0.25">
      <c r="B336" s="94">
        <v>42156</v>
      </c>
      <c r="C336" s="95" t="s">
        <v>61</v>
      </c>
      <c r="D336" s="96">
        <v>200</v>
      </c>
      <c r="E336" s="95"/>
      <c r="F336" s="95"/>
      <c r="G336" s="97">
        <v>42156</v>
      </c>
      <c r="H336" s="95" t="s">
        <v>18</v>
      </c>
      <c r="I336" s="96">
        <v>200</v>
      </c>
      <c r="J336" s="95"/>
      <c r="K336" s="95"/>
      <c r="L336" s="97">
        <v>42156</v>
      </c>
      <c r="M336" s="95" t="s">
        <v>117</v>
      </c>
      <c r="N336" s="107">
        <v>160</v>
      </c>
      <c r="O336" s="98"/>
    </row>
    <row r="337" spans="2:17" x14ac:dyDescent="0.25">
      <c r="B337" s="99">
        <v>42157</v>
      </c>
      <c r="C337" s="47" t="s">
        <v>61</v>
      </c>
      <c r="D337" s="48">
        <v>200</v>
      </c>
      <c r="E337" s="47"/>
      <c r="F337" s="47"/>
      <c r="G337" s="49">
        <v>42157</v>
      </c>
      <c r="H337" s="47" t="s">
        <v>18</v>
      </c>
      <c r="I337" s="48">
        <v>200</v>
      </c>
      <c r="J337" s="47"/>
      <c r="K337" s="47"/>
      <c r="L337" s="49">
        <v>42157</v>
      </c>
      <c r="M337" s="47" t="s">
        <v>117</v>
      </c>
      <c r="N337" s="108">
        <v>160</v>
      </c>
      <c r="O337" s="100"/>
    </row>
    <row r="338" spans="2:17" x14ac:dyDescent="0.25">
      <c r="B338" s="99">
        <v>42158</v>
      </c>
      <c r="C338" s="47" t="s">
        <v>61</v>
      </c>
      <c r="D338" s="48">
        <v>175</v>
      </c>
      <c r="E338" s="47"/>
      <c r="F338" s="47"/>
      <c r="G338" s="49">
        <v>42158</v>
      </c>
      <c r="H338" s="47" t="s">
        <v>18</v>
      </c>
      <c r="I338" s="48">
        <v>200</v>
      </c>
      <c r="J338" s="47"/>
      <c r="K338" s="47"/>
      <c r="L338" s="49">
        <v>42158</v>
      </c>
      <c r="M338" s="47" t="s">
        <v>117</v>
      </c>
      <c r="N338" s="108">
        <v>160</v>
      </c>
      <c r="O338" s="100"/>
    </row>
    <row r="339" spans="2:17" x14ac:dyDescent="0.25">
      <c r="B339" s="99">
        <v>42159</v>
      </c>
      <c r="C339" s="47" t="s">
        <v>61</v>
      </c>
      <c r="D339" s="48">
        <v>175</v>
      </c>
      <c r="E339" s="47"/>
      <c r="F339" s="47"/>
      <c r="G339" s="49">
        <v>42159</v>
      </c>
      <c r="H339" s="47" t="s">
        <v>18</v>
      </c>
      <c r="I339" s="48">
        <v>200</v>
      </c>
      <c r="J339" s="47"/>
      <c r="K339" s="47"/>
      <c r="L339" s="49">
        <v>42159</v>
      </c>
      <c r="M339" s="47" t="s">
        <v>117</v>
      </c>
      <c r="N339" s="108">
        <v>160</v>
      </c>
      <c r="O339" s="100"/>
    </row>
    <row r="340" spans="2:17" x14ac:dyDescent="0.25">
      <c r="B340" s="111">
        <v>42160</v>
      </c>
      <c r="C340" s="53" t="s">
        <v>61</v>
      </c>
      <c r="D340" s="54">
        <v>175</v>
      </c>
      <c r="E340" s="47"/>
      <c r="F340" s="47"/>
      <c r="G340" s="71">
        <v>42160</v>
      </c>
      <c r="H340" s="53" t="s">
        <v>18</v>
      </c>
      <c r="I340" s="54">
        <v>200</v>
      </c>
      <c r="J340" s="47"/>
      <c r="K340" s="47"/>
      <c r="L340" s="71">
        <v>42160</v>
      </c>
      <c r="M340" s="53" t="s">
        <v>117</v>
      </c>
      <c r="N340" s="109">
        <v>160</v>
      </c>
      <c r="O340" s="100"/>
      <c r="Q340" s="2">
        <f>D341+I341+N341</f>
        <v>2725</v>
      </c>
    </row>
    <row r="341" spans="2:17" x14ac:dyDescent="0.25">
      <c r="B341" s="102"/>
      <c r="C341" s="47"/>
      <c r="D341" s="58">
        <f>SUM(D336:D340)</f>
        <v>925</v>
      </c>
      <c r="E341" s="60">
        <v>42168</v>
      </c>
      <c r="F341" s="47"/>
      <c r="G341" s="47"/>
      <c r="H341" s="47"/>
      <c r="I341" s="58">
        <f>SUM(I336:I340)</f>
        <v>1000</v>
      </c>
      <c r="J341" s="60">
        <v>42168</v>
      </c>
      <c r="K341" s="47"/>
      <c r="L341" s="47"/>
      <c r="M341" s="47"/>
      <c r="N341" s="110">
        <f>SUM(N336:N340)</f>
        <v>800</v>
      </c>
      <c r="O341" s="118">
        <v>42168</v>
      </c>
    </row>
    <row r="342" spans="2:17" x14ac:dyDescent="0.25">
      <c r="B342" s="102"/>
      <c r="C342" s="47"/>
      <c r="D342" s="48"/>
      <c r="E342" s="47"/>
      <c r="F342" s="47"/>
      <c r="G342" s="47"/>
      <c r="H342" s="47"/>
      <c r="I342" s="48"/>
      <c r="J342" s="47"/>
      <c r="K342" s="47"/>
      <c r="L342" s="47"/>
      <c r="M342" s="47"/>
      <c r="N342" s="47"/>
      <c r="O342" s="100"/>
    </row>
    <row r="343" spans="2:17" x14ac:dyDescent="0.25">
      <c r="B343" s="102"/>
      <c r="C343" s="47"/>
      <c r="D343" s="48"/>
      <c r="E343" s="47"/>
      <c r="F343" s="47"/>
      <c r="G343" s="47"/>
      <c r="H343" s="47"/>
      <c r="I343" s="48"/>
      <c r="J343" s="47"/>
      <c r="K343" s="47"/>
      <c r="L343" s="47"/>
      <c r="M343" s="47"/>
      <c r="N343" s="47"/>
      <c r="O343" s="100"/>
    </row>
    <row r="344" spans="2:17" x14ac:dyDescent="0.25">
      <c r="B344" s="102"/>
      <c r="C344" s="47"/>
      <c r="D344" s="48"/>
      <c r="E344" s="47"/>
      <c r="F344" s="47"/>
      <c r="G344" s="49">
        <v>42163</v>
      </c>
      <c r="H344" s="47" t="s">
        <v>121</v>
      </c>
      <c r="I344" s="48">
        <v>100</v>
      </c>
      <c r="J344" s="47"/>
      <c r="K344" s="47"/>
      <c r="O344" s="100"/>
    </row>
    <row r="345" spans="2:17" x14ac:dyDescent="0.25">
      <c r="B345" s="102"/>
      <c r="C345" s="47"/>
      <c r="D345" s="48"/>
      <c r="E345" s="47"/>
      <c r="F345" s="47"/>
      <c r="G345" s="71">
        <v>42167</v>
      </c>
      <c r="H345" s="53" t="s">
        <v>121</v>
      </c>
      <c r="I345" s="54">
        <v>0</v>
      </c>
      <c r="J345" s="47"/>
      <c r="K345" s="47"/>
      <c r="O345" s="100"/>
    </row>
    <row r="346" spans="2:17" x14ac:dyDescent="0.25">
      <c r="B346" s="102"/>
      <c r="C346" s="47"/>
      <c r="D346" s="48"/>
      <c r="E346" s="47"/>
      <c r="F346" s="47"/>
      <c r="G346" s="47"/>
      <c r="H346" s="47"/>
      <c r="I346" s="68">
        <f>SUM(I344:I345)</f>
        <v>100</v>
      </c>
      <c r="J346" s="47"/>
      <c r="K346" s="47"/>
      <c r="O346" s="100"/>
    </row>
    <row r="347" spans="2:17" x14ac:dyDescent="0.25">
      <c r="B347" s="102"/>
      <c r="C347" s="47"/>
      <c r="D347" s="48"/>
      <c r="E347" s="47"/>
      <c r="F347" s="47"/>
      <c r="G347" s="47"/>
      <c r="H347" s="47"/>
      <c r="I347" s="48"/>
      <c r="J347" s="47"/>
      <c r="K347" s="47"/>
      <c r="O347" s="100"/>
    </row>
    <row r="348" spans="2:17" x14ac:dyDescent="0.25">
      <c r="B348" s="102"/>
      <c r="C348" s="47"/>
      <c r="D348" s="48"/>
      <c r="E348" s="47"/>
      <c r="F348" s="47"/>
      <c r="G348" s="47"/>
      <c r="H348" s="47"/>
      <c r="I348" s="48"/>
      <c r="J348" s="47"/>
      <c r="K348" s="47"/>
      <c r="L348" s="47"/>
      <c r="M348" s="47"/>
      <c r="N348" s="47"/>
      <c r="O348" s="100"/>
    </row>
    <row r="349" spans="2:17" x14ac:dyDescent="0.25">
      <c r="B349" s="102"/>
      <c r="C349" s="47"/>
      <c r="D349" s="48"/>
      <c r="E349" s="47"/>
      <c r="F349" s="47"/>
      <c r="G349" s="47" t="s">
        <v>126</v>
      </c>
      <c r="H349" s="47"/>
      <c r="I349" s="48">
        <f>D341+I341+N341+I346+O422</f>
        <v>3425</v>
      </c>
      <c r="J349" s="47"/>
      <c r="K349" s="47"/>
      <c r="L349" s="47"/>
      <c r="M349" s="47"/>
      <c r="N349" s="47"/>
      <c r="O349" s="100"/>
    </row>
    <row r="350" spans="2:17" ht="15.75" thickBot="1" x14ac:dyDescent="0.3">
      <c r="B350" s="103"/>
      <c r="C350" s="104"/>
      <c r="D350" s="105"/>
      <c r="E350" s="104"/>
      <c r="F350" s="104"/>
      <c r="G350" s="104"/>
      <c r="H350" s="104"/>
      <c r="I350" s="105"/>
      <c r="J350" s="104"/>
      <c r="K350" s="104"/>
      <c r="L350" s="104"/>
      <c r="M350" s="104"/>
      <c r="N350" s="104"/>
      <c r="O350" s="106"/>
    </row>
    <row r="352" spans="2:17" ht="15.75" thickBot="1" x14ac:dyDescent="0.3"/>
    <row r="353" spans="2:17" x14ac:dyDescent="0.25">
      <c r="B353" s="94">
        <v>42163</v>
      </c>
      <c r="C353" s="95" t="s">
        <v>61</v>
      </c>
      <c r="D353" s="96">
        <v>175</v>
      </c>
      <c r="E353" s="95"/>
      <c r="F353" s="95"/>
      <c r="G353" s="97">
        <v>42163</v>
      </c>
      <c r="H353" s="95" t="s">
        <v>18</v>
      </c>
      <c r="I353" s="96">
        <v>200</v>
      </c>
      <c r="J353" s="95"/>
      <c r="K353" s="95"/>
      <c r="L353" s="97">
        <v>42163</v>
      </c>
      <c r="M353" s="95" t="s">
        <v>117</v>
      </c>
      <c r="N353" s="107">
        <v>160</v>
      </c>
      <c r="O353" s="98"/>
    </row>
    <row r="354" spans="2:17" x14ac:dyDescent="0.25">
      <c r="B354" s="99">
        <v>42164</v>
      </c>
      <c r="C354" s="47" t="s">
        <v>61</v>
      </c>
      <c r="D354" s="48">
        <v>175</v>
      </c>
      <c r="E354" s="47"/>
      <c r="F354" s="47"/>
      <c r="G354" s="49">
        <v>42164</v>
      </c>
      <c r="H354" s="47" t="s">
        <v>18</v>
      </c>
      <c r="I354" s="48">
        <v>200</v>
      </c>
      <c r="J354" s="47"/>
      <c r="K354" s="47"/>
      <c r="L354" s="49">
        <v>42164</v>
      </c>
      <c r="M354" s="47" t="s">
        <v>117</v>
      </c>
      <c r="N354" s="108">
        <v>160</v>
      </c>
      <c r="O354" s="100"/>
    </row>
    <row r="355" spans="2:17" x14ac:dyDescent="0.25">
      <c r="B355" s="99">
        <v>42165</v>
      </c>
      <c r="C355" s="47" t="s">
        <v>61</v>
      </c>
      <c r="D355" s="48">
        <v>175</v>
      </c>
      <c r="E355" s="47"/>
      <c r="F355" s="47"/>
      <c r="G355" s="49">
        <v>42165</v>
      </c>
      <c r="H355" s="47" t="s">
        <v>18</v>
      </c>
      <c r="I355" s="48">
        <v>200</v>
      </c>
      <c r="J355" s="47"/>
      <c r="K355" s="47"/>
      <c r="L355" s="49">
        <v>42165</v>
      </c>
      <c r="M355" s="47" t="s">
        <v>117</v>
      </c>
      <c r="N355" s="108">
        <v>160</v>
      </c>
      <c r="O355" s="100"/>
    </row>
    <row r="356" spans="2:17" x14ac:dyDescent="0.25">
      <c r="B356" s="99">
        <v>42166</v>
      </c>
      <c r="C356" s="47" t="s">
        <v>61</v>
      </c>
      <c r="D356" s="48">
        <v>175</v>
      </c>
      <c r="E356" s="47"/>
      <c r="F356" s="47"/>
      <c r="G356" s="49">
        <v>42166</v>
      </c>
      <c r="H356" s="47" t="s">
        <v>18</v>
      </c>
      <c r="I356" s="48">
        <v>200</v>
      </c>
      <c r="J356" s="47"/>
      <c r="K356" s="47"/>
      <c r="L356" s="49">
        <v>42166</v>
      </c>
      <c r="M356" s="47" t="s">
        <v>117</v>
      </c>
      <c r="N356" s="108">
        <v>160</v>
      </c>
      <c r="O356" s="100"/>
    </row>
    <row r="357" spans="2:17" x14ac:dyDescent="0.25">
      <c r="B357" s="99">
        <v>42167</v>
      </c>
      <c r="C357" s="47" t="s">
        <v>61</v>
      </c>
      <c r="D357" s="48">
        <v>175</v>
      </c>
      <c r="E357" s="47"/>
      <c r="F357" s="47"/>
      <c r="G357" s="49">
        <v>42167</v>
      </c>
      <c r="H357" s="47" t="s">
        <v>18</v>
      </c>
      <c r="I357" s="48">
        <v>200</v>
      </c>
      <c r="J357" s="47"/>
      <c r="K357" s="47"/>
      <c r="L357" s="49">
        <v>42167</v>
      </c>
      <c r="M357" s="47" t="s">
        <v>117</v>
      </c>
      <c r="N357" s="108">
        <v>160</v>
      </c>
      <c r="O357" s="100"/>
    </row>
    <row r="358" spans="2:17" x14ac:dyDescent="0.25">
      <c r="B358" s="111">
        <v>42168</v>
      </c>
      <c r="C358" s="53" t="s">
        <v>61</v>
      </c>
      <c r="D358" s="54">
        <v>175</v>
      </c>
      <c r="E358" s="47"/>
      <c r="F358" s="47"/>
      <c r="G358" s="71">
        <v>42168</v>
      </c>
      <c r="H358" s="53" t="s">
        <v>18</v>
      </c>
      <c r="I358" s="54">
        <v>200</v>
      </c>
      <c r="J358" s="47"/>
      <c r="K358" s="47"/>
      <c r="L358" s="71">
        <v>42168</v>
      </c>
      <c r="M358" s="53" t="s">
        <v>117</v>
      </c>
      <c r="N358" s="109">
        <v>0</v>
      </c>
      <c r="O358" s="100"/>
    </row>
    <row r="359" spans="2:17" x14ac:dyDescent="0.25">
      <c r="B359" s="102"/>
      <c r="C359" s="47"/>
      <c r="D359" s="119">
        <f>SUM(D353:D358)</f>
        <v>1050</v>
      </c>
      <c r="E359" s="90">
        <v>42175</v>
      </c>
      <c r="F359" s="47"/>
      <c r="G359" s="47"/>
      <c r="H359" s="47"/>
      <c r="I359" s="119">
        <f>SUM(I353:I358)</f>
        <v>1200</v>
      </c>
      <c r="J359" s="90">
        <v>42175</v>
      </c>
      <c r="K359" s="47"/>
      <c r="L359" s="47"/>
      <c r="M359" s="47"/>
      <c r="N359" s="119">
        <f>SUM(N353:N358)</f>
        <v>800</v>
      </c>
      <c r="O359" s="120">
        <v>42175</v>
      </c>
      <c r="Q359" s="2" t="s">
        <v>130</v>
      </c>
    </row>
    <row r="360" spans="2:17" x14ac:dyDescent="0.25">
      <c r="B360" s="102"/>
      <c r="C360" s="47"/>
      <c r="D360" s="48"/>
      <c r="E360" s="47"/>
      <c r="F360" s="47"/>
      <c r="G360" s="47"/>
      <c r="H360" s="47"/>
      <c r="I360" s="48"/>
      <c r="J360" s="47"/>
      <c r="K360" s="47"/>
      <c r="L360" s="47"/>
      <c r="M360" s="47"/>
      <c r="N360" s="47"/>
      <c r="O360" s="100"/>
    </row>
    <row r="361" spans="2:17" x14ac:dyDescent="0.25">
      <c r="B361" s="102"/>
      <c r="C361" s="47"/>
      <c r="D361" s="48"/>
      <c r="E361" s="47"/>
      <c r="F361" s="47"/>
      <c r="G361" s="47"/>
      <c r="H361" s="47"/>
      <c r="I361" s="48"/>
      <c r="J361" s="47"/>
      <c r="K361" s="47"/>
      <c r="L361" s="47"/>
      <c r="M361" s="47"/>
      <c r="N361" s="47"/>
      <c r="O361" s="100"/>
    </row>
    <row r="362" spans="2:17" x14ac:dyDescent="0.25">
      <c r="B362" s="102"/>
      <c r="C362" s="47"/>
      <c r="D362" s="48"/>
      <c r="E362" s="47"/>
      <c r="F362" s="47"/>
      <c r="G362" s="47"/>
      <c r="H362" s="47"/>
      <c r="I362" s="48"/>
      <c r="J362" s="47"/>
      <c r="K362" s="47"/>
      <c r="L362" s="47"/>
      <c r="M362" s="47"/>
      <c r="N362" s="47"/>
      <c r="O362" s="100"/>
    </row>
    <row r="363" spans="2:17" x14ac:dyDescent="0.25">
      <c r="E363" s="47"/>
      <c r="F363" s="47"/>
      <c r="J363" s="47"/>
      <c r="K363" s="47"/>
      <c r="L363" s="47"/>
      <c r="M363" s="47"/>
      <c r="N363" s="47"/>
      <c r="O363" s="100"/>
    </row>
    <row r="364" spans="2:17" x14ac:dyDescent="0.25">
      <c r="E364" s="47"/>
      <c r="F364" s="47"/>
      <c r="J364" s="47"/>
      <c r="K364" s="47"/>
      <c r="L364" s="47"/>
      <c r="M364" s="47"/>
      <c r="N364" s="47"/>
      <c r="O364" s="100"/>
    </row>
    <row r="365" spans="2:17" x14ac:dyDescent="0.25">
      <c r="E365" s="47"/>
      <c r="F365" s="47"/>
      <c r="J365" s="47"/>
      <c r="K365" s="47"/>
      <c r="L365" s="47"/>
      <c r="M365" s="47"/>
      <c r="N365" s="47"/>
      <c r="O365" s="100"/>
    </row>
    <row r="366" spans="2:17" x14ac:dyDescent="0.25">
      <c r="B366" s="102"/>
      <c r="C366" s="47"/>
      <c r="D366" s="48">
        <f>SUM(D363:D365)</f>
        <v>0</v>
      </c>
      <c r="E366" s="47"/>
      <c r="F366" s="47"/>
      <c r="J366" s="47"/>
      <c r="K366" s="47"/>
      <c r="L366" s="47"/>
      <c r="M366" s="47"/>
      <c r="N366" s="47"/>
      <c r="O366" s="100"/>
    </row>
    <row r="367" spans="2:17" x14ac:dyDescent="0.25">
      <c r="B367" s="102"/>
      <c r="C367" s="47"/>
      <c r="D367" s="48"/>
      <c r="E367" s="47"/>
      <c r="F367" s="47"/>
      <c r="G367" s="47"/>
      <c r="H367" s="47"/>
      <c r="I367" s="48"/>
      <c r="J367" s="47"/>
      <c r="K367" s="47"/>
      <c r="L367" s="47"/>
      <c r="M367" s="47"/>
      <c r="N367" s="47"/>
      <c r="O367" s="100"/>
    </row>
    <row r="368" spans="2:17" x14ac:dyDescent="0.25">
      <c r="B368" s="102"/>
      <c r="C368" s="47"/>
      <c r="D368" s="48"/>
      <c r="E368" s="47"/>
      <c r="F368" s="47"/>
      <c r="G368" s="47"/>
      <c r="H368" s="47"/>
      <c r="I368" s="48"/>
      <c r="J368" s="47"/>
      <c r="K368" s="47"/>
      <c r="L368" s="47"/>
      <c r="M368" s="47"/>
      <c r="N368" s="47"/>
      <c r="O368" s="100"/>
    </row>
    <row r="369" spans="2:22" x14ac:dyDescent="0.25">
      <c r="B369" s="102"/>
      <c r="C369" s="47"/>
      <c r="D369" s="48"/>
      <c r="E369" s="47"/>
      <c r="F369" s="47"/>
      <c r="G369" s="47"/>
      <c r="H369" s="47"/>
      <c r="I369" s="48"/>
      <c r="J369" s="47"/>
      <c r="K369" s="47"/>
      <c r="L369" s="47"/>
      <c r="M369" s="47"/>
      <c r="N369" s="47"/>
      <c r="O369" s="100"/>
    </row>
    <row r="370" spans="2:22" ht="15.75" thickBot="1" x14ac:dyDescent="0.3">
      <c r="B370" s="103"/>
      <c r="C370" s="104"/>
      <c r="D370" s="105"/>
      <c r="E370" s="104"/>
      <c r="F370" s="104"/>
      <c r="G370" s="104" t="s">
        <v>129</v>
      </c>
      <c r="H370" s="104"/>
      <c r="I370" s="105">
        <f>D359+I359+N359+O422+D366</f>
        <v>3650</v>
      </c>
      <c r="J370" s="104"/>
      <c r="K370" s="104"/>
      <c r="L370" s="104"/>
      <c r="M370" s="104"/>
      <c r="N370" s="104"/>
      <c r="O370" s="106"/>
    </row>
    <row r="373" spans="2:22" ht="15.75" thickBot="1" x14ac:dyDescent="0.3">
      <c r="B373" s="1"/>
    </row>
    <row r="374" spans="2:22" x14ac:dyDescent="0.25">
      <c r="B374" s="94">
        <v>42170</v>
      </c>
      <c r="C374" s="95" t="s">
        <v>61</v>
      </c>
      <c r="D374" s="96">
        <v>175</v>
      </c>
      <c r="E374" s="95"/>
      <c r="F374" s="95"/>
      <c r="G374" s="97">
        <v>42170</v>
      </c>
      <c r="H374" s="95" t="s">
        <v>18</v>
      </c>
      <c r="I374" s="96">
        <v>150</v>
      </c>
      <c r="J374" s="95"/>
      <c r="K374" s="95"/>
      <c r="L374" s="97">
        <v>42170</v>
      </c>
      <c r="M374" s="95" t="s">
        <v>117</v>
      </c>
      <c r="N374" s="107">
        <v>190</v>
      </c>
      <c r="O374" s="98"/>
    </row>
    <row r="375" spans="2:22" x14ac:dyDescent="0.25">
      <c r="B375" s="99">
        <v>42171</v>
      </c>
      <c r="C375" s="47" t="s">
        <v>61</v>
      </c>
      <c r="D375" s="48">
        <v>175</v>
      </c>
      <c r="E375" s="47"/>
      <c r="F375" s="47"/>
      <c r="G375" s="49">
        <v>42171</v>
      </c>
      <c r="H375" s="47" t="s">
        <v>18</v>
      </c>
      <c r="I375" s="48">
        <v>200</v>
      </c>
      <c r="J375" s="47"/>
      <c r="K375" s="47"/>
      <c r="L375" s="49">
        <v>42171</v>
      </c>
      <c r="M375" s="47" t="s">
        <v>117</v>
      </c>
      <c r="N375" s="108">
        <v>190</v>
      </c>
      <c r="O375" s="100"/>
    </row>
    <row r="376" spans="2:22" x14ac:dyDescent="0.25">
      <c r="B376" s="99">
        <v>42172</v>
      </c>
      <c r="C376" s="47" t="s">
        <v>61</v>
      </c>
      <c r="D376" s="48">
        <v>175</v>
      </c>
      <c r="E376" s="47"/>
      <c r="F376" s="47"/>
      <c r="G376" s="49">
        <v>42172</v>
      </c>
      <c r="H376" s="47" t="s">
        <v>18</v>
      </c>
      <c r="I376" s="48">
        <v>200</v>
      </c>
      <c r="J376" s="47"/>
      <c r="K376" s="47"/>
      <c r="L376" s="49">
        <v>42172</v>
      </c>
      <c r="M376" s="47" t="s">
        <v>117</v>
      </c>
      <c r="N376" s="108">
        <v>190</v>
      </c>
      <c r="O376" s="100"/>
    </row>
    <row r="377" spans="2:22" x14ac:dyDescent="0.25">
      <c r="B377" s="99">
        <v>42173</v>
      </c>
      <c r="C377" s="47" t="s">
        <v>61</v>
      </c>
      <c r="D377" s="48">
        <v>175</v>
      </c>
      <c r="E377" s="47"/>
      <c r="F377" s="47"/>
      <c r="G377" s="49">
        <v>42173</v>
      </c>
      <c r="H377" s="47" t="s">
        <v>18</v>
      </c>
      <c r="I377" s="48">
        <v>0</v>
      </c>
      <c r="J377" s="47"/>
      <c r="K377" s="47"/>
      <c r="L377" s="49">
        <v>42173</v>
      </c>
      <c r="M377" s="47" t="s">
        <v>117</v>
      </c>
      <c r="N377" s="108">
        <v>190</v>
      </c>
      <c r="O377" s="100"/>
    </row>
    <row r="378" spans="2:22" x14ac:dyDescent="0.25">
      <c r="B378" s="99">
        <v>42174</v>
      </c>
      <c r="C378" s="47" t="s">
        <v>61</v>
      </c>
      <c r="D378" s="48">
        <v>175</v>
      </c>
      <c r="E378" s="47"/>
      <c r="F378" s="47"/>
      <c r="G378" s="49">
        <v>42174</v>
      </c>
      <c r="H378" s="47" t="s">
        <v>18</v>
      </c>
      <c r="I378" s="48">
        <v>300</v>
      </c>
      <c r="J378" s="47"/>
      <c r="K378" s="47"/>
      <c r="L378" s="49">
        <v>42174</v>
      </c>
      <c r="M378" s="47" t="s">
        <v>117</v>
      </c>
      <c r="N378" s="108">
        <v>190</v>
      </c>
      <c r="O378" s="100"/>
    </row>
    <row r="379" spans="2:22" x14ac:dyDescent="0.25">
      <c r="B379" s="111">
        <v>42175</v>
      </c>
      <c r="C379" s="53" t="s">
        <v>61</v>
      </c>
      <c r="D379" s="54">
        <v>175</v>
      </c>
      <c r="E379" s="47"/>
      <c r="F379" s="47"/>
      <c r="G379" s="71">
        <v>42175</v>
      </c>
      <c r="H379" s="53" t="s">
        <v>18</v>
      </c>
      <c r="I379" s="54">
        <v>200</v>
      </c>
      <c r="J379" s="47"/>
      <c r="K379" s="47"/>
      <c r="L379" s="71">
        <v>42175</v>
      </c>
      <c r="M379" s="53" t="s">
        <v>117</v>
      </c>
      <c r="N379" s="109">
        <v>0</v>
      </c>
      <c r="O379" s="100"/>
      <c r="Q379" s="2"/>
    </row>
    <row r="380" spans="2:22" x14ac:dyDescent="0.25">
      <c r="B380" s="102"/>
      <c r="C380" s="47"/>
      <c r="D380" s="58">
        <f>SUM(D374:D379)</f>
        <v>1050</v>
      </c>
      <c r="E380" s="60">
        <v>42184</v>
      </c>
      <c r="F380" s="47"/>
      <c r="G380" s="47"/>
      <c r="H380" s="47"/>
      <c r="I380" s="58">
        <f>SUM(I374:I379)</f>
        <v>1050</v>
      </c>
      <c r="J380" s="60">
        <v>42184</v>
      </c>
      <c r="K380" s="47"/>
      <c r="L380" s="47"/>
      <c r="M380" s="47"/>
      <c r="N380" s="110">
        <f>SUM(N374:N379)</f>
        <v>950</v>
      </c>
      <c r="O380" s="118">
        <v>42185</v>
      </c>
    </row>
    <row r="381" spans="2:22" x14ac:dyDescent="0.25">
      <c r="B381" s="102"/>
      <c r="C381" s="47"/>
      <c r="D381" s="48"/>
      <c r="E381" s="47"/>
      <c r="F381" s="47"/>
      <c r="G381" s="47"/>
      <c r="H381" s="49">
        <v>42183</v>
      </c>
      <c r="I381" s="48">
        <v>-500</v>
      </c>
      <c r="J381" s="47"/>
      <c r="K381" s="47"/>
      <c r="L381" s="47"/>
      <c r="M381" s="47"/>
      <c r="N381" s="47"/>
      <c r="O381" s="100"/>
      <c r="V381" s="2"/>
    </row>
    <row r="382" spans="2:22" x14ac:dyDescent="0.25">
      <c r="B382" s="102"/>
      <c r="C382" s="47"/>
      <c r="D382" s="48"/>
      <c r="E382" s="47"/>
      <c r="F382" s="47"/>
      <c r="G382" s="47"/>
      <c r="H382" s="47"/>
      <c r="I382" s="48"/>
      <c r="J382" s="47"/>
      <c r="K382" s="47"/>
      <c r="L382" s="47"/>
      <c r="M382" s="47"/>
      <c r="N382" s="47"/>
      <c r="O382" s="50"/>
    </row>
    <row r="383" spans="2:22" x14ac:dyDescent="0.25">
      <c r="B383" s="102"/>
      <c r="C383" s="47"/>
      <c r="D383" s="48"/>
      <c r="E383" s="47"/>
      <c r="F383" s="47"/>
      <c r="G383" s="47"/>
      <c r="H383" s="47"/>
      <c r="I383" s="48"/>
      <c r="J383" s="47"/>
      <c r="K383" s="47"/>
      <c r="O383" s="50"/>
    </row>
    <row r="384" spans="2:22" x14ac:dyDescent="0.25">
      <c r="B384" s="102"/>
      <c r="C384" s="47"/>
      <c r="D384" s="48"/>
      <c r="E384" s="47"/>
      <c r="F384" s="47"/>
      <c r="O384" s="50"/>
    </row>
    <row r="385" spans="2:20" x14ac:dyDescent="0.25">
      <c r="B385" s="102"/>
      <c r="C385" s="47"/>
      <c r="D385" s="48"/>
      <c r="E385" s="47"/>
      <c r="F385" s="47"/>
      <c r="O385" s="50"/>
      <c r="T385" s="2"/>
    </row>
    <row r="386" spans="2:20" x14ac:dyDescent="0.25">
      <c r="B386" s="102"/>
      <c r="C386" s="47"/>
      <c r="D386" s="48"/>
      <c r="E386" s="47"/>
      <c r="F386" s="47"/>
      <c r="O386" s="50"/>
    </row>
    <row r="387" spans="2:20" x14ac:dyDescent="0.25">
      <c r="B387" s="102"/>
      <c r="C387" s="47"/>
      <c r="D387" s="48"/>
      <c r="E387" s="47"/>
      <c r="F387" s="47"/>
      <c r="O387" s="50"/>
    </row>
    <row r="388" spans="2:20" x14ac:dyDescent="0.25">
      <c r="B388" s="102"/>
      <c r="C388" s="47"/>
      <c r="D388" s="48"/>
      <c r="E388" s="47"/>
      <c r="F388" s="47"/>
      <c r="O388" s="50"/>
    </row>
    <row r="389" spans="2:20" x14ac:dyDescent="0.25">
      <c r="B389" s="102"/>
      <c r="C389" s="47"/>
      <c r="D389" s="48"/>
      <c r="E389" s="47"/>
      <c r="F389" s="47"/>
      <c r="G389" s="47"/>
      <c r="H389" s="47"/>
      <c r="I389" s="48"/>
      <c r="J389" s="47"/>
      <c r="K389" s="47"/>
      <c r="L389" s="47"/>
      <c r="M389" s="47"/>
      <c r="N389" s="47"/>
      <c r="O389" s="50"/>
    </row>
    <row r="390" spans="2:20" x14ac:dyDescent="0.25">
      <c r="B390" s="102"/>
      <c r="C390" s="47"/>
      <c r="D390" s="48"/>
      <c r="E390" s="47"/>
      <c r="F390" s="47"/>
      <c r="G390" s="47"/>
      <c r="H390" s="47"/>
      <c r="I390" s="48"/>
      <c r="J390" s="47"/>
      <c r="K390" s="47"/>
      <c r="L390" s="47"/>
      <c r="M390" s="47"/>
      <c r="N390" s="47"/>
      <c r="O390" s="100"/>
    </row>
    <row r="391" spans="2:20" x14ac:dyDescent="0.25">
      <c r="B391" s="102"/>
      <c r="C391" s="47"/>
      <c r="D391" s="48"/>
      <c r="E391" s="47"/>
      <c r="F391" s="47"/>
      <c r="G391" s="47"/>
      <c r="H391" s="47"/>
      <c r="I391" s="48"/>
      <c r="J391" s="47"/>
      <c r="K391" s="47"/>
      <c r="L391" s="47"/>
      <c r="M391" s="47"/>
      <c r="N391" s="47"/>
      <c r="O391" s="100"/>
    </row>
    <row r="392" spans="2:20" ht="15.75" thickBot="1" x14ac:dyDescent="0.3">
      <c r="B392" s="103"/>
      <c r="C392" s="104"/>
      <c r="D392" s="105"/>
      <c r="E392" s="104"/>
      <c r="F392" s="104"/>
      <c r="G392" s="115">
        <v>42184</v>
      </c>
      <c r="H392" s="104"/>
      <c r="I392" s="105">
        <f>D380+I380+N380+I420</f>
        <v>3400</v>
      </c>
      <c r="J392" s="104"/>
      <c r="K392" s="104"/>
      <c r="L392" s="104"/>
      <c r="M392" s="104"/>
      <c r="N392" s="104"/>
      <c r="O392" s="106"/>
    </row>
    <row r="396" spans="2:20" x14ac:dyDescent="0.25">
      <c r="B396" s="99">
        <v>42163</v>
      </c>
      <c r="C396" s="47" t="s">
        <v>54</v>
      </c>
      <c r="D396" s="48">
        <v>220</v>
      </c>
      <c r="G396" s="99">
        <v>42163</v>
      </c>
      <c r="H396" s="47" t="s">
        <v>128</v>
      </c>
      <c r="I396" s="48">
        <v>230</v>
      </c>
    </row>
    <row r="397" spans="2:20" x14ac:dyDescent="0.25">
      <c r="B397" s="49">
        <v>42169</v>
      </c>
      <c r="C397" s="47" t="s">
        <v>54</v>
      </c>
      <c r="D397" s="48">
        <v>150</v>
      </c>
      <c r="E397" s="47"/>
      <c r="F397" s="47"/>
      <c r="G397" s="49">
        <v>42169</v>
      </c>
      <c r="H397" s="47" t="s">
        <v>128</v>
      </c>
      <c r="I397" s="48">
        <v>150</v>
      </c>
      <c r="J397" s="47"/>
      <c r="K397" s="47"/>
    </row>
    <row r="398" spans="2:20" x14ac:dyDescent="0.25">
      <c r="B398" s="49">
        <v>42170</v>
      </c>
      <c r="C398" s="47" t="s">
        <v>54</v>
      </c>
      <c r="D398" s="48">
        <v>230</v>
      </c>
      <c r="E398" s="47"/>
      <c r="F398" s="47"/>
      <c r="G398" s="49">
        <v>42170</v>
      </c>
      <c r="H398" s="47" t="s">
        <v>128</v>
      </c>
      <c r="I398" s="48">
        <v>250</v>
      </c>
      <c r="J398" s="47"/>
      <c r="K398" s="47"/>
    </row>
    <row r="399" spans="2:20" x14ac:dyDescent="0.25">
      <c r="B399" s="49">
        <v>42171</v>
      </c>
      <c r="C399" s="47" t="s">
        <v>54</v>
      </c>
      <c r="D399" s="48">
        <v>230</v>
      </c>
      <c r="E399" s="47"/>
      <c r="F399" s="47"/>
      <c r="G399" s="49">
        <v>42171</v>
      </c>
      <c r="H399" s="47" t="s">
        <v>128</v>
      </c>
      <c r="I399" s="48">
        <v>250</v>
      </c>
      <c r="J399" s="47"/>
      <c r="K399" s="47"/>
      <c r="R399" t="s">
        <v>38</v>
      </c>
    </row>
    <row r="400" spans="2:20" x14ac:dyDescent="0.25">
      <c r="B400" s="49">
        <v>42172</v>
      </c>
      <c r="C400" s="47" t="s">
        <v>54</v>
      </c>
      <c r="D400" s="48">
        <v>250</v>
      </c>
      <c r="E400" s="47"/>
      <c r="F400" s="47"/>
      <c r="G400" s="49">
        <v>42172</v>
      </c>
      <c r="H400" s="47" t="s">
        <v>128</v>
      </c>
      <c r="I400" s="48">
        <v>300</v>
      </c>
      <c r="J400" s="47"/>
      <c r="K400" s="47"/>
      <c r="O400" s="2"/>
    </row>
    <row r="401" spans="2:20" x14ac:dyDescent="0.25">
      <c r="B401" s="49">
        <v>42173</v>
      </c>
      <c r="C401" s="47" t="s">
        <v>54</v>
      </c>
      <c r="D401" s="48">
        <v>300</v>
      </c>
      <c r="E401" s="47"/>
      <c r="F401" s="47"/>
      <c r="G401" s="49">
        <v>42173</v>
      </c>
      <c r="H401" s="47" t="s">
        <v>128</v>
      </c>
      <c r="I401" s="48">
        <v>320</v>
      </c>
      <c r="J401" s="47"/>
      <c r="K401" s="47"/>
    </row>
    <row r="402" spans="2:20" x14ac:dyDescent="0.25">
      <c r="B402" s="49">
        <v>42174</v>
      </c>
      <c r="C402" s="47" t="s">
        <v>54</v>
      </c>
      <c r="D402" s="48">
        <v>320</v>
      </c>
      <c r="E402" s="47"/>
      <c r="F402" s="47"/>
      <c r="G402" s="49">
        <v>42174</v>
      </c>
      <c r="H402" s="47" t="s">
        <v>128</v>
      </c>
      <c r="I402" s="48">
        <v>330</v>
      </c>
      <c r="J402" s="47"/>
      <c r="K402" s="47"/>
    </row>
    <row r="403" spans="2:20" x14ac:dyDescent="0.25">
      <c r="B403" s="53"/>
      <c r="C403" s="71"/>
      <c r="D403" s="54">
        <v>-700</v>
      </c>
      <c r="E403" s="47"/>
      <c r="F403" s="47"/>
      <c r="G403" s="53"/>
      <c r="H403" s="71">
        <v>42177</v>
      </c>
      <c r="I403" s="54">
        <v>-500</v>
      </c>
      <c r="J403" s="47"/>
      <c r="K403" s="47"/>
      <c r="L403" s="2">
        <f>I392+I404+D404</f>
        <v>5730</v>
      </c>
    </row>
    <row r="404" spans="2:20" x14ac:dyDescent="0.25">
      <c r="B404" s="47"/>
      <c r="C404" s="47"/>
      <c r="D404" s="58">
        <f>SUM(D396:D403)</f>
        <v>1000</v>
      </c>
      <c r="E404" s="60">
        <v>42185</v>
      </c>
      <c r="F404" s="47"/>
      <c r="G404" s="47"/>
      <c r="H404" s="47"/>
      <c r="I404" s="58">
        <f>SUM(I396:I403)</f>
        <v>1330</v>
      </c>
      <c r="J404" s="60">
        <v>42185</v>
      </c>
      <c r="K404" s="47"/>
    </row>
    <row r="405" spans="2:20" x14ac:dyDescent="0.25">
      <c r="B405" s="47"/>
      <c r="C405" s="47"/>
      <c r="D405" s="48"/>
      <c r="E405" s="47"/>
      <c r="F405" s="47"/>
      <c r="G405" s="47"/>
      <c r="H405" s="47"/>
      <c r="I405" s="48"/>
      <c r="J405" s="47"/>
      <c r="K405" s="47"/>
    </row>
    <row r="406" spans="2:20" x14ac:dyDescent="0.25">
      <c r="B406" s="47"/>
      <c r="C406" s="47"/>
      <c r="D406" s="48"/>
      <c r="E406" s="47"/>
      <c r="F406" s="47"/>
      <c r="G406" s="47"/>
      <c r="H406" s="47"/>
      <c r="I406" s="48"/>
      <c r="J406" s="47"/>
      <c r="K406" s="47"/>
    </row>
    <row r="407" spans="2:20" x14ac:dyDescent="0.25">
      <c r="B407" s="56"/>
      <c r="C407" s="43"/>
      <c r="D407" s="44"/>
      <c r="E407" s="43"/>
      <c r="F407" s="43"/>
      <c r="G407" s="43"/>
      <c r="H407" s="43"/>
      <c r="I407" s="44"/>
      <c r="J407" s="43"/>
      <c r="K407" s="43"/>
      <c r="L407" s="43"/>
      <c r="M407" s="43"/>
      <c r="N407" s="43"/>
      <c r="O407" s="43"/>
      <c r="P407" s="43"/>
      <c r="Q407" s="66">
        <v>42173</v>
      </c>
      <c r="R407" s="43" t="s">
        <v>18</v>
      </c>
      <c r="S407" s="43">
        <v>150</v>
      </c>
      <c r="T407" s="45"/>
    </row>
    <row r="408" spans="2:20" x14ac:dyDescent="0.25">
      <c r="B408" s="46">
        <v>42177</v>
      </c>
      <c r="C408" s="47" t="s">
        <v>61</v>
      </c>
      <c r="D408" s="48">
        <v>175</v>
      </c>
      <c r="E408" s="47"/>
      <c r="F408" s="47"/>
      <c r="G408" s="49">
        <v>42177</v>
      </c>
      <c r="H408" s="47" t="s">
        <v>105</v>
      </c>
      <c r="I408" s="48">
        <v>160</v>
      </c>
      <c r="J408" s="47"/>
      <c r="K408" s="47"/>
      <c r="L408" s="49">
        <v>42177</v>
      </c>
      <c r="M408" s="47" t="s">
        <v>131</v>
      </c>
      <c r="N408" s="47">
        <v>160</v>
      </c>
      <c r="O408" s="47"/>
      <c r="P408" s="47"/>
      <c r="Q408" s="49">
        <v>42179</v>
      </c>
      <c r="R408" s="47" t="s">
        <v>18</v>
      </c>
      <c r="S408" s="47">
        <v>200</v>
      </c>
      <c r="T408" s="50"/>
    </row>
    <row r="409" spans="2:20" x14ac:dyDescent="0.25">
      <c r="B409" s="46">
        <v>42178</v>
      </c>
      <c r="C409" s="47" t="s">
        <v>61</v>
      </c>
      <c r="D409" s="48">
        <v>175</v>
      </c>
      <c r="E409" s="47"/>
      <c r="F409" s="47"/>
      <c r="G409" s="49">
        <v>42178</v>
      </c>
      <c r="H409" s="47" t="s">
        <v>105</v>
      </c>
      <c r="I409" s="48">
        <v>160</v>
      </c>
      <c r="J409" s="47"/>
      <c r="K409" s="47"/>
      <c r="L409" s="49">
        <v>42178</v>
      </c>
      <c r="M409" s="47" t="s">
        <v>131</v>
      </c>
      <c r="N409" s="47">
        <v>160</v>
      </c>
      <c r="O409" s="47"/>
      <c r="P409" s="47"/>
      <c r="Q409" s="49">
        <v>42180</v>
      </c>
      <c r="R409" s="47" t="s">
        <v>18</v>
      </c>
      <c r="S409" s="47">
        <v>200</v>
      </c>
      <c r="T409" s="50"/>
    </row>
    <row r="410" spans="2:20" x14ac:dyDescent="0.25">
      <c r="B410" s="46">
        <v>42179</v>
      </c>
      <c r="C410" s="47" t="s">
        <v>61</v>
      </c>
      <c r="D410" s="48">
        <v>175</v>
      </c>
      <c r="E410" s="47"/>
      <c r="F410" s="47"/>
      <c r="G410" s="49">
        <v>42179</v>
      </c>
      <c r="H410" s="47" t="s">
        <v>105</v>
      </c>
      <c r="I410" s="48">
        <v>160</v>
      </c>
      <c r="J410" s="47"/>
      <c r="K410" s="47"/>
      <c r="L410" s="49">
        <v>42179</v>
      </c>
      <c r="M410" s="47" t="s">
        <v>131</v>
      </c>
      <c r="N410" s="47">
        <v>160</v>
      </c>
      <c r="O410" s="47"/>
      <c r="P410" s="47"/>
      <c r="Q410" s="49">
        <v>42181</v>
      </c>
      <c r="R410" s="47" t="s">
        <v>18</v>
      </c>
      <c r="S410" s="47">
        <v>200</v>
      </c>
      <c r="T410" s="50"/>
    </row>
    <row r="411" spans="2:20" x14ac:dyDescent="0.25">
      <c r="B411" s="124">
        <v>42181</v>
      </c>
      <c r="C411" s="53" t="s">
        <v>61</v>
      </c>
      <c r="D411" s="54">
        <v>175</v>
      </c>
      <c r="E411" s="47"/>
      <c r="F411" s="47"/>
      <c r="G411" s="49">
        <v>42180</v>
      </c>
      <c r="H411" s="47" t="s">
        <v>105</v>
      </c>
      <c r="I411" s="48">
        <v>160</v>
      </c>
      <c r="J411" s="47"/>
      <c r="K411" s="47"/>
      <c r="L411" s="49">
        <v>42180</v>
      </c>
      <c r="M411" s="47" t="s">
        <v>131</v>
      </c>
      <c r="N411" s="47">
        <v>160</v>
      </c>
      <c r="O411" s="47"/>
      <c r="P411" s="47"/>
      <c r="Q411" s="53"/>
      <c r="R411" s="122" t="s">
        <v>88</v>
      </c>
      <c r="S411" s="122">
        <v>650</v>
      </c>
      <c r="T411" s="50"/>
    </row>
    <row r="412" spans="2:20" x14ac:dyDescent="0.25">
      <c r="B412" s="51"/>
      <c r="C412" s="47" t="s">
        <v>57</v>
      </c>
      <c r="D412" s="125">
        <f>SUM(D408:D411)</f>
        <v>700</v>
      </c>
      <c r="E412" s="60">
        <v>42188</v>
      </c>
      <c r="F412" s="47"/>
      <c r="G412" s="49">
        <v>42181</v>
      </c>
      <c r="H412" s="47" t="s">
        <v>105</v>
      </c>
      <c r="I412" s="48">
        <v>160</v>
      </c>
      <c r="J412" s="47"/>
      <c r="K412" s="47"/>
      <c r="L412" s="71">
        <v>42181</v>
      </c>
      <c r="M412" s="53" t="s">
        <v>131</v>
      </c>
      <c r="N412" s="53">
        <v>160</v>
      </c>
      <c r="O412" s="47"/>
      <c r="P412" s="47"/>
      <c r="Q412" s="47"/>
      <c r="R412" s="47" t="s">
        <v>57</v>
      </c>
      <c r="S412" s="126">
        <f>SUM(S407:S411)</f>
        <v>1400</v>
      </c>
      <c r="T412" s="63">
        <v>42188</v>
      </c>
    </row>
    <row r="413" spans="2:20" x14ac:dyDescent="0.25">
      <c r="B413" s="51"/>
      <c r="C413" s="47"/>
      <c r="D413" s="48"/>
      <c r="E413" s="47"/>
      <c r="F413" s="47"/>
      <c r="G413" s="71">
        <v>42182</v>
      </c>
      <c r="H413" s="53" t="s">
        <v>105</v>
      </c>
      <c r="I413" s="54">
        <v>160</v>
      </c>
      <c r="J413" s="47"/>
      <c r="K413" s="47"/>
      <c r="L413" s="47"/>
      <c r="M413" s="47" t="s">
        <v>57</v>
      </c>
      <c r="N413" s="126">
        <f>SUM(N408:N412)</f>
        <v>800</v>
      </c>
      <c r="O413" s="60">
        <v>42188</v>
      </c>
      <c r="P413" s="47"/>
      <c r="Q413" s="47"/>
      <c r="R413" s="47"/>
      <c r="S413" s="47"/>
      <c r="T413" s="50"/>
    </row>
    <row r="414" spans="2:20" x14ac:dyDescent="0.25">
      <c r="B414" s="51"/>
      <c r="C414" s="47"/>
      <c r="D414" s="48"/>
      <c r="E414" s="47"/>
      <c r="F414" s="47"/>
      <c r="G414" s="47"/>
      <c r="H414" s="47" t="s">
        <v>57</v>
      </c>
      <c r="I414" s="125">
        <f>SUM(I408:I413)</f>
        <v>960</v>
      </c>
      <c r="J414" s="60">
        <v>42188</v>
      </c>
      <c r="K414" s="47"/>
      <c r="L414" s="47"/>
      <c r="M414" s="47"/>
      <c r="N414" s="47"/>
      <c r="O414" s="47"/>
      <c r="P414" s="47"/>
      <c r="Q414" s="47"/>
      <c r="R414" s="57">
        <f>D412+I414+N413+S412</f>
        <v>3860</v>
      </c>
      <c r="S414" s="47"/>
      <c r="T414" s="50"/>
    </row>
    <row r="415" spans="2:20" x14ac:dyDescent="0.25">
      <c r="B415" s="52"/>
      <c r="C415" s="53"/>
      <c r="D415" s="54"/>
      <c r="E415" s="53"/>
      <c r="F415" s="53"/>
      <c r="G415" s="53"/>
      <c r="H415" s="53"/>
      <c r="I415" s="54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5"/>
    </row>
    <row r="416" spans="2:20" x14ac:dyDescent="0.25">
      <c r="B416" s="47"/>
      <c r="C416" s="47"/>
      <c r="D416" s="48"/>
      <c r="E416" s="47"/>
      <c r="F416" s="47"/>
      <c r="G416" s="47"/>
      <c r="H416" s="47"/>
      <c r="I416" s="48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</row>
    <row r="417" spans="2:25" x14ac:dyDescent="0.25">
      <c r="B417" s="47"/>
      <c r="C417" s="47"/>
      <c r="D417" s="48"/>
      <c r="E417" s="47"/>
      <c r="F417" s="47"/>
      <c r="G417" s="47"/>
      <c r="H417" s="47"/>
      <c r="I417" s="48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</row>
    <row r="418" spans="2:25" x14ac:dyDescent="0.25">
      <c r="B418" s="56"/>
      <c r="C418" s="43"/>
      <c r="D418" s="44"/>
      <c r="E418" s="43"/>
      <c r="F418" s="43"/>
      <c r="G418" s="43"/>
      <c r="H418" s="43"/>
      <c r="I418" s="44"/>
      <c r="J418" s="43"/>
      <c r="K418" s="43"/>
      <c r="L418" s="43"/>
      <c r="M418" s="43"/>
      <c r="N418" s="43"/>
      <c r="O418" s="43"/>
      <c r="P418" s="45"/>
    </row>
    <row r="419" spans="2:25" x14ac:dyDescent="0.25">
      <c r="B419" s="46">
        <v>42178</v>
      </c>
      <c r="C419" s="47" t="s">
        <v>51</v>
      </c>
      <c r="D419" s="48">
        <v>230</v>
      </c>
      <c r="E419" s="47"/>
      <c r="F419" s="47"/>
      <c r="G419" s="49">
        <v>42165</v>
      </c>
      <c r="H419" s="47" t="s">
        <v>77</v>
      </c>
      <c r="I419" s="121">
        <v>230</v>
      </c>
      <c r="J419" s="47"/>
      <c r="K419" s="47"/>
      <c r="L419" s="47"/>
      <c r="M419" s="49">
        <v>42154</v>
      </c>
      <c r="N419" s="64" t="s">
        <v>29</v>
      </c>
      <c r="O419" s="67">
        <v>300</v>
      </c>
      <c r="P419" s="50"/>
    </row>
    <row r="420" spans="2:25" x14ac:dyDescent="0.25">
      <c r="B420" s="46">
        <v>42179</v>
      </c>
      <c r="C420" s="47" t="s">
        <v>51</v>
      </c>
      <c r="D420" s="48">
        <v>230</v>
      </c>
      <c r="E420" s="47"/>
      <c r="F420" s="47"/>
      <c r="G420" s="49">
        <v>42174</v>
      </c>
      <c r="H420" s="47" t="s">
        <v>19</v>
      </c>
      <c r="I420" s="121">
        <v>350</v>
      </c>
      <c r="J420" s="47"/>
      <c r="K420" s="47"/>
      <c r="L420" s="47"/>
      <c r="M420" s="49"/>
      <c r="N420" s="64"/>
      <c r="O420" s="67"/>
      <c r="P420" s="50"/>
    </row>
    <row r="421" spans="2:25" ht="15.75" thickBot="1" x14ac:dyDescent="0.3">
      <c r="B421" s="51"/>
      <c r="C421" s="47" t="s">
        <v>57</v>
      </c>
      <c r="D421" s="125">
        <f>SUM(D419:D420)</f>
        <v>460</v>
      </c>
      <c r="E421" s="60">
        <v>42195</v>
      </c>
      <c r="F421" s="47"/>
      <c r="G421" s="49">
        <v>42178</v>
      </c>
      <c r="H421" s="47" t="s">
        <v>19</v>
      </c>
      <c r="I421" s="121">
        <v>230</v>
      </c>
      <c r="J421" s="47"/>
      <c r="K421" s="47"/>
      <c r="L421" s="47"/>
      <c r="M421" s="115">
        <v>42154</v>
      </c>
      <c r="N421" s="116" t="s">
        <v>124</v>
      </c>
      <c r="O421" s="117">
        <v>300</v>
      </c>
      <c r="P421" s="50"/>
      <c r="R421" s="129"/>
    </row>
    <row r="422" spans="2:25" x14ac:dyDescent="0.25">
      <c r="B422" s="51"/>
      <c r="C422" s="47"/>
      <c r="D422" s="48"/>
      <c r="E422" s="47"/>
      <c r="F422" s="47"/>
      <c r="G422" s="71">
        <v>42179</v>
      </c>
      <c r="H422" s="122" t="s">
        <v>19</v>
      </c>
      <c r="I422" s="123">
        <v>230</v>
      </c>
      <c r="J422" s="47"/>
      <c r="K422" s="47"/>
      <c r="L422" s="47"/>
      <c r="M422" s="49"/>
      <c r="N422" s="47"/>
      <c r="O422" s="48">
        <f>SUM(O419:O421)</f>
        <v>600</v>
      </c>
      <c r="P422" s="50"/>
    </row>
    <row r="423" spans="2:25" x14ac:dyDescent="0.25">
      <c r="B423" s="51"/>
      <c r="C423" s="47"/>
      <c r="D423" s="48"/>
      <c r="E423" s="47"/>
      <c r="F423" s="47"/>
      <c r="G423" s="47"/>
      <c r="H423" s="64" t="s">
        <v>57</v>
      </c>
      <c r="I423" s="128">
        <f>SUM(I419:I422)</f>
        <v>1040</v>
      </c>
      <c r="J423" s="60">
        <v>42195</v>
      </c>
      <c r="K423" s="47"/>
      <c r="L423" s="47"/>
      <c r="M423" s="47"/>
      <c r="N423" s="47"/>
      <c r="O423" s="47"/>
      <c r="P423" s="50"/>
    </row>
    <row r="424" spans="2:25" x14ac:dyDescent="0.25">
      <c r="B424" s="51"/>
      <c r="C424" s="47"/>
      <c r="D424" s="48"/>
      <c r="E424" s="47"/>
      <c r="F424" s="47"/>
      <c r="G424" s="47"/>
      <c r="H424" s="47"/>
      <c r="I424" s="48"/>
      <c r="J424" s="47"/>
      <c r="K424" s="47"/>
      <c r="L424" s="47"/>
      <c r="M424" s="57">
        <f>D421+I423+O422</f>
        <v>2100</v>
      </c>
      <c r="N424" s="47"/>
      <c r="O424" s="47"/>
      <c r="P424" s="50"/>
    </row>
    <row r="425" spans="2:25" x14ac:dyDescent="0.25">
      <c r="B425" s="52"/>
      <c r="C425" s="53"/>
      <c r="D425" s="54"/>
      <c r="E425" s="53"/>
      <c r="F425" s="53"/>
      <c r="G425" s="53"/>
      <c r="H425" s="53"/>
      <c r="I425" s="54"/>
      <c r="J425" s="53"/>
      <c r="K425" s="53"/>
      <c r="L425" s="53"/>
      <c r="M425" s="53"/>
      <c r="N425" s="53"/>
      <c r="O425" s="53"/>
      <c r="P425" s="55"/>
    </row>
    <row r="427" spans="2:25" x14ac:dyDescent="0.25">
      <c r="B427" s="56"/>
      <c r="C427" s="43"/>
      <c r="D427" s="44"/>
      <c r="E427" s="43"/>
      <c r="F427" s="43"/>
      <c r="G427" s="43"/>
      <c r="H427" s="43"/>
      <c r="I427" s="44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5"/>
    </row>
    <row r="428" spans="2:25" x14ac:dyDescent="0.25">
      <c r="B428" s="46">
        <v>42184</v>
      </c>
      <c r="C428" s="47" t="s">
        <v>61</v>
      </c>
      <c r="D428" s="48">
        <v>175</v>
      </c>
      <c r="E428" s="47"/>
      <c r="F428" s="47"/>
      <c r="G428" s="49">
        <v>42184</v>
      </c>
      <c r="H428" s="47" t="s">
        <v>105</v>
      </c>
      <c r="I428" s="48">
        <v>160</v>
      </c>
      <c r="J428" s="47"/>
      <c r="K428" s="47"/>
      <c r="L428" s="49">
        <v>42184</v>
      </c>
      <c r="M428" s="47" t="s">
        <v>131</v>
      </c>
      <c r="N428" s="47">
        <v>160</v>
      </c>
      <c r="O428" s="47"/>
      <c r="P428" s="47"/>
      <c r="Q428" s="49">
        <v>42184</v>
      </c>
      <c r="R428" s="47" t="s">
        <v>18</v>
      </c>
      <c r="S428" s="47">
        <v>200</v>
      </c>
      <c r="T428" s="47"/>
      <c r="U428" s="47"/>
      <c r="V428" s="49">
        <v>42186</v>
      </c>
      <c r="W428" s="47" t="s">
        <v>132</v>
      </c>
      <c r="X428" s="47">
        <v>150</v>
      </c>
      <c r="Y428" s="50"/>
    </row>
    <row r="429" spans="2:25" x14ac:dyDescent="0.25">
      <c r="B429" s="46">
        <v>42185</v>
      </c>
      <c r="C429" s="47" t="s">
        <v>61</v>
      </c>
      <c r="D429" s="48">
        <v>175</v>
      </c>
      <c r="E429" s="47"/>
      <c r="F429" s="47"/>
      <c r="G429" s="49">
        <v>42185</v>
      </c>
      <c r="H429" s="47" t="s">
        <v>105</v>
      </c>
      <c r="I429" s="48">
        <v>160</v>
      </c>
      <c r="J429" s="47"/>
      <c r="K429" s="47"/>
      <c r="L429" s="49">
        <v>42185</v>
      </c>
      <c r="M429" s="47" t="s">
        <v>131</v>
      </c>
      <c r="N429" s="47">
        <v>160</v>
      </c>
      <c r="O429" s="47"/>
      <c r="P429" s="47"/>
      <c r="Q429" s="49">
        <v>42185</v>
      </c>
      <c r="R429" s="47" t="s">
        <v>18</v>
      </c>
      <c r="S429" s="47">
        <v>200</v>
      </c>
      <c r="T429" s="47"/>
      <c r="U429" s="47"/>
      <c r="V429" s="49">
        <v>42187</v>
      </c>
      <c r="W429" s="47" t="s">
        <v>132</v>
      </c>
      <c r="X429" s="47">
        <v>150</v>
      </c>
      <c r="Y429" s="50"/>
    </row>
    <row r="430" spans="2:25" x14ac:dyDescent="0.25">
      <c r="B430" s="46">
        <v>42186</v>
      </c>
      <c r="C430" s="47" t="s">
        <v>61</v>
      </c>
      <c r="D430" s="48">
        <v>175</v>
      </c>
      <c r="E430" s="47"/>
      <c r="F430" s="47"/>
      <c r="G430" s="49">
        <v>42187</v>
      </c>
      <c r="H430" s="47" t="s">
        <v>105</v>
      </c>
      <c r="I430" s="48">
        <v>160</v>
      </c>
      <c r="J430" s="47"/>
      <c r="K430" s="47"/>
      <c r="L430" s="49">
        <v>42186</v>
      </c>
      <c r="M430" s="47" t="s">
        <v>131</v>
      </c>
      <c r="N430" s="47">
        <v>160</v>
      </c>
      <c r="O430" s="47"/>
      <c r="P430" s="47"/>
      <c r="Q430" s="49">
        <v>42187</v>
      </c>
      <c r="R430" s="47" t="s">
        <v>18</v>
      </c>
      <c r="S430" s="47">
        <v>200</v>
      </c>
      <c r="T430" s="47"/>
      <c r="U430" s="47"/>
      <c r="V430" s="47"/>
      <c r="W430" s="85" t="s">
        <v>57</v>
      </c>
      <c r="X430" s="126">
        <f>SUM(X428:X429)</f>
        <v>300</v>
      </c>
      <c r="Y430" s="63">
        <v>42195</v>
      </c>
    </row>
    <row r="431" spans="2:25" x14ac:dyDescent="0.25">
      <c r="B431" s="46">
        <v>42187</v>
      </c>
      <c r="C431" s="47" t="s">
        <v>61</v>
      </c>
      <c r="D431" s="48">
        <v>175</v>
      </c>
      <c r="E431" s="47"/>
      <c r="F431" s="47"/>
      <c r="G431" s="47"/>
      <c r="H431" s="85" t="s">
        <v>57</v>
      </c>
      <c r="I431" s="125">
        <f>SUM(I428:I430)</f>
        <v>480</v>
      </c>
      <c r="J431" s="60">
        <v>42195</v>
      </c>
      <c r="K431" s="47"/>
      <c r="L431" s="49">
        <v>42187</v>
      </c>
      <c r="M431" s="47" t="s">
        <v>131</v>
      </c>
      <c r="N431" s="47">
        <v>160</v>
      </c>
      <c r="O431" s="47"/>
      <c r="P431" s="47"/>
      <c r="Q431" s="47"/>
      <c r="R431" s="85" t="s">
        <v>57</v>
      </c>
      <c r="S431" s="126">
        <f>SUM(S428:S430)</f>
        <v>600</v>
      </c>
      <c r="T431" s="60">
        <v>42195</v>
      </c>
      <c r="U431" s="47"/>
      <c r="V431" s="47"/>
      <c r="W431" s="47"/>
      <c r="X431" s="47"/>
      <c r="Y431" s="50"/>
    </row>
    <row r="432" spans="2:25" x14ac:dyDescent="0.25">
      <c r="B432" s="51"/>
      <c r="C432" s="85" t="s">
        <v>57</v>
      </c>
      <c r="D432" s="125">
        <f>SUM(D428:D431)</f>
        <v>700</v>
      </c>
      <c r="E432" s="60">
        <v>42195</v>
      </c>
      <c r="F432" s="47"/>
      <c r="G432" s="47"/>
      <c r="H432" s="47"/>
      <c r="I432" s="48"/>
      <c r="J432" s="47"/>
      <c r="K432" s="47"/>
      <c r="L432" s="47"/>
      <c r="M432" s="85" t="s">
        <v>57</v>
      </c>
      <c r="N432" s="126">
        <f>SUM(N428:N431)</f>
        <v>640</v>
      </c>
      <c r="O432" s="60">
        <v>42195</v>
      </c>
      <c r="P432" s="47"/>
      <c r="Q432" s="47"/>
      <c r="R432" s="47"/>
      <c r="S432" s="47"/>
      <c r="T432" s="47"/>
      <c r="U432" s="47"/>
      <c r="V432" s="47" t="s">
        <v>133</v>
      </c>
      <c r="W432" s="64" t="s">
        <v>20</v>
      </c>
      <c r="X432" s="47">
        <v>200</v>
      </c>
      <c r="Y432" s="50"/>
    </row>
    <row r="433" spans="2:25" x14ac:dyDescent="0.25">
      <c r="B433" s="51"/>
      <c r="C433" s="47"/>
      <c r="D433" s="48"/>
      <c r="E433" s="47"/>
      <c r="F433" s="47"/>
      <c r="G433" s="47"/>
      <c r="H433" s="47"/>
      <c r="I433" s="48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8"/>
      <c r="V433" s="47" t="s">
        <v>133</v>
      </c>
      <c r="W433" s="64" t="s">
        <v>20</v>
      </c>
      <c r="X433" s="64">
        <v>200</v>
      </c>
      <c r="Y433" s="50"/>
    </row>
    <row r="434" spans="2:25" x14ac:dyDescent="0.25">
      <c r="B434" s="51"/>
      <c r="C434" s="47"/>
      <c r="D434" s="48"/>
      <c r="E434" s="47"/>
      <c r="F434" s="47"/>
      <c r="G434" s="47"/>
      <c r="H434" s="47"/>
      <c r="I434" s="48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64" t="s">
        <v>12</v>
      </c>
      <c r="X434" s="64">
        <v>-220</v>
      </c>
      <c r="Y434" s="50"/>
    </row>
    <row r="435" spans="2:25" x14ac:dyDescent="0.25">
      <c r="B435" s="51"/>
      <c r="C435" s="47"/>
      <c r="D435" s="48"/>
      <c r="E435" s="47"/>
      <c r="F435" s="47"/>
      <c r="G435" s="47"/>
      <c r="H435" s="47"/>
      <c r="I435" s="48"/>
      <c r="J435" s="47"/>
      <c r="K435" s="47"/>
      <c r="L435" s="47"/>
      <c r="M435" s="57">
        <f>D432+I431+N432+S431+X430+X435+I423+D421</f>
        <v>4400</v>
      </c>
      <c r="N435" s="48"/>
      <c r="O435" s="47"/>
      <c r="P435" s="47"/>
      <c r="Q435" s="47"/>
      <c r="R435" s="47"/>
      <c r="S435" s="47"/>
      <c r="T435" s="47"/>
      <c r="U435" s="47"/>
      <c r="V435" s="47"/>
      <c r="W435" s="127" t="s">
        <v>57</v>
      </c>
      <c r="X435" s="126">
        <f>SUM(X432:X434)</f>
        <v>180</v>
      </c>
      <c r="Y435" s="63">
        <v>42195</v>
      </c>
    </row>
    <row r="436" spans="2:25" x14ac:dyDescent="0.25">
      <c r="B436" s="52"/>
      <c r="C436" s="53"/>
      <c r="D436" s="54"/>
      <c r="E436" s="53"/>
      <c r="F436" s="53"/>
      <c r="G436" s="53"/>
      <c r="H436" s="53"/>
      <c r="I436" s="54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5" t="s">
        <v>38</v>
      </c>
    </row>
    <row r="438" spans="2:25" x14ac:dyDescent="0.25">
      <c r="B438" s="56"/>
      <c r="C438" s="43"/>
      <c r="D438" s="44"/>
      <c r="E438" s="43"/>
      <c r="F438" s="43"/>
      <c r="G438" s="43"/>
      <c r="H438" s="43"/>
      <c r="I438" s="44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5"/>
    </row>
    <row r="439" spans="2:25" x14ac:dyDescent="0.25">
      <c r="B439" s="46">
        <v>42191</v>
      </c>
      <c r="C439" s="47" t="s">
        <v>61</v>
      </c>
      <c r="D439" s="48">
        <v>175</v>
      </c>
      <c r="E439" s="47"/>
      <c r="F439" s="47"/>
      <c r="G439" s="49">
        <v>42191</v>
      </c>
      <c r="H439" s="47" t="s">
        <v>105</v>
      </c>
      <c r="I439" s="48">
        <v>160</v>
      </c>
      <c r="J439" s="47"/>
      <c r="K439" s="47"/>
      <c r="L439" s="49">
        <v>42191</v>
      </c>
      <c r="M439" s="47" t="s">
        <v>131</v>
      </c>
      <c r="N439" s="47">
        <v>160</v>
      </c>
      <c r="O439" s="47"/>
      <c r="P439" s="47"/>
      <c r="Q439" s="49">
        <v>42191</v>
      </c>
      <c r="R439" s="47" t="s">
        <v>18</v>
      </c>
      <c r="S439" s="47">
        <v>200</v>
      </c>
      <c r="T439" s="47"/>
      <c r="U439" s="47"/>
      <c r="V439" s="47"/>
      <c r="W439" s="47"/>
      <c r="X439" s="47"/>
      <c r="Y439" s="50"/>
    </row>
    <row r="440" spans="2:25" x14ac:dyDescent="0.25">
      <c r="B440" s="46">
        <v>42193</v>
      </c>
      <c r="C440" s="47" t="s">
        <v>61</v>
      </c>
      <c r="D440" s="48">
        <v>175</v>
      </c>
      <c r="E440" s="47"/>
      <c r="F440" s="47"/>
      <c r="G440" s="49">
        <v>42193</v>
      </c>
      <c r="H440" s="47" t="s">
        <v>105</v>
      </c>
      <c r="I440" s="48">
        <v>160</v>
      </c>
      <c r="J440" s="47"/>
      <c r="K440" s="47"/>
      <c r="L440" s="49">
        <v>42193</v>
      </c>
      <c r="M440" s="47" t="s">
        <v>131</v>
      </c>
      <c r="N440" s="47">
        <v>160</v>
      </c>
      <c r="O440" s="47"/>
      <c r="P440" s="47"/>
      <c r="Q440" s="49">
        <v>42193</v>
      </c>
      <c r="R440" s="47" t="s">
        <v>18</v>
      </c>
      <c r="S440" s="47">
        <v>200</v>
      </c>
      <c r="T440" s="47"/>
      <c r="U440" s="47"/>
      <c r="V440" s="49">
        <v>42193</v>
      </c>
      <c r="W440" s="47" t="s">
        <v>19</v>
      </c>
      <c r="X440" s="47">
        <v>230</v>
      </c>
      <c r="Y440" s="50"/>
    </row>
    <row r="441" spans="2:25" x14ac:dyDescent="0.25">
      <c r="B441" s="46">
        <v>42194</v>
      </c>
      <c r="C441" s="47" t="s">
        <v>61</v>
      </c>
      <c r="D441" s="48">
        <v>175</v>
      </c>
      <c r="E441" s="47"/>
      <c r="F441" s="47"/>
      <c r="G441" s="49">
        <v>42194</v>
      </c>
      <c r="H441" s="47" t="s">
        <v>105</v>
      </c>
      <c r="I441" s="48">
        <v>160</v>
      </c>
      <c r="J441" s="47"/>
      <c r="K441" s="47"/>
      <c r="L441" s="49">
        <v>42194</v>
      </c>
      <c r="M441" s="47" t="s">
        <v>131</v>
      </c>
      <c r="N441" s="47">
        <v>160</v>
      </c>
      <c r="O441" s="47"/>
      <c r="P441" s="47"/>
      <c r="Q441" s="49">
        <v>42194</v>
      </c>
      <c r="R441" s="47" t="s">
        <v>18</v>
      </c>
      <c r="S441" s="47">
        <v>200</v>
      </c>
      <c r="T441" s="47"/>
      <c r="U441" s="47"/>
      <c r="V441" s="49">
        <v>42194</v>
      </c>
      <c r="W441" s="47" t="s">
        <v>19</v>
      </c>
      <c r="X441" s="47">
        <v>230</v>
      </c>
      <c r="Y441" s="50"/>
    </row>
    <row r="442" spans="2:25" x14ac:dyDescent="0.25">
      <c r="B442" s="51"/>
      <c r="C442" s="85" t="s">
        <v>57</v>
      </c>
      <c r="D442" s="125">
        <f>SUM(D439:D441)</f>
        <v>525</v>
      </c>
      <c r="E442" s="60">
        <v>42205</v>
      </c>
      <c r="F442" s="47"/>
      <c r="G442" s="47"/>
      <c r="H442" s="85" t="s">
        <v>57</v>
      </c>
      <c r="I442" s="125">
        <f>SUM(I439:I441)</f>
        <v>480</v>
      </c>
      <c r="J442" s="60">
        <v>42203</v>
      </c>
      <c r="K442" s="47"/>
      <c r="L442" s="47"/>
      <c r="M442" s="85" t="s">
        <v>57</v>
      </c>
      <c r="N442" s="126">
        <f>SUM(N439:N441)</f>
        <v>480</v>
      </c>
      <c r="O442" s="60">
        <v>42203</v>
      </c>
      <c r="P442" s="47"/>
      <c r="Q442" s="47"/>
      <c r="R442" s="85" t="s">
        <v>57</v>
      </c>
      <c r="S442" s="126">
        <f>SUM(S439:S441)</f>
        <v>600</v>
      </c>
      <c r="T442" s="60">
        <v>42203</v>
      </c>
      <c r="U442" s="47"/>
      <c r="V442" s="47"/>
      <c r="W442" s="85" t="s">
        <v>57</v>
      </c>
      <c r="X442" s="126">
        <f>SUM(X440:X441)</f>
        <v>460</v>
      </c>
      <c r="Y442" s="63">
        <v>42225</v>
      </c>
    </row>
    <row r="443" spans="2:25" x14ac:dyDescent="0.25">
      <c r="B443" s="51"/>
      <c r="C443" s="47"/>
      <c r="D443" s="48"/>
      <c r="E443" s="47"/>
      <c r="F443" s="47"/>
      <c r="G443" s="47"/>
      <c r="H443" s="47"/>
      <c r="I443" s="48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50"/>
    </row>
    <row r="444" spans="2:25" x14ac:dyDescent="0.25">
      <c r="B444" s="51"/>
      <c r="C444" s="47"/>
      <c r="D444" s="48"/>
      <c r="E444" s="47"/>
      <c r="F444" s="47"/>
      <c r="G444" s="47"/>
      <c r="H444" s="47"/>
      <c r="I444" s="48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50"/>
    </row>
    <row r="445" spans="2:25" x14ac:dyDescent="0.25">
      <c r="B445" s="51"/>
      <c r="C445" s="47"/>
      <c r="D445" s="48"/>
      <c r="E445" s="47"/>
      <c r="F445" s="47"/>
      <c r="G445" s="47"/>
      <c r="H445" s="47"/>
      <c r="I445" s="48"/>
      <c r="J445" s="47"/>
      <c r="K445" s="47"/>
      <c r="L445" s="47"/>
      <c r="M445" s="57">
        <f>D442+I442+N442+S442+X442</f>
        <v>2545</v>
      </c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50"/>
    </row>
    <row r="446" spans="2:25" x14ac:dyDescent="0.25">
      <c r="B446" s="52"/>
      <c r="C446" s="53"/>
      <c r="D446" s="54"/>
      <c r="E446" s="53"/>
      <c r="F446" s="53"/>
      <c r="G446" s="53"/>
      <c r="H446" s="53"/>
      <c r="I446" s="54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5"/>
    </row>
    <row r="448" spans="2:25" ht="15.75" thickBot="1" x14ac:dyDescent="0.3"/>
    <row r="449" spans="2:25" x14ac:dyDescent="0.25">
      <c r="B449" s="94">
        <v>42198</v>
      </c>
      <c r="C449" s="95" t="s">
        <v>18</v>
      </c>
      <c r="D449" s="96">
        <v>200</v>
      </c>
      <c r="E449" s="95"/>
      <c r="F449" s="95"/>
      <c r="G449" s="97">
        <v>42198</v>
      </c>
      <c r="H449" s="95" t="s">
        <v>117</v>
      </c>
      <c r="I449" s="96">
        <v>160</v>
      </c>
      <c r="J449" s="95"/>
      <c r="K449" s="95"/>
      <c r="L449" s="97">
        <v>42198</v>
      </c>
      <c r="M449" s="95" t="s">
        <v>131</v>
      </c>
      <c r="N449" s="107">
        <v>160</v>
      </c>
      <c r="O449" s="95"/>
      <c r="P449" s="95"/>
      <c r="Q449" s="95"/>
      <c r="R449" s="95"/>
      <c r="S449" s="95"/>
      <c r="T449" s="95"/>
      <c r="U449" s="95"/>
      <c r="V449" s="95"/>
      <c r="W449" s="95"/>
      <c r="X449" s="95"/>
      <c r="Y449" s="98"/>
    </row>
    <row r="450" spans="2:25" x14ac:dyDescent="0.25">
      <c r="B450" s="99">
        <v>42199</v>
      </c>
      <c r="C450" s="47" t="s">
        <v>18</v>
      </c>
      <c r="D450" s="48">
        <v>200</v>
      </c>
      <c r="E450" s="47"/>
      <c r="F450" s="47"/>
      <c r="G450" s="49">
        <v>42199</v>
      </c>
      <c r="H450" s="47" t="s">
        <v>117</v>
      </c>
      <c r="I450" s="48">
        <v>160</v>
      </c>
      <c r="J450" s="47"/>
      <c r="K450" s="47"/>
      <c r="L450" s="49">
        <v>42199</v>
      </c>
      <c r="M450" s="47" t="s">
        <v>131</v>
      </c>
      <c r="N450" s="108">
        <v>160</v>
      </c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100"/>
    </row>
    <row r="451" spans="2:25" x14ac:dyDescent="0.25">
      <c r="B451" s="99">
        <v>42200</v>
      </c>
      <c r="C451" s="47" t="s">
        <v>18</v>
      </c>
      <c r="D451" s="48">
        <v>200</v>
      </c>
      <c r="E451" s="47"/>
      <c r="F451" s="47"/>
      <c r="G451" s="49">
        <v>42200</v>
      </c>
      <c r="H451" s="47" t="s">
        <v>117</v>
      </c>
      <c r="I451" s="48">
        <v>160</v>
      </c>
      <c r="J451" s="47"/>
      <c r="K451" s="47"/>
      <c r="L451" s="49">
        <v>42200</v>
      </c>
      <c r="M451" s="47" t="s">
        <v>131</v>
      </c>
      <c r="N451" s="108">
        <v>160</v>
      </c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100"/>
    </row>
    <row r="452" spans="2:25" x14ac:dyDescent="0.25">
      <c r="B452" s="99">
        <v>42201</v>
      </c>
      <c r="C452" s="47" t="s">
        <v>18</v>
      </c>
      <c r="D452" s="48">
        <v>200</v>
      </c>
      <c r="E452" s="47"/>
      <c r="F452" s="47"/>
      <c r="G452" s="49">
        <v>42201</v>
      </c>
      <c r="H452" s="47" t="s">
        <v>117</v>
      </c>
      <c r="I452" s="48">
        <v>160</v>
      </c>
      <c r="J452" s="47"/>
      <c r="K452" s="47"/>
      <c r="L452" s="49">
        <v>42201</v>
      </c>
      <c r="M452" s="47" t="s">
        <v>131</v>
      </c>
      <c r="N452" s="108">
        <v>160</v>
      </c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100"/>
    </row>
    <row r="453" spans="2:25" x14ac:dyDescent="0.25">
      <c r="B453" s="99">
        <v>42202</v>
      </c>
      <c r="C453" s="47" t="s">
        <v>18</v>
      </c>
      <c r="D453" s="48">
        <v>200</v>
      </c>
      <c r="E453" s="47"/>
      <c r="F453" s="47"/>
      <c r="G453" s="49">
        <v>42202</v>
      </c>
      <c r="H453" s="47" t="s">
        <v>117</v>
      </c>
      <c r="I453" s="48">
        <v>160</v>
      </c>
      <c r="J453" s="47"/>
      <c r="K453" s="47"/>
      <c r="L453" s="49">
        <v>42202</v>
      </c>
      <c r="M453" s="47" t="s">
        <v>131</v>
      </c>
      <c r="N453" s="108">
        <v>160</v>
      </c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100"/>
    </row>
    <row r="454" spans="2:25" x14ac:dyDescent="0.25">
      <c r="B454" s="99">
        <v>42203</v>
      </c>
      <c r="C454" s="47" t="s">
        <v>18</v>
      </c>
      <c r="D454" s="48">
        <v>200</v>
      </c>
      <c r="E454" s="47"/>
      <c r="F454" s="47"/>
      <c r="G454" s="49">
        <v>42203</v>
      </c>
      <c r="H454" s="47" t="s">
        <v>117</v>
      </c>
      <c r="I454" s="48">
        <v>160</v>
      </c>
      <c r="J454" s="47"/>
      <c r="K454" s="47"/>
      <c r="L454" s="49">
        <v>42203</v>
      </c>
      <c r="M454" s="47" t="s">
        <v>131</v>
      </c>
      <c r="N454" s="108">
        <v>160</v>
      </c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100"/>
    </row>
    <row r="455" spans="2:25" x14ac:dyDescent="0.25">
      <c r="B455" s="102"/>
      <c r="C455" s="47"/>
      <c r="D455" s="125">
        <f>SUM(D449:D454)</f>
        <v>1200</v>
      </c>
      <c r="E455" s="133">
        <v>42210</v>
      </c>
      <c r="F455" s="85"/>
      <c r="G455" s="85"/>
      <c r="H455" s="85"/>
      <c r="I455" s="125">
        <f>SUM(I449:I454)</f>
        <v>960</v>
      </c>
      <c r="J455" s="133">
        <v>42210</v>
      </c>
      <c r="K455" s="85"/>
      <c r="L455" s="85"/>
      <c r="M455" s="85"/>
      <c r="N455" s="125">
        <f>SUM(N449:N454)</f>
        <v>960</v>
      </c>
      <c r="O455" s="60">
        <v>42210</v>
      </c>
      <c r="P455" s="47"/>
      <c r="Q455" s="47"/>
      <c r="R455" s="47"/>
      <c r="S455" s="57">
        <f>D455+I455+N455</f>
        <v>3120</v>
      </c>
      <c r="T455" s="47"/>
      <c r="U455" s="47"/>
      <c r="V455" s="47"/>
      <c r="W455" s="47"/>
      <c r="X455" s="47"/>
      <c r="Y455" s="100"/>
    </row>
    <row r="456" spans="2:25" x14ac:dyDescent="0.25">
      <c r="B456" s="102"/>
      <c r="C456" s="47"/>
      <c r="D456" s="48"/>
      <c r="E456" s="47"/>
      <c r="F456" s="47"/>
      <c r="G456" s="47"/>
      <c r="H456" s="47"/>
      <c r="I456" s="48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100"/>
    </row>
    <row r="457" spans="2:25" ht="15.75" thickBot="1" x14ac:dyDescent="0.3">
      <c r="B457" s="103"/>
      <c r="C457" s="104"/>
      <c r="D457" s="105"/>
      <c r="E457" s="104"/>
      <c r="F457" s="104"/>
      <c r="G457" s="104"/>
      <c r="H457" s="104"/>
      <c r="I457" s="105"/>
      <c r="J457" s="104"/>
      <c r="K457" s="104"/>
      <c r="L457" s="104"/>
      <c r="M457" s="104"/>
      <c r="N457" s="104"/>
      <c r="O457" s="104"/>
      <c r="P457" s="104"/>
      <c r="Q457" s="104"/>
      <c r="R457" s="104"/>
      <c r="S457" s="104"/>
      <c r="T457" s="104"/>
      <c r="U457" s="104"/>
      <c r="V457" s="104"/>
      <c r="W457" s="104"/>
      <c r="X457" s="104"/>
      <c r="Y457" s="106"/>
    </row>
    <row r="459" spans="2:25" ht="15.75" thickBot="1" x14ac:dyDescent="0.3"/>
    <row r="460" spans="2:25" x14ac:dyDescent="0.25">
      <c r="B460" s="94">
        <v>42205</v>
      </c>
      <c r="C460" s="95" t="s">
        <v>18</v>
      </c>
      <c r="D460" s="96">
        <v>200</v>
      </c>
      <c r="E460" s="95"/>
      <c r="F460" s="95"/>
      <c r="G460" s="97">
        <v>42205</v>
      </c>
      <c r="H460" s="95" t="s">
        <v>105</v>
      </c>
      <c r="I460" s="96">
        <v>165</v>
      </c>
      <c r="J460" s="95"/>
      <c r="K460" s="95"/>
      <c r="L460" s="95"/>
      <c r="M460" s="95"/>
      <c r="N460" s="95"/>
      <c r="O460" s="95"/>
      <c r="P460" s="97">
        <v>42215</v>
      </c>
      <c r="Q460" s="95" t="s">
        <v>104</v>
      </c>
      <c r="R460" s="107">
        <v>230</v>
      </c>
      <c r="S460" s="95"/>
      <c r="T460" s="95" t="s">
        <v>121</v>
      </c>
      <c r="U460" s="134">
        <v>100</v>
      </c>
      <c r="V460" s="95"/>
      <c r="W460" s="95" t="s">
        <v>134</v>
      </c>
      <c r="X460" s="134">
        <v>200</v>
      </c>
      <c r="Y460" s="98"/>
    </row>
    <row r="461" spans="2:25" x14ac:dyDescent="0.25">
      <c r="B461" s="99">
        <v>42206</v>
      </c>
      <c r="C461" s="47" t="s">
        <v>18</v>
      </c>
      <c r="D461" s="48">
        <v>200</v>
      </c>
      <c r="E461" s="47"/>
      <c r="F461" s="47"/>
      <c r="G461" s="49">
        <v>42206</v>
      </c>
      <c r="H461" s="47" t="s">
        <v>105</v>
      </c>
      <c r="I461" s="48">
        <v>165</v>
      </c>
      <c r="J461" s="47"/>
      <c r="K461" s="47"/>
      <c r="L461" s="47"/>
      <c r="M461" s="47"/>
      <c r="N461" s="47"/>
      <c r="O461" s="47"/>
      <c r="P461" s="49">
        <v>42216</v>
      </c>
      <c r="Q461" s="47" t="s">
        <v>104</v>
      </c>
      <c r="R461" s="108">
        <v>230</v>
      </c>
      <c r="S461" s="47"/>
      <c r="T461" s="47"/>
      <c r="U461" s="60">
        <v>42217</v>
      </c>
      <c r="V461" s="47"/>
      <c r="W461" s="47"/>
      <c r="X461" s="60">
        <v>42217</v>
      </c>
      <c r="Y461" s="100"/>
    </row>
    <row r="462" spans="2:25" x14ac:dyDescent="0.25">
      <c r="B462" s="99">
        <v>42207</v>
      </c>
      <c r="C462" s="47" t="s">
        <v>18</v>
      </c>
      <c r="D462" s="48">
        <v>200</v>
      </c>
      <c r="E462" s="47"/>
      <c r="F462" s="47"/>
      <c r="G462" s="49">
        <v>42207</v>
      </c>
      <c r="H462" s="47" t="s">
        <v>105</v>
      </c>
      <c r="I462" s="48">
        <v>165</v>
      </c>
      <c r="J462" s="47"/>
      <c r="K462" s="47"/>
      <c r="L462" s="47"/>
      <c r="M462" s="47"/>
      <c r="N462" s="47"/>
      <c r="O462" s="47"/>
      <c r="P462" s="130">
        <v>42217</v>
      </c>
      <c r="Q462" s="131" t="s">
        <v>104</v>
      </c>
      <c r="R462" s="132">
        <v>230</v>
      </c>
      <c r="S462" s="47"/>
      <c r="T462" s="47"/>
      <c r="U462" s="47"/>
      <c r="V462" s="47"/>
      <c r="W462" s="47"/>
      <c r="X462" s="47"/>
      <c r="Y462" s="100"/>
    </row>
    <row r="463" spans="2:25" x14ac:dyDescent="0.25">
      <c r="B463" s="99">
        <v>42208</v>
      </c>
      <c r="C463" s="47" t="s">
        <v>18</v>
      </c>
      <c r="D463" s="48">
        <v>200</v>
      </c>
      <c r="E463" s="47"/>
      <c r="F463" s="47"/>
      <c r="G463" s="49">
        <v>42208</v>
      </c>
      <c r="H463" s="47" t="s">
        <v>105</v>
      </c>
      <c r="I463" s="48">
        <v>165</v>
      </c>
      <c r="J463" s="47"/>
      <c r="K463" s="47"/>
      <c r="L463" s="47"/>
      <c r="M463" s="47"/>
      <c r="N463" s="47"/>
      <c r="O463" s="47"/>
      <c r="P463" s="49"/>
      <c r="Q463" s="47"/>
      <c r="R463" s="110">
        <f>SUM(R460:R462)</f>
        <v>690</v>
      </c>
      <c r="S463" s="60">
        <v>42217</v>
      </c>
      <c r="T463" s="47"/>
      <c r="U463" s="47"/>
      <c r="V463" s="47"/>
      <c r="W463" s="47"/>
      <c r="X463" s="47"/>
      <c r="Y463" s="100"/>
    </row>
    <row r="464" spans="2:25" x14ac:dyDescent="0.25">
      <c r="B464" s="111">
        <v>42209</v>
      </c>
      <c r="C464" s="53" t="s">
        <v>18</v>
      </c>
      <c r="D464" s="54">
        <v>200</v>
      </c>
      <c r="E464" s="47"/>
      <c r="F464" s="47"/>
      <c r="G464" s="71">
        <v>42209</v>
      </c>
      <c r="H464" s="53" t="s">
        <v>105</v>
      </c>
      <c r="I464" s="54">
        <v>165</v>
      </c>
      <c r="J464" s="47"/>
      <c r="K464" s="47"/>
      <c r="L464" s="47"/>
      <c r="M464" s="47"/>
      <c r="N464" s="47"/>
      <c r="O464" s="47"/>
      <c r="P464" s="49"/>
      <c r="Q464" s="47"/>
      <c r="R464" s="47"/>
      <c r="S464" s="47"/>
      <c r="T464" s="47"/>
      <c r="U464" s="47"/>
      <c r="V464" s="47"/>
      <c r="W464" s="47"/>
      <c r="X464" s="47"/>
      <c r="Y464" s="100"/>
    </row>
    <row r="465" spans="2:25" x14ac:dyDescent="0.25">
      <c r="B465" s="102"/>
      <c r="C465" s="47"/>
      <c r="D465" s="58">
        <f>SUM(D460:D464)</f>
        <v>1000</v>
      </c>
      <c r="E465" s="60">
        <v>42217</v>
      </c>
      <c r="F465" s="47"/>
      <c r="G465" s="47"/>
      <c r="H465" s="47"/>
      <c r="I465" s="58">
        <f>SUM(I460:I464)</f>
        <v>825</v>
      </c>
      <c r="J465" s="60">
        <v>42217</v>
      </c>
      <c r="K465" s="47"/>
      <c r="L465" s="47"/>
      <c r="M465" s="47"/>
      <c r="N465" s="47"/>
      <c r="O465" s="136"/>
      <c r="P465" s="47"/>
      <c r="Q465" s="47"/>
      <c r="R465" s="47"/>
      <c r="S465" s="47"/>
      <c r="T465" s="47"/>
      <c r="U465" s="47"/>
      <c r="V465" s="47"/>
      <c r="W465" s="47"/>
      <c r="X465" s="47"/>
      <c r="Y465" s="100"/>
    </row>
    <row r="466" spans="2:25" x14ac:dyDescent="0.25">
      <c r="B466" s="102"/>
      <c r="C466" s="47"/>
      <c r="D466" s="48"/>
      <c r="E466" s="47"/>
      <c r="F466" s="47"/>
      <c r="G466" s="47"/>
      <c r="H466" s="47"/>
      <c r="I466" s="48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100"/>
    </row>
    <row r="467" spans="2:25" x14ac:dyDescent="0.25">
      <c r="B467" s="102"/>
      <c r="C467" s="47"/>
      <c r="D467" s="48"/>
      <c r="E467" s="47"/>
      <c r="F467" s="47"/>
      <c r="G467" s="47"/>
      <c r="H467" s="47"/>
      <c r="I467" s="48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100"/>
    </row>
    <row r="468" spans="2:25" x14ac:dyDescent="0.25">
      <c r="B468" s="102"/>
      <c r="C468" s="47"/>
      <c r="D468" s="48"/>
      <c r="E468" s="47"/>
      <c r="F468" s="47"/>
      <c r="G468" s="47"/>
      <c r="H468" s="47"/>
      <c r="I468" s="48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100"/>
    </row>
    <row r="469" spans="2:25" x14ac:dyDescent="0.25">
      <c r="B469" s="102"/>
      <c r="C469" s="47"/>
      <c r="D469" s="48"/>
      <c r="E469" s="47"/>
      <c r="F469" s="47"/>
      <c r="G469" s="47"/>
      <c r="H469" s="47"/>
      <c r="I469" s="48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100"/>
    </row>
    <row r="470" spans="2:25" ht="15.75" thickBot="1" x14ac:dyDescent="0.3">
      <c r="B470" s="103"/>
      <c r="C470" s="104"/>
      <c r="D470" s="105"/>
      <c r="E470" s="104"/>
      <c r="F470" s="104"/>
      <c r="G470" s="115">
        <v>42217</v>
      </c>
      <c r="H470" s="135">
        <f>D465+I465+R463+U460+X460</f>
        <v>2815</v>
      </c>
      <c r="I470" s="105"/>
      <c r="J470" s="104"/>
      <c r="K470" s="104"/>
      <c r="L470" s="104"/>
      <c r="M470" s="104"/>
      <c r="N470" s="104"/>
      <c r="O470" s="104"/>
      <c r="P470" s="104"/>
      <c r="Q470" s="104"/>
      <c r="R470" s="104"/>
      <c r="S470" s="104"/>
      <c r="T470" s="104"/>
      <c r="U470" s="104"/>
      <c r="V470" s="104"/>
      <c r="W470" s="104"/>
      <c r="X470" s="104"/>
      <c r="Y470" s="106"/>
    </row>
    <row r="471" spans="2:25" ht="15.75" thickBot="1" x14ac:dyDescent="0.3"/>
    <row r="472" spans="2:25" x14ac:dyDescent="0.25">
      <c r="B472" s="140"/>
      <c r="C472" s="95"/>
      <c r="D472" s="96"/>
      <c r="E472" s="95"/>
      <c r="F472" s="95"/>
      <c r="G472" s="95"/>
      <c r="H472" s="95"/>
      <c r="I472" s="96"/>
      <c r="J472" s="95"/>
      <c r="K472" s="95"/>
      <c r="L472" s="95"/>
      <c r="M472" s="95"/>
      <c r="N472" s="95"/>
      <c r="O472" s="95"/>
      <c r="P472" s="95"/>
      <c r="Q472" s="95"/>
      <c r="R472" s="95"/>
      <c r="S472" s="95"/>
      <c r="T472" s="95"/>
      <c r="U472" s="95"/>
      <c r="V472" s="95"/>
      <c r="W472" s="95"/>
      <c r="X472" s="98"/>
    </row>
    <row r="473" spans="2:25" x14ac:dyDescent="0.25">
      <c r="B473" s="99">
        <v>42212</v>
      </c>
      <c r="C473" s="47" t="s">
        <v>18</v>
      </c>
      <c r="D473" s="48">
        <v>210</v>
      </c>
      <c r="E473" s="47"/>
      <c r="F473" s="47"/>
      <c r="G473" s="49">
        <v>42212</v>
      </c>
      <c r="H473" s="47" t="s">
        <v>105</v>
      </c>
      <c r="I473" s="48">
        <v>180</v>
      </c>
      <c r="J473" s="47"/>
      <c r="K473" s="47"/>
      <c r="L473" s="49">
        <v>42205</v>
      </c>
      <c r="M473" s="47" t="s">
        <v>131</v>
      </c>
      <c r="N473" s="108">
        <v>160</v>
      </c>
      <c r="O473" s="47"/>
      <c r="P473" s="47"/>
      <c r="Q473" s="49">
        <v>42218</v>
      </c>
      <c r="R473" s="47" t="s">
        <v>104</v>
      </c>
      <c r="S473" s="47">
        <v>230</v>
      </c>
      <c r="T473" s="47"/>
      <c r="U473" s="47"/>
      <c r="X473" s="100"/>
    </row>
    <row r="474" spans="2:25" x14ac:dyDescent="0.25">
      <c r="B474" s="99">
        <v>42213</v>
      </c>
      <c r="C474" s="47" t="s">
        <v>18</v>
      </c>
      <c r="D474" s="48">
        <v>210</v>
      </c>
      <c r="E474" s="47"/>
      <c r="F474" s="47"/>
      <c r="G474" s="49">
        <v>42213</v>
      </c>
      <c r="H474" s="47" t="s">
        <v>105</v>
      </c>
      <c r="I474" s="48">
        <v>180</v>
      </c>
      <c r="J474" s="47"/>
      <c r="K474" s="47"/>
      <c r="L474" s="49">
        <v>42206</v>
      </c>
      <c r="M474" s="47" t="s">
        <v>131</v>
      </c>
      <c r="N474" s="108">
        <v>160</v>
      </c>
      <c r="O474" s="47"/>
      <c r="P474" s="47"/>
      <c r="Q474" s="49">
        <v>42219</v>
      </c>
      <c r="R474" s="47" t="s">
        <v>104</v>
      </c>
      <c r="S474" s="47">
        <v>230</v>
      </c>
      <c r="T474" s="47"/>
      <c r="U474" s="47"/>
      <c r="V474" s="47"/>
      <c r="W474" s="47"/>
      <c r="X474" s="100"/>
    </row>
    <row r="475" spans="2:25" x14ac:dyDescent="0.25">
      <c r="B475" s="99">
        <v>42214</v>
      </c>
      <c r="C475" s="47" t="s">
        <v>18</v>
      </c>
      <c r="D475" s="48">
        <v>210</v>
      </c>
      <c r="E475" s="47"/>
      <c r="F475" s="47"/>
      <c r="G475" s="49">
        <v>42214</v>
      </c>
      <c r="H475" s="47" t="s">
        <v>105</v>
      </c>
      <c r="I475" s="48">
        <v>180</v>
      </c>
      <c r="J475" s="47"/>
      <c r="K475" s="47"/>
      <c r="L475" s="49">
        <v>42207</v>
      </c>
      <c r="M475" s="47" t="s">
        <v>131</v>
      </c>
      <c r="N475" s="108">
        <v>160</v>
      </c>
      <c r="O475" s="47"/>
      <c r="P475" s="47"/>
      <c r="Q475" s="49">
        <v>42220</v>
      </c>
      <c r="R475" s="47" t="s">
        <v>104</v>
      </c>
      <c r="S475" s="47">
        <v>230</v>
      </c>
      <c r="T475" s="47"/>
      <c r="U475" s="47"/>
      <c r="V475" s="47"/>
      <c r="W475" s="47"/>
      <c r="X475" s="100"/>
    </row>
    <row r="476" spans="2:25" x14ac:dyDescent="0.25">
      <c r="B476" s="99">
        <v>42215</v>
      </c>
      <c r="C476" s="47" t="s">
        <v>18</v>
      </c>
      <c r="D476" s="48">
        <v>210</v>
      </c>
      <c r="E476" s="47"/>
      <c r="F476" s="47"/>
      <c r="G476" s="49">
        <v>42215</v>
      </c>
      <c r="H476" s="47" t="s">
        <v>105</v>
      </c>
      <c r="I476" s="48">
        <v>180</v>
      </c>
      <c r="J476" s="47"/>
      <c r="K476" s="47"/>
      <c r="L476" s="49">
        <v>42208</v>
      </c>
      <c r="M476" s="47" t="s">
        <v>131</v>
      </c>
      <c r="N476" s="108">
        <v>160</v>
      </c>
      <c r="O476" s="47"/>
      <c r="P476" s="47"/>
      <c r="Q476" s="49">
        <v>42221</v>
      </c>
      <c r="R476" s="47" t="s">
        <v>104</v>
      </c>
      <c r="S476" s="47">
        <v>230</v>
      </c>
      <c r="T476" s="47"/>
      <c r="U476" s="47"/>
      <c r="V476" s="47"/>
      <c r="W476" s="47"/>
      <c r="X476" s="100"/>
    </row>
    <row r="477" spans="2:25" x14ac:dyDescent="0.25">
      <c r="B477" s="99">
        <v>42216</v>
      </c>
      <c r="C477" s="47" t="s">
        <v>18</v>
      </c>
      <c r="D477" s="48">
        <v>210</v>
      </c>
      <c r="E477" s="47"/>
      <c r="F477" s="47"/>
      <c r="G477" s="49">
        <v>42216</v>
      </c>
      <c r="H477" s="47" t="s">
        <v>105</v>
      </c>
      <c r="I477" s="48">
        <v>180</v>
      </c>
      <c r="J477" s="47"/>
      <c r="K477" s="47"/>
      <c r="L477" s="49">
        <v>42209</v>
      </c>
      <c r="M477" s="47" t="s">
        <v>131</v>
      </c>
      <c r="N477" s="108">
        <v>160</v>
      </c>
      <c r="O477" s="47"/>
      <c r="P477" s="47"/>
      <c r="Q477" s="49">
        <v>42222</v>
      </c>
      <c r="R477" s="47" t="s">
        <v>104</v>
      </c>
      <c r="S477" s="47">
        <v>230</v>
      </c>
      <c r="T477" s="47"/>
      <c r="U477" s="47"/>
      <c r="V477" s="47"/>
      <c r="W477" s="47"/>
      <c r="X477" s="100"/>
    </row>
    <row r="478" spans="2:25" ht="15.75" thickBot="1" x14ac:dyDescent="0.3">
      <c r="B478" s="99">
        <v>42217</v>
      </c>
      <c r="C478" s="47" t="s">
        <v>18</v>
      </c>
      <c r="D478" s="48">
        <v>210</v>
      </c>
      <c r="E478" s="138"/>
      <c r="F478" s="47"/>
      <c r="G478" s="49">
        <v>42217</v>
      </c>
      <c r="H478" s="47" t="s">
        <v>105</v>
      </c>
      <c r="I478" s="48">
        <v>180</v>
      </c>
      <c r="J478" s="47"/>
      <c r="K478" s="47"/>
      <c r="L478" s="49">
        <v>42212</v>
      </c>
      <c r="M478" s="47" t="s">
        <v>131</v>
      </c>
      <c r="N478" s="108">
        <v>160</v>
      </c>
      <c r="O478" s="47"/>
      <c r="P478" s="47"/>
      <c r="Q478" s="115">
        <v>42223</v>
      </c>
      <c r="R478" s="104" t="s">
        <v>104</v>
      </c>
      <c r="S478" s="104">
        <v>230</v>
      </c>
      <c r="T478" s="47"/>
      <c r="U478" s="47"/>
      <c r="V478" s="47"/>
      <c r="W478" s="47"/>
      <c r="X478" s="100"/>
    </row>
    <row r="479" spans="2:25" ht="15.75" thickBot="1" x14ac:dyDescent="0.3">
      <c r="B479" s="141">
        <v>42218</v>
      </c>
      <c r="C479" s="104" t="s">
        <v>18</v>
      </c>
      <c r="D479" s="105">
        <v>210</v>
      </c>
      <c r="E479" s="138"/>
      <c r="F479" s="47"/>
      <c r="G479" s="115">
        <v>42218</v>
      </c>
      <c r="H479" s="104" t="s">
        <v>105</v>
      </c>
      <c r="I479" s="105">
        <v>180</v>
      </c>
      <c r="J479" s="47"/>
      <c r="K479" s="47"/>
      <c r="L479" s="49">
        <v>42213</v>
      </c>
      <c r="M479" s="47" t="s">
        <v>131</v>
      </c>
      <c r="N479" s="108">
        <v>160</v>
      </c>
      <c r="O479" s="47"/>
      <c r="P479" s="47"/>
      <c r="Q479" s="47"/>
      <c r="R479" s="47"/>
      <c r="S479" s="59">
        <f>SUM(S473:S478)</f>
        <v>1380</v>
      </c>
      <c r="T479" s="60">
        <v>42225</v>
      </c>
      <c r="U479" s="47"/>
      <c r="V479" s="47"/>
      <c r="W479" s="47"/>
      <c r="X479" s="100"/>
    </row>
    <row r="480" spans="2:25" x14ac:dyDescent="0.25">
      <c r="B480" s="102"/>
      <c r="C480" s="47"/>
      <c r="D480" s="139">
        <f>SUM(D473:D479)</f>
        <v>1470</v>
      </c>
      <c r="E480" s="47"/>
      <c r="F480" s="47"/>
      <c r="G480" s="47"/>
      <c r="H480" s="47"/>
      <c r="I480" s="48">
        <f>SUM(I473:I479)</f>
        <v>1260</v>
      </c>
      <c r="J480" s="47"/>
      <c r="K480" s="47"/>
      <c r="L480" s="49">
        <v>42214</v>
      </c>
      <c r="M480" s="47" t="s">
        <v>131</v>
      </c>
      <c r="N480" s="108">
        <v>160</v>
      </c>
      <c r="O480" s="47"/>
      <c r="P480" s="47"/>
      <c r="Q480" s="47"/>
      <c r="R480" s="47"/>
      <c r="S480" s="47"/>
      <c r="T480" s="47"/>
      <c r="U480" s="47"/>
      <c r="V480" s="47"/>
      <c r="W480" s="47"/>
      <c r="X480" s="100"/>
    </row>
    <row r="481" spans="2:25" x14ac:dyDescent="0.25">
      <c r="B481" s="102"/>
      <c r="C481" s="47" t="s">
        <v>137</v>
      </c>
      <c r="D481" s="48">
        <v>600</v>
      </c>
      <c r="E481" s="47"/>
      <c r="F481" s="47"/>
      <c r="G481" s="47"/>
      <c r="H481" s="47"/>
      <c r="I481" s="48">
        <v>140</v>
      </c>
      <c r="J481" s="47"/>
      <c r="K481" s="47"/>
      <c r="L481" s="49">
        <v>42215</v>
      </c>
      <c r="M481" s="47" t="s">
        <v>131</v>
      </c>
      <c r="N481" s="108">
        <v>160</v>
      </c>
      <c r="O481" s="47"/>
      <c r="P481" s="47"/>
      <c r="Q481" s="47"/>
      <c r="R481" s="47"/>
      <c r="S481" s="47"/>
      <c r="T481" s="47"/>
      <c r="U481" s="47"/>
      <c r="V481" s="47"/>
      <c r="W481" s="47"/>
      <c r="X481" s="100"/>
    </row>
    <row r="482" spans="2:25" x14ac:dyDescent="0.25">
      <c r="B482" s="102"/>
      <c r="C482" s="47"/>
      <c r="D482" s="58">
        <f>SUM(D480:D481)</f>
        <v>2070</v>
      </c>
      <c r="E482" s="60">
        <v>42225</v>
      </c>
      <c r="F482" s="47"/>
      <c r="G482" s="47"/>
      <c r="H482" s="47"/>
      <c r="I482" s="58">
        <f>SUM(I480:I481)</f>
        <v>1400</v>
      </c>
      <c r="J482" s="60">
        <v>42228</v>
      </c>
      <c r="K482" s="47"/>
      <c r="L482" s="49">
        <v>42216</v>
      </c>
      <c r="M482" s="47" t="s">
        <v>131</v>
      </c>
      <c r="N482" s="108">
        <v>160</v>
      </c>
      <c r="O482" s="47"/>
      <c r="P482" s="47"/>
      <c r="Q482" s="47"/>
      <c r="R482" s="47"/>
      <c r="S482" s="47"/>
      <c r="T482" s="47"/>
      <c r="U482" s="47"/>
      <c r="V482" s="47"/>
      <c r="W482" s="47"/>
      <c r="X482" s="100"/>
    </row>
    <row r="483" spans="2:25" x14ac:dyDescent="0.25">
      <c r="B483" s="102"/>
      <c r="C483" s="47"/>
      <c r="D483" s="48"/>
      <c r="E483" s="47"/>
      <c r="F483" s="47"/>
      <c r="G483" s="47"/>
      <c r="H483" s="47"/>
      <c r="I483" s="48"/>
      <c r="J483" s="47"/>
      <c r="K483" s="47"/>
      <c r="L483" s="49">
        <v>42217</v>
      </c>
      <c r="M483" s="47" t="s">
        <v>131</v>
      </c>
      <c r="N483" s="108">
        <v>160</v>
      </c>
      <c r="O483" s="47"/>
      <c r="P483" s="47"/>
      <c r="Q483" s="47"/>
      <c r="R483" s="47"/>
      <c r="S483" s="47"/>
      <c r="T483" s="47"/>
      <c r="U483" s="47"/>
      <c r="V483" s="47"/>
      <c r="W483" s="47"/>
      <c r="X483" s="100"/>
    </row>
    <row r="484" spans="2:25" ht="15.75" thickBot="1" x14ac:dyDescent="0.3">
      <c r="B484" s="102"/>
      <c r="C484" s="47"/>
      <c r="D484" s="48"/>
      <c r="E484" s="47"/>
      <c r="F484" s="47"/>
      <c r="G484" s="47"/>
      <c r="H484" s="48">
        <f>D480+N485+S479</f>
        <v>4655</v>
      </c>
      <c r="I484" s="48"/>
      <c r="J484" s="47"/>
      <c r="K484" s="47"/>
      <c r="L484" s="115"/>
      <c r="M484" s="104" t="s">
        <v>28</v>
      </c>
      <c r="N484" s="137">
        <v>45</v>
      </c>
      <c r="O484" s="47"/>
      <c r="P484" s="47"/>
      <c r="Q484" s="47" t="s">
        <v>136</v>
      </c>
      <c r="R484" s="47"/>
      <c r="S484" s="47"/>
      <c r="T484" s="47"/>
      <c r="U484" s="47"/>
      <c r="V484" s="47"/>
      <c r="W484" s="47"/>
      <c r="X484" s="100"/>
    </row>
    <row r="485" spans="2:25" x14ac:dyDescent="0.25">
      <c r="B485" s="102"/>
      <c r="C485" s="47"/>
      <c r="D485" s="48"/>
      <c r="E485" s="47"/>
      <c r="F485" s="47"/>
      <c r="G485" s="47"/>
      <c r="H485" s="47"/>
      <c r="I485" s="48"/>
      <c r="J485" s="47"/>
      <c r="K485" s="47"/>
      <c r="L485" s="47"/>
      <c r="M485" s="47"/>
      <c r="N485" s="110">
        <f>SUM(N473:N484)</f>
        <v>1805</v>
      </c>
      <c r="O485" s="60">
        <v>42225</v>
      </c>
      <c r="P485" s="47"/>
      <c r="Q485" s="47"/>
      <c r="R485" s="47"/>
      <c r="S485" s="47"/>
      <c r="T485" s="47"/>
      <c r="U485" s="47"/>
      <c r="V485" s="47"/>
      <c r="W485" s="47"/>
      <c r="X485" s="100"/>
    </row>
    <row r="486" spans="2:25" ht="15.75" thickBot="1" x14ac:dyDescent="0.3">
      <c r="B486" s="103"/>
      <c r="C486" s="104"/>
      <c r="D486" s="105"/>
      <c r="E486" s="104"/>
      <c r="F486" s="104"/>
      <c r="G486" s="104"/>
      <c r="H486" s="104"/>
      <c r="I486" s="105"/>
      <c r="J486" s="104"/>
      <c r="K486" s="104"/>
      <c r="L486" s="104"/>
      <c r="M486" s="104"/>
      <c r="N486" s="104"/>
      <c r="O486" s="104"/>
      <c r="P486" s="104"/>
      <c r="Q486" s="104"/>
      <c r="R486" s="104"/>
      <c r="S486" s="104"/>
      <c r="T486" s="104"/>
      <c r="U486" s="104"/>
      <c r="V486" s="104"/>
      <c r="W486" s="104"/>
      <c r="X486" s="106"/>
    </row>
    <row r="488" spans="2:25" ht="15.75" thickBot="1" x14ac:dyDescent="0.3"/>
    <row r="489" spans="2:25" x14ac:dyDescent="0.25">
      <c r="B489" s="140"/>
      <c r="C489" s="95"/>
      <c r="D489" s="96"/>
      <c r="E489" s="95"/>
      <c r="F489" s="95"/>
      <c r="G489" s="95"/>
      <c r="H489" s="95"/>
      <c r="I489" s="96"/>
      <c r="J489" s="95"/>
      <c r="K489" s="95"/>
      <c r="L489" s="95"/>
      <c r="M489" s="95"/>
      <c r="N489" s="95"/>
      <c r="O489" s="95"/>
      <c r="P489" s="95"/>
      <c r="Q489" s="95"/>
      <c r="R489" s="95"/>
      <c r="S489" s="95"/>
      <c r="T489" s="95"/>
      <c r="U489" s="95"/>
      <c r="V489" s="95"/>
      <c r="W489" s="95"/>
      <c r="X489" s="95"/>
      <c r="Y489" s="98"/>
    </row>
    <row r="490" spans="2:25" x14ac:dyDescent="0.25">
      <c r="B490" s="99">
        <v>42219</v>
      </c>
      <c r="C490" s="47" t="s">
        <v>18</v>
      </c>
      <c r="D490" s="48">
        <v>210</v>
      </c>
      <c r="E490" s="47"/>
      <c r="F490" s="47"/>
      <c r="G490" s="49">
        <v>42219</v>
      </c>
      <c r="H490" s="47" t="s">
        <v>138</v>
      </c>
      <c r="I490" s="48">
        <v>160</v>
      </c>
      <c r="J490" s="47"/>
      <c r="K490" s="47"/>
      <c r="L490" s="49">
        <v>42219</v>
      </c>
      <c r="M490" s="47" t="s">
        <v>105</v>
      </c>
      <c r="N490" s="48">
        <v>180</v>
      </c>
      <c r="O490" s="47"/>
      <c r="P490" s="47"/>
      <c r="Q490" s="49">
        <v>42224</v>
      </c>
      <c r="R490" s="47" t="s">
        <v>104</v>
      </c>
      <c r="S490" s="48">
        <v>230</v>
      </c>
      <c r="T490" s="47"/>
      <c r="X490" s="47"/>
      <c r="Y490" s="100"/>
    </row>
    <row r="491" spans="2:25" x14ac:dyDescent="0.25">
      <c r="B491" s="99">
        <v>42220</v>
      </c>
      <c r="C491" s="47" t="s">
        <v>18</v>
      </c>
      <c r="D491" s="48">
        <v>210</v>
      </c>
      <c r="E491" s="47"/>
      <c r="F491" s="47"/>
      <c r="G491" s="49">
        <v>42220</v>
      </c>
      <c r="H491" s="47" t="s">
        <v>138</v>
      </c>
      <c r="I491" s="48">
        <v>160</v>
      </c>
      <c r="J491" s="47"/>
      <c r="K491" s="47"/>
      <c r="L491" s="49">
        <v>42220</v>
      </c>
      <c r="M491" s="47" t="s">
        <v>105</v>
      </c>
      <c r="N491" s="48">
        <v>180</v>
      </c>
      <c r="O491" s="47"/>
      <c r="P491" s="47"/>
      <c r="Q491" s="49">
        <v>42225</v>
      </c>
      <c r="R491" s="47" t="s">
        <v>104</v>
      </c>
      <c r="S491" s="48">
        <v>230</v>
      </c>
      <c r="T491" s="47"/>
      <c r="X491" s="47"/>
      <c r="Y491" s="100"/>
    </row>
    <row r="492" spans="2:25" x14ac:dyDescent="0.25">
      <c r="B492" s="99">
        <v>42221</v>
      </c>
      <c r="C492" s="47" t="s">
        <v>18</v>
      </c>
      <c r="D492" s="48">
        <v>210</v>
      </c>
      <c r="E492" s="47"/>
      <c r="F492" s="47"/>
      <c r="G492" s="49">
        <v>42221</v>
      </c>
      <c r="H492" s="47" t="s">
        <v>138</v>
      </c>
      <c r="I492" s="48">
        <v>160</v>
      </c>
      <c r="J492" s="47"/>
      <c r="K492" s="47"/>
      <c r="L492" s="49">
        <v>42221</v>
      </c>
      <c r="M492" s="47" t="s">
        <v>105</v>
      </c>
      <c r="N492" s="48">
        <v>180</v>
      </c>
      <c r="O492" s="47"/>
      <c r="P492" s="47"/>
      <c r="Q492" s="49">
        <v>42226</v>
      </c>
      <c r="R492" s="47" t="s">
        <v>104</v>
      </c>
      <c r="S492" s="48">
        <v>230</v>
      </c>
      <c r="T492" s="47"/>
      <c r="X492" s="47"/>
      <c r="Y492" s="100"/>
    </row>
    <row r="493" spans="2:25" x14ac:dyDescent="0.25">
      <c r="B493" s="99">
        <v>42222</v>
      </c>
      <c r="C493" s="47" t="s">
        <v>18</v>
      </c>
      <c r="D493" s="48">
        <v>210</v>
      </c>
      <c r="E493" s="47"/>
      <c r="F493" s="47"/>
      <c r="G493" s="49">
        <v>42222</v>
      </c>
      <c r="H493" s="47" t="s">
        <v>138</v>
      </c>
      <c r="I493" s="48">
        <v>160</v>
      </c>
      <c r="J493" s="47"/>
      <c r="K493" s="47"/>
      <c r="L493" s="49">
        <v>42222</v>
      </c>
      <c r="M493" s="47" t="s">
        <v>105</v>
      </c>
      <c r="N493" s="48">
        <v>180</v>
      </c>
      <c r="O493" s="47"/>
      <c r="P493" s="47"/>
      <c r="Q493" s="49">
        <v>42227</v>
      </c>
      <c r="R493" s="47" t="s">
        <v>104</v>
      </c>
      <c r="S493" s="48">
        <v>230</v>
      </c>
      <c r="T493" s="47"/>
      <c r="X493" s="47"/>
      <c r="Y493" s="100"/>
    </row>
    <row r="494" spans="2:25" x14ac:dyDescent="0.25">
      <c r="B494" s="99">
        <v>42223</v>
      </c>
      <c r="C494" s="47" t="s">
        <v>18</v>
      </c>
      <c r="D494" s="48">
        <v>210</v>
      </c>
      <c r="E494" s="47"/>
      <c r="F494" s="47"/>
      <c r="G494" s="49">
        <v>42223</v>
      </c>
      <c r="H494" s="47" t="s">
        <v>138</v>
      </c>
      <c r="I494" s="48">
        <v>160</v>
      </c>
      <c r="J494" s="47"/>
      <c r="K494" s="47"/>
      <c r="L494" s="49">
        <v>42223</v>
      </c>
      <c r="M494" s="47" t="s">
        <v>105</v>
      </c>
      <c r="N494" s="48">
        <v>180</v>
      </c>
      <c r="O494" s="47"/>
      <c r="P494" s="47"/>
      <c r="Q494" s="49">
        <v>42228</v>
      </c>
      <c r="R494" s="47" t="s">
        <v>104</v>
      </c>
      <c r="S494" s="48">
        <v>230</v>
      </c>
      <c r="T494" s="47"/>
      <c r="X494" s="113"/>
      <c r="Y494" s="100"/>
    </row>
    <row r="495" spans="2:25" x14ac:dyDescent="0.25">
      <c r="B495" s="99">
        <v>42224</v>
      </c>
      <c r="C495" s="47" t="s">
        <v>18</v>
      </c>
      <c r="D495" s="48">
        <v>210</v>
      </c>
      <c r="E495" s="47"/>
      <c r="F495" s="47"/>
      <c r="G495" s="49">
        <v>42224</v>
      </c>
      <c r="H495" s="47" t="s">
        <v>138</v>
      </c>
      <c r="I495" s="48">
        <v>160</v>
      </c>
      <c r="J495" s="47"/>
      <c r="K495" s="47"/>
      <c r="L495" s="49">
        <v>42224</v>
      </c>
      <c r="M495" s="47" t="s">
        <v>105</v>
      </c>
      <c r="N495" s="48">
        <v>180</v>
      </c>
      <c r="O495" s="47"/>
      <c r="P495" s="47"/>
      <c r="Q495" s="49">
        <v>42229</v>
      </c>
      <c r="R495" s="47" t="s">
        <v>104</v>
      </c>
      <c r="S495" s="48">
        <v>230</v>
      </c>
      <c r="T495" s="47"/>
      <c r="U495" s="47"/>
      <c r="V495" s="47"/>
      <c r="W495" s="47"/>
      <c r="X495" s="47"/>
      <c r="Y495" s="100"/>
    </row>
    <row r="496" spans="2:25" ht="15.75" thickBot="1" x14ac:dyDescent="0.3">
      <c r="B496" s="144">
        <v>42225</v>
      </c>
      <c r="C496" s="142" t="s">
        <v>18</v>
      </c>
      <c r="D496" s="143">
        <v>210</v>
      </c>
      <c r="E496" s="47"/>
      <c r="F496" s="47"/>
      <c r="G496" s="115">
        <v>42225</v>
      </c>
      <c r="H496" s="104" t="s">
        <v>138</v>
      </c>
      <c r="I496" s="105">
        <v>160</v>
      </c>
      <c r="J496" s="47"/>
      <c r="K496" s="47"/>
      <c r="L496" s="115">
        <v>42225</v>
      </c>
      <c r="M496" s="104" t="s">
        <v>105</v>
      </c>
      <c r="N496" s="105">
        <v>180</v>
      </c>
      <c r="O496" s="47"/>
      <c r="P496" s="47"/>
      <c r="Q496" s="115">
        <v>42230</v>
      </c>
      <c r="R496" s="104" t="s">
        <v>104</v>
      </c>
      <c r="S496" s="105">
        <v>230</v>
      </c>
      <c r="T496" s="47"/>
      <c r="U496" s="47"/>
      <c r="V496" s="47"/>
      <c r="W496" s="47"/>
      <c r="X496" s="47"/>
      <c r="Y496" s="100"/>
    </row>
    <row r="497" spans="2:25" x14ac:dyDescent="0.25">
      <c r="B497" s="102"/>
      <c r="C497" s="47"/>
      <c r="D497" s="125">
        <f>SUM(D490:D496)</f>
        <v>1470</v>
      </c>
      <c r="E497" s="60">
        <v>42231</v>
      </c>
      <c r="F497" s="47"/>
      <c r="G497" s="47"/>
      <c r="H497" s="47"/>
      <c r="I497" s="125">
        <f>SUM(I490:I496)</f>
        <v>1120</v>
      </c>
      <c r="J497" s="60">
        <v>42231</v>
      </c>
      <c r="K497" s="47"/>
      <c r="L497" s="47"/>
      <c r="M497" s="47"/>
      <c r="N497" s="125">
        <f>SUM(N490:N496)</f>
        <v>1260</v>
      </c>
      <c r="O497" s="60">
        <v>42231</v>
      </c>
      <c r="P497" s="47"/>
      <c r="Q497" s="47"/>
      <c r="R497" s="47"/>
      <c r="S497" s="125">
        <f>SUM(S490:S496)</f>
        <v>1610</v>
      </c>
      <c r="T497" s="60">
        <v>42231</v>
      </c>
      <c r="U497" s="47"/>
      <c r="V497" s="47"/>
      <c r="W497" s="47"/>
      <c r="X497" s="47"/>
      <c r="Y497" s="100"/>
    </row>
    <row r="498" spans="2:25" x14ac:dyDescent="0.25">
      <c r="B498" s="102"/>
      <c r="C498" s="47"/>
      <c r="D498" s="48"/>
      <c r="E498" s="47"/>
      <c r="F498" s="47"/>
      <c r="G498" s="47"/>
      <c r="H498" s="47"/>
      <c r="I498" s="48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100"/>
    </row>
    <row r="499" spans="2:25" x14ac:dyDescent="0.25">
      <c r="B499" s="102"/>
      <c r="C499" s="47"/>
      <c r="D499" s="48"/>
      <c r="E499" s="47"/>
      <c r="F499" s="47"/>
      <c r="G499" s="47"/>
      <c r="H499" s="47"/>
      <c r="I499" s="48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100"/>
    </row>
    <row r="500" spans="2:25" x14ac:dyDescent="0.25">
      <c r="B500" s="102"/>
      <c r="C500" s="47"/>
      <c r="D500" s="48"/>
      <c r="E500" s="47"/>
      <c r="F500" s="47"/>
      <c r="G500" s="47"/>
      <c r="H500" s="47"/>
      <c r="I500" s="48"/>
      <c r="J500" s="47"/>
      <c r="K500" s="47"/>
      <c r="L500" s="47"/>
      <c r="M500" s="57">
        <f>D497+I497+N497+S497+V497+N504+N507+N510+N512+G516+I482</f>
        <v>14367.5</v>
      </c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100"/>
    </row>
    <row r="501" spans="2:25" x14ac:dyDescent="0.25">
      <c r="B501" s="102"/>
      <c r="C501" s="47"/>
      <c r="D501" s="48"/>
      <c r="E501" s="47"/>
      <c r="F501" s="47"/>
      <c r="G501" s="47"/>
      <c r="H501" s="47"/>
      <c r="I501" s="48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100"/>
    </row>
    <row r="502" spans="2:25" x14ac:dyDescent="0.25">
      <c r="B502" s="102"/>
      <c r="C502" s="47"/>
      <c r="D502" s="48"/>
      <c r="E502" s="47"/>
      <c r="F502" s="47"/>
      <c r="G502" s="47"/>
      <c r="H502" s="47"/>
      <c r="I502" s="48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100"/>
    </row>
    <row r="503" spans="2:25" x14ac:dyDescent="0.25">
      <c r="B503" s="102"/>
      <c r="C503" s="47" t="s">
        <v>139</v>
      </c>
      <c r="D503" s="48"/>
      <c r="E503" s="47"/>
      <c r="F503" s="47"/>
      <c r="G503" s="47"/>
      <c r="H503" s="47"/>
      <c r="I503" s="48"/>
      <c r="J503" s="47"/>
      <c r="K503" s="47"/>
      <c r="L503" s="47"/>
      <c r="M503" s="47"/>
      <c r="N503" s="47"/>
      <c r="O503" s="47"/>
      <c r="P503" s="47"/>
      <c r="Q503" s="47"/>
      <c r="R503" s="47"/>
      <c r="S503" s="47" t="s">
        <v>38</v>
      </c>
      <c r="T503" s="47"/>
      <c r="U503" s="47"/>
      <c r="V503" s="47"/>
      <c r="W503" s="47"/>
      <c r="X503" s="47"/>
      <c r="Y503" s="100"/>
    </row>
    <row r="504" spans="2:25" x14ac:dyDescent="0.25">
      <c r="B504" s="102"/>
      <c r="C504" s="47" t="s">
        <v>140</v>
      </c>
      <c r="D504" s="48" t="s">
        <v>142</v>
      </c>
      <c r="E504" s="47" t="s">
        <v>143</v>
      </c>
      <c r="F504" s="47" t="s">
        <v>144</v>
      </c>
      <c r="G504" s="47" t="s">
        <v>57</v>
      </c>
      <c r="H504" s="47"/>
      <c r="I504" s="48"/>
      <c r="J504" s="47"/>
      <c r="K504" s="47"/>
      <c r="L504" s="47"/>
      <c r="M504" s="47" t="s">
        <v>135</v>
      </c>
      <c r="N504" s="59">
        <v>700</v>
      </c>
      <c r="O504" s="60">
        <v>42231</v>
      </c>
      <c r="P504" s="47"/>
      <c r="Q504" s="47"/>
      <c r="R504" s="47"/>
      <c r="S504" s="47"/>
      <c r="T504" s="47"/>
      <c r="U504" s="47"/>
      <c r="V504" s="47"/>
      <c r="W504" s="47"/>
      <c r="X504" s="47"/>
      <c r="Y504" s="100"/>
    </row>
    <row r="505" spans="2:25" x14ac:dyDescent="0.25">
      <c r="B505" s="102"/>
      <c r="C505" s="47" t="s">
        <v>151</v>
      </c>
      <c r="D505" s="48" t="s">
        <v>145</v>
      </c>
      <c r="E505" s="47" t="s">
        <v>141</v>
      </c>
      <c r="F505" s="146">
        <v>1</v>
      </c>
      <c r="G505" s="146">
        <v>1320</v>
      </c>
      <c r="H505" s="47"/>
      <c r="I505" s="48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100"/>
    </row>
    <row r="506" spans="2:25" x14ac:dyDescent="0.25">
      <c r="B506" s="102"/>
      <c r="C506" s="47"/>
      <c r="D506" s="48" t="s">
        <v>75</v>
      </c>
      <c r="E506" s="47" t="s">
        <v>146</v>
      </c>
      <c r="F506" s="146">
        <v>0.15</v>
      </c>
      <c r="G506" s="146">
        <v>90</v>
      </c>
      <c r="H506" s="47"/>
      <c r="I506" s="48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100"/>
    </row>
    <row r="507" spans="2:25" x14ac:dyDescent="0.25">
      <c r="B507" s="102"/>
      <c r="C507" s="47"/>
      <c r="D507" s="48"/>
      <c r="E507" s="47"/>
      <c r="F507" s="47"/>
      <c r="G507" s="47"/>
      <c r="H507" s="47"/>
      <c r="I507" s="48"/>
      <c r="J507" s="47"/>
      <c r="K507" s="47"/>
      <c r="L507" s="47"/>
      <c r="M507" s="47" t="s">
        <v>25</v>
      </c>
      <c r="N507" s="59">
        <v>450</v>
      </c>
      <c r="O507" s="60">
        <v>42230</v>
      </c>
      <c r="P507" s="47"/>
      <c r="Q507" s="47"/>
      <c r="R507" s="47"/>
      <c r="S507" s="47"/>
      <c r="T507" s="47"/>
      <c r="U507" s="47"/>
      <c r="V507" s="47"/>
      <c r="W507" s="47"/>
      <c r="X507" s="47"/>
      <c r="Y507" s="100"/>
    </row>
    <row r="508" spans="2:25" x14ac:dyDescent="0.25">
      <c r="B508" s="102"/>
      <c r="C508" s="47" t="s">
        <v>147</v>
      </c>
      <c r="D508" s="48" t="s">
        <v>148</v>
      </c>
      <c r="E508" s="47" t="s">
        <v>149</v>
      </c>
      <c r="F508" s="146">
        <v>1</v>
      </c>
      <c r="G508" s="146">
        <v>1325</v>
      </c>
      <c r="H508" s="47"/>
      <c r="I508" s="48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100"/>
    </row>
    <row r="509" spans="2:25" x14ac:dyDescent="0.25">
      <c r="B509" s="102"/>
      <c r="C509" s="47"/>
      <c r="D509" s="48"/>
      <c r="E509" s="47"/>
      <c r="F509" s="47"/>
      <c r="G509" s="47"/>
      <c r="H509" s="47"/>
      <c r="I509" s="48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100"/>
    </row>
    <row r="510" spans="2:25" x14ac:dyDescent="0.25">
      <c r="B510" s="102"/>
      <c r="C510" s="47" t="s">
        <v>150</v>
      </c>
      <c r="D510" s="48" t="s">
        <v>152</v>
      </c>
      <c r="E510" s="47" t="s">
        <v>153</v>
      </c>
      <c r="F510" s="146">
        <v>1.1499999999999999</v>
      </c>
      <c r="G510" s="146">
        <v>1552.5</v>
      </c>
      <c r="H510" s="47"/>
      <c r="I510" s="48"/>
      <c r="J510" s="47"/>
      <c r="K510" s="47"/>
      <c r="L510" s="47"/>
      <c r="M510" s="47" t="s">
        <v>134</v>
      </c>
      <c r="N510" s="59">
        <v>200</v>
      </c>
      <c r="O510" s="60">
        <v>42231</v>
      </c>
      <c r="P510" s="47"/>
      <c r="Q510" s="47"/>
      <c r="R510" s="47"/>
      <c r="S510" s="47"/>
      <c r="T510" s="47"/>
      <c r="U510" s="47"/>
      <c r="V510" s="47"/>
      <c r="W510" s="47"/>
      <c r="X510" s="47"/>
      <c r="Y510" s="100"/>
    </row>
    <row r="511" spans="2:25" x14ac:dyDescent="0.25">
      <c r="B511" s="102"/>
      <c r="C511" s="47"/>
      <c r="D511" s="48"/>
      <c r="E511" s="47"/>
      <c r="F511" s="47"/>
      <c r="G511" s="47"/>
      <c r="H511" s="47"/>
      <c r="I511" s="48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100"/>
    </row>
    <row r="512" spans="2:25" x14ac:dyDescent="0.25">
      <c r="B512" s="102"/>
      <c r="C512" s="47" t="s">
        <v>154</v>
      </c>
      <c r="D512" s="48" t="s">
        <v>155</v>
      </c>
      <c r="E512" s="47"/>
      <c r="F512" s="47"/>
      <c r="G512" s="146">
        <v>200</v>
      </c>
      <c r="H512" s="47"/>
      <c r="I512" s="48"/>
      <c r="J512" s="47"/>
      <c r="K512" s="47"/>
      <c r="L512" s="47"/>
      <c r="M512" s="47" t="s">
        <v>111</v>
      </c>
      <c r="N512" s="59">
        <v>230</v>
      </c>
      <c r="O512" s="60">
        <v>42231</v>
      </c>
      <c r="P512" s="47"/>
      <c r="Q512" s="47"/>
      <c r="R512" s="47"/>
      <c r="S512" s="47"/>
      <c r="T512" s="47"/>
      <c r="U512" s="47"/>
      <c r="V512" s="47"/>
      <c r="W512" s="47"/>
      <c r="X512" s="47"/>
      <c r="Y512" s="100"/>
    </row>
    <row r="513" spans="2:25" x14ac:dyDescent="0.25">
      <c r="B513" s="102"/>
      <c r="C513" s="47"/>
      <c r="D513" s="48"/>
      <c r="E513" s="47"/>
      <c r="F513" s="47"/>
      <c r="G513" s="47"/>
      <c r="H513" s="47"/>
      <c r="I513" s="48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100"/>
    </row>
    <row r="514" spans="2:25" ht="15.75" thickBot="1" x14ac:dyDescent="0.3">
      <c r="B514" s="102"/>
      <c r="C514" s="104" t="s">
        <v>156</v>
      </c>
      <c r="D514" s="105" t="s">
        <v>157</v>
      </c>
      <c r="E514" s="104" t="s">
        <v>158</v>
      </c>
      <c r="F514" s="145">
        <v>0.8</v>
      </c>
      <c r="G514" s="145">
        <v>1440</v>
      </c>
      <c r="H514" s="47"/>
      <c r="I514" s="48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100"/>
    </row>
    <row r="515" spans="2:25" x14ac:dyDescent="0.25">
      <c r="B515" s="102"/>
      <c r="C515" s="47"/>
      <c r="D515" s="48"/>
      <c r="E515" s="47"/>
      <c r="F515" s="47"/>
      <c r="G515" s="47"/>
      <c r="H515" s="47"/>
      <c r="I515" s="48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100"/>
    </row>
    <row r="516" spans="2:25" x14ac:dyDescent="0.25">
      <c r="B516" s="102"/>
      <c r="C516" s="47"/>
      <c r="D516" s="48"/>
      <c r="E516" s="47"/>
      <c r="F516" s="47"/>
      <c r="G516" s="147">
        <f>SUM(G505:G515)</f>
        <v>5927.5</v>
      </c>
      <c r="H516" s="60">
        <v>42231</v>
      </c>
      <c r="I516" s="48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100"/>
    </row>
    <row r="517" spans="2:25" x14ac:dyDescent="0.25">
      <c r="B517" s="102"/>
      <c r="C517" s="47"/>
      <c r="D517" s="48"/>
      <c r="E517" s="47"/>
      <c r="F517" s="47"/>
      <c r="G517" s="47"/>
      <c r="H517" s="47"/>
      <c r="I517" s="48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100"/>
    </row>
    <row r="518" spans="2:25" x14ac:dyDescent="0.25">
      <c r="B518" s="102"/>
      <c r="C518" s="47"/>
      <c r="D518" s="48"/>
      <c r="E518" s="47"/>
      <c r="F518" s="47"/>
      <c r="G518" s="47"/>
      <c r="H518" s="47"/>
      <c r="I518" s="48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100"/>
    </row>
    <row r="519" spans="2:25" x14ac:dyDescent="0.25">
      <c r="B519" s="102"/>
      <c r="C519" s="47"/>
      <c r="D519" s="48"/>
      <c r="E519" s="47"/>
      <c r="F519" s="47"/>
      <c r="G519" s="47"/>
      <c r="H519" s="47"/>
      <c r="I519" s="48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100"/>
    </row>
    <row r="520" spans="2:25" ht="15.75" thickBot="1" x14ac:dyDescent="0.3">
      <c r="B520" s="103"/>
      <c r="C520" s="104"/>
      <c r="D520" s="105"/>
      <c r="E520" s="104"/>
      <c r="F520" s="104"/>
      <c r="G520" s="104"/>
      <c r="H520" s="104"/>
      <c r="I520" s="105"/>
      <c r="J520" s="104"/>
      <c r="K520" s="104"/>
      <c r="L520" s="104"/>
      <c r="M520" s="104"/>
      <c r="N520" s="104"/>
      <c r="O520" s="104"/>
      <c r="P520" s="104"/>
      <c r="Q520" s="104"/>
      <c r="R520" s="104"/>
      <c r="S520" s="104"/>
      <c r="T520" s="104"/>
      <c r="U520" s="104"/>
      <c r="V520" s="104"/>
      <c r="W520" s="104"/>
      <c r="X520" s="104"/>
      <c r="Y520" s="106"/>
    </row>
    <row r="521" spans="2:25" ht="15.75" thickBot="1" x14ac:dyDescent="0.3"/>
    <row r="522" spans="2:25" x14ac:dyDescent="0.25">
      <c r="B522" s="140"/>
      <c r="C522" s="95"/>
      <c r="D522" s="96"/>
      <c r="E522" s="95"/>
      <c r="F522" s="95"/>
      <c r="G522" s="95"/>
      <c r="H522" s="95"/>
      <c r="I522" s="96"/>
      <c r="J522" s="95"/>
      <c r="K522" s="95"/>
      <c r="L522" s="95"/>
      <c r="M522" s="95"/>
      <c r="N522" s="95"/>
      <c r="O522" s="95"/>
      <c r="P522" s="95"/>
      <c r="Q522" s="95"/>
      <c r="R522" s="95"/>
      <c r="S522" s="95"/>
      <c r="T522" s="95"/>
      <c r="U522" s="95"/>
      <c r="V522" s="95"/>
      <c r="W522" s="95"/>
      <c r="X522" s="95"/>
      <c r="Y522" s="98"/>
    </row>
    <row r="523" spans="2:25" x14ac:dyDescent="0.25">
      <c r="B523" s="99">
        <v>42226</v>
      </c>
      <c r="C523" s="47" t="s">
        <v>18</v>
      </c>
      <c r="D523" s="48">
        <v>210</v>
      </c>
      <c r="E523" s="47"/>
      <c r="F523" s="47"/>
      <c r="G523" s="49">
        <v>42226</v>
      </c>
      <c r="H523" s="47" t="s">
        <v>138</v>
      </c>
      <c r="I523" s="48">
        <v>160</v>
      </c>
      <c r="J523" s="47"/>
      <c r="K523" s="47"/>
      <c r="L523" s="49">
        <v>42226</v>
      </c>
      <c r="M523" s="47" t="s">
        <v>105</v>
      </c>
      <c r="N523" s="108">
        <v>180</v>
      </c>
      <c r="O523" s="47"/>
      <c r="P523" s="47"/>
      <c r="Q523" s="49">
        <v>42231</v>
      </c>
      <c r="R523" s="47" t="s">
        <v>104</v>
      </c>
      <c r="S523" s="108">
        <v>230</v>
      </c>
      <c r="T523" s="47"/>
      <c r="U523" s="49">
        <v>42232</v>
      </c>
      <c r="V523" s="47" t="s">
        <v>134</v>
      </c>
      <c r="W523" s="108">
        <v>100</v>
      </c>
      <c r="X523" s="47"/>
      <c r="Y523" s="100"/>
    </row>
    <row r="524" spans="2:25" x14ac:dyDescent="0.25">
      <c r="B524" s="99">
        <v>42227</v>
      </c>
      <c r="C524" s="47" t="s">
        <v>18</v>
      </c>
      <c r="D524" s="48">
        <v>210</v>
      </c>
      <c r="E524" s="47"/>
      <c r="F524" s="47"/>
      <c r="G524" s="49">
        <v>42227</v>
      </c>
      <c r="H524" s="47" t="s">
        <v>138</v>
      </c>
      <c r="I524" s="48">
        <v>160</v>
      </c>
      <c r="J524" s="47"/>
      <c r="K524" s="47"/>
      <c r="L524" s="49">
        <v>42227</v>
      </c>
      <c r="M524" s="47" t="s">
        <v>105</v>
      </c>
      <c r="N524" s="108">
        <v>180</v>
      </c>
      <c r="O524" s="47"/>
      <c r="P524" s="47"/>
      <c r="Q524" s="49">
        <v>42233</v>
      </c>
      <c r="R524" s="47" t="s">
        <v>104</v>
      </c>
      <c r="S524" s="108">
        <v>230</v>
      </c>
      <c r="T524" s="47"/>
      <c r="U524" s="49">
        <v>42234</v>
      </c>
      <c r="V524" s="47" t="s">
        <v>134</v>
      </c>
      <c r="W524" s="108">
        <v>100</v>
      </c>
      <c r="X524" s="47"/>
      <c r="Y524" s="100"/>
    </row>
    <row r="525" spans="2:25" x14ac:dyDescent="0.25">
      <c r="B525" s="99">
        <v>42228</v>
      </c>
      <c r="C525" s="47" t="s">
        <v>18</v>
      </c>
      <c r="D525" s="48">
        <v>210</v>
      </c>
      <c r="E525" s="47"/>
      <c r="F525" s="47"/>
      <c r="G525" s="49">
        <v>42228</v>
      </c>
      <c r="H525" s="47" t="s">
        <v>138</v>
      </c>
      <c r="I525" s="48">
        <v>160</v>
      </c>
      <c r="J525" s="47"/>
      <c r="K525" s="47"/>
      <c r="L525" s="49">
        <v>42228</v>
      </c>
      <c r="M525" s="47" t="s">
        <v>105</v>
      </c>
      <c r="N525" s="108">
        <v>180</v>
      </c>
      <c r="O525" s="47"/>
      <c r="P525" s="47"/>
      <c r="Q525" s="49">
        <v>42234</v>
      </c>
      <c r="R525" s="47" t="s">
        <v>104</v>
      </c>
      <c r="S525" s="108">
        <v>230</v>
      </c>
      <c r="T525" s="47"/>
      <c r="U525" s="71">
        <v>42237</v>
      </c>
      <c r="V525" s="53" t="s">
        <v>134</v>
      </c>
      <c r="W525" s="109">
        <v>100</v>
      </c>
      <c r="X525" s="47"/>
      <c r="Y525" s="100"/>
    </row>
    <row r="526" spans="2:25" x14ac:dyDescent="0.25">
      <c r="B526" s="99">
        <v>42229</v>
      </c>
      <c r="C526" s="47" t="s">
        <v>18</v>
      </c>
      <c r="D526" s="48">
        <v>210</v>
      </c>
      <c r="E526" s="47"/>
      <c r="F526" s="47"/>
      <c r="G526" s="49">
        <v>42229</v>
      </c>
      <c r="H526" s="47" t="s">
        <v>138</v>
      </c>
      <c r="I526" s="48">
        <v>160</v>
      </c>
      <c r="J526" s="47"/>
      <c r="K526" s="47"/>
      <c r="L526" s="49">
        <v>42229</v>
      </c>
      <c r="M526" s="47" t="s">
        <v>105</v>
      </c>
      <c r="N526" s="108">
        <v>180</v>
      </c>
      <c r="O526" s="47"/>
      <c r="P526" s="47"/>
      <c r="Q526" s="49">
        <v>42235</v>
      </c>
      <c r="R526" s="47" t="s">
        <v>104</v>
      </c>
      <c r="S526" s="108">
        <v>230</v>
      </c>
      <c r="T526" s="47"/>
      <c r="U526" s="47"/>
      <c r="V526" s="47"/>
      <c r="W526" s="110">
        <f>SUM(W523:W525)</f>
        <v>300</v>
      </c>
      <c r="X526" s="60">
        <v>42238</v>
      </c>
      <c r="Y526" s="100"/>
    </row>
    <row r="527" spans="2:25" x14ac:dyDescent="0.25">
      <c r="B527" s="99">
        <v>42230</v>
      </c>
      <c r="C527" s="47" t="s">
        <v>18</v>
      </c>
      <c r="D527" s="48">
        <v>210</v>
      </c>
      <c r="E527" s="47"/>
      <c r="F527" s="47"/>
      <c r="G527" s="49">
        <v>42230</v>
      </c>
      <c r="H527" s="47" t="s">
        <v>138</v>
      </c>
      <c r="I527" s="48">
        <v>160</v>
      </c>
      <c r="J527" s="47"/>
      <c r="K527" s="47"/>
      <c r="L527" s="49">
        <v>42230</v>
      </c>
      <c r="M527" s="47" t="s">
        <v>105</v>
      </c>
      <c r="N527" s="108">
        <v>180</v>
      </c>
      <c r="O527" s="47"/>
      <c r="P527" s="47"/>
      <c r="Q527" s="49">
        <v>42236</v>
      </c>
      <c r="R527" s="47" t="s">
        <v>104</v>
      </c>
      <c r="S527" s="108">
        <v>230</v>
      </c>
      <c r="T527" s="47"/>
      <c r="U527" s="47"/>
      <c r="V527" s="47"/>
      <c r="W527" s="47"/>
      <c r="X527" s="47"/>
      <c r="Y527" s="100"/>
    </row>
    <row r="528" spans="2:25" x14ac:dyDescent="0.25">
      <c r="B528" s="111">
        <v>42231</v>
      </c>
      <c r="C528" s="53" t="s">
        <v>18</v>
      </c>
      <c r="D528" s="54">
        <v>210</v>
      </c>
      <c r="E528" s="47"/>
      <c r="F528" s="47"/>
      <c r="G528" s="71">
        <v>42231</v>
      </c>
      <c r="H528" s="53" t="s">
        <v>138</v>
      </c>
      <c r="I528" s="54">
        <v>160</v>
      </c>
      <c r="J528" s="47"/>
      <c r="K528" s="47"/>
      <c r="L528" s="71">
        <v>42231</v>
      </c>
      <c r="M528" s="53" t="s">
        <v>105</v>
      </c>
      <c r="N528" s="109">
        <v>180</v>
      </c>
      <c r="O528" s="47"/>
      <c r="P528" s="47"/>
      <c r="Q528" s="71">
        <v>42237</v>
      </c>
      <c r="R528" s="53" t="s">
        <v>104</v>
      </c>
      <c r="S528" s="148">
        <v>230</v>
      </c>
      <c r="T528" s="47"/>
      <c r="U528" s="47"/>
      <c r="V528" s="47"/>
      <c r="W528" s="47"/>
      <c r="X528" s="47"/>
      <c r="Y528" s="100"/>
    </row>
    <row r="529" spans="2:25" x14ac:dyDescent="0.25">
      <c r="B529" s="102"/>
      <c r="C529" s="47"/>
      <c r="D529" s="58">
        <f>SUM(D523:D528)</f>
        <v>1260</v>
      </c>
      <c r="E529" s="60">
        <v>42238</v>
      </c>
      <c r="F529" s="47"/>
      <c r="G529" s="47"/>
      <c r="H529" s="47"/>
      <c r="I529" s="58">
        <f>SUM(I523:I528)</f>
        <v>960</v>
      </c>
      <c r="J529" s="60">
        <v>42238</v>
      </c>
      <c r="K529" s="47"/>
      <c r="L529" s="47"/>
      <c r="M529" s="47"/>
      <c r="N529" s="110">
        <f>SUM(N523:N528)</f>
        <v>1080</v>
      </c>
      <c r="O529" s="60">
        <v>42238</v>
      </c>
      <c r="P529" s="47"/>
      <c r="Q529" s="47"/>
      <c r="R529" s="47"/>
      <c r="S529" s="58">
        <f>SUM(S523:S528)</f>
        <v>1380</v>
      </c>
      <c r="T529" s="60">
        <v>42238</v>
      </c>
      <c r="U529" s="47"/>
      <c r="V529" s="47"/>
      <c r="W529" s="47"/>
      <c r="X529" s="47"/>
      <c r="Y529" s="100"/>
    </row>
    <row r="530" spans="2:25" x14ac:dyDescent="0.25">
      <c r="B530" s="102"/>
      <c r="C530" s="47"/>
      <c r="D530" s="48"/>
      <c r="E530" s="47"/>
      <c r="F530" s="47"/>
      <c r="G530" s="47"/>
      <c r="H530" s="47"/>
      <c r="I530" s="48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100"/>
    </row>
    <row r="531" spans="2:25" x14ac:dyDescent="0.25">
      <c r="B531" s="102"/>
      <c r="C531" s="47"/>
      <c r="D531" s="48"/>
      <c r="E531" s="47"/>
      <c r="F531" s="47"/>
      <c r="G531" s="47"/>
      <c r="H531" s="47"/>
      <c r="I531" s="48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100"/>
    </row>
    <row r="532" spans="2:25" x14ac:dyDescent="0.25">
      <c r="B532" s="102"/>
      <c r="C532" s="47"/>
      <c r="D532" s="48"/>
      <c r="E532" s="47"/>
      <c r="F532" s="47"/>
      <c r="G532" s="47"/>
      <c r="H532" s="47"/>
      <c r="I532" s="48"/>
      <c r="J532" s="47"/>
      <c r="K532" s="47"/>
      <c r="L532" s="47"/>
      <c r="M532" s="47"/>
      <c r="N532" s="47"/>
      <c r="O532" s="47"/>
      <c r="P532" s="47"/>
      <c r="Q532" s="49">
        <v>42234</v>
      </c>
      <c r="R532" s="47" t="s">
        <v>159</v>
      </c>
      <c r="S532" s="47">
        <v>150</v>
      </c>
      <c r="T532" s="47"/>
      <c r="U532" s="47"/>
      <c r="V532" s="47"/>
      <c r="W532" s="47"/>
      <c r="X532" s="47"/>
      <c r="Y532" s="100"/>
    </row>
    <row r="533" spans="2:25" x14ac:dyDescent="0.25">
      <c r="B533" s="99">
        <v>42221</v>
      </c>
      <c r="C533" s="47" t="s">
        <v>108</v>
      </c>
      <c r="D533" s="48">
        <v>140</v>
      </c>
      <c r="E533" s="47"/>
      <c r="F533" s="47"/>
      <c r="G533" s="47"/>
      <c r="H533" s="47"/>
      <c r="I533" s="48"/>
      <c r="J533" s="47"/>
      <c r="K533" s="47"/>
      <c r="L533" s="47"/>
      <c r="M533" s="47"/>
      <c r="N533" s="47"/>
      <c r="O533" s="47"/>
      <c r="P533" s="47"/>
      <c r="Q533" s="49">
        <v>42235</v>
      </c>
      <c r="R533" s="47" t="s">
        <v>159</v>
      </c>
      <c r="S533" s="47">
        <v>150</v>
      </c>
      <c r="T533" s="47"/>
      <c r="U533" s="47"/>
      <c r="V533" s="47"/>
      <c r="W533" s="47"/>
      <c r="X533" s="47"/>
      <c r="Y533" s="100"/>
    </row>
    <row r="534" spans="2:25" x14ac:dyDescent="0.25">
      <c r="B534" s="99">
        <v>42222</v>
      </c>
      <c r="C534" s="47" t="s">
        <v>108</v>
      </c>
      <c r="D534" s="48">
        <v>140</v>
      </c>
      <c r="E534" s="47"/>
      <c r="F534" s="47"/>
      <c r="G534" s="47"/>
      <c r="H534" s="47"/>
      <c r="I534" s="48"/>
      <c r="J534" s="47"/>
      <c r="K534" s="47"/>
      <c r="L534" s="47"/>
      <c r="M534" s="47"/>
      <c r="N534" s="47"/>
      <c r="O534" s="47"/>
      <c r="P534" s="47"/>
      <c r="Q534" s="49">
        <v>42236</v>
      </c>
      <c r="R534" s="47" t="s">
        <v>159</v>
      </c>
      <c r="S534" s="47">
        <v>150</v>
      </c>
      <c r="T534" s="47"/>
      <c r="U534" s="47"/>
      <c r="V534" s="47"/>
      <c r="W534" s="47"/>
      <c r="X534" s="47"/>
      <c r="Y534" s="100"/>
    </row>
    <row r="535" spans="2:25" x14ac:dyDescent="0.25">
      <c r="B535" s="99">
        <v>42223</v>
      </c>
      <c r="C535" s="47" t="s">
        <v>108</v>
      </c>
      <c r="D535" s="48">
        <v>140</v>
      </c>
      <c r="E535" s="47"/>
      <c r="F535" s="47"/>
      <c r="G535" s="47"/>
      <c r="H535" s="47"/>
      <c r="I535" s="48"/>
      <c r="J535" s="47"/>
      <c r="K535" s="47"/>
      <c r="L535" s="48">
        <f>D529+I529+N529+S529+W526+D537+S537</f>
        <v>6290</v>
      </c>
      <c r="M535" s="49">
        <v>42238</v>
      </c>
      <c r="N535" s="47"/>
      <c r="O535" s="47"/>
      <c r="P535" s="47"/>
      <c r="Q535" s="49">
        <v>42237</v>
      </c>
      <c r="R535" s="64" t="s">
        <v>159</v>
      </c>
      <c r="S535" s="64">
        <v>150</v>
      </c>
      <c r="T535" s="47"/>
      <c r="U535" s="47"/>
      <c r="V535" s="47"/>
      <c r="W535" s="47"/>
      <c r="X535" s="47"/>
      <c r="Y535" s="100"/>
    </row>
    <row r="536" spans="2:25" ht="15.75" thickBot="1" x14ac:dyDescent="0.3">
      <c r="B536" s="111">
        <v>42224</v>
      </c>
      <c r="C536" s="53" t="s">
        <v>108</v>
      </c>
      <c r="D536" s="54">
        <v>140</v>
      </c>
      <c r="E536" s="47"/>
      <c r="F536" s="47"/>
      <c r="G536" s="47"/>
      <c r="H536" s="47"/>
      <c r="I536" s="48"/>
      <c r="J536" s="47"/>
      <c r="K536" s="47"/>
      <c r="L536" s="47"/>
      <c r="M536" s="47"/>
      <c r="N536" s="47"/>
      <c r="O536" s="47"/>
      <c r="P536" s="47"/>
      <c r="Q536" s="115">
        <v>42238</v>
      </c>
      <c r="R536" s="116" t="s">
        <v>159</v>
      </c>
      <c r="S536" s="104">
        <v>150</v>
      </c>
      <c r="T536" s="47"/>
      <c r="U536" s="47"/>
      <c r="V536" s="47"/>
      <c r="W536" s="47"/>
      <c r="X536" s="47"/>
      <c r="Y536" s="100"/>
    </row>
    <row r="537" spans="2:25" x14ac:dyDescent="0.25">
      <c r="B537" s="102"/>
      <c r="C537" s="47"/>
      <c r="D537" s="58">
        <f>SUM(D533:D536)</f>
        <v>560</v>
      </c>
      <c r="E537" s="60">
        <v>42238</v>
      </c>
      <c r="F537" s="47"/>
      <c r="G537" s="47"/>
      <c r="H537" s="47"/>
      <c r="I537" s="48"/>
      <c r="J537" s="47"/>
      <c r="K537" s="47"/>
      <c r="L537" s="47"/>
      <c r="M537" s="47"/>
      <c r="N537" s="47"/>
      <c r="O537" s="47"/>
      <c r="P537" s="47"/>
      <c r="Q537" s="71"/>
      <c r="R537" s="47"/>
      <c r="S537" s="47">
        <f>SUM(S532:S536)</f>
        <v>750</v>
      </c>
      <c r="T537" s="47"/>
      <c r="U537" s="47"/>
      <c r="V537" s="47"/>
      <c r="W537" s="47"/>
      <c r="X537" s="47"/>
      <c r="Y537" s="100"/>
    </row>
    <row r="538" spans="2:25" ht="15.75" thickBot="1" x14ac:dyDescent="0.3">
      <c r="B538" s="103"/>
      <c r="C538" s="104"/>
      <c r="D538" s="105"/>
      <c r="E538" s="104"/>
      <c r="F538" s="104"/>
      <c r="G538" s="104"/>
      <c r="H538" s="104"/>
      <c r="I538" s="105"/>
      <c r="J538" s="104"/>
      <c r="K538" s="104"/>
      <c r="L538" s="104"/>
      <c r="M538" s="104"/>
      <c r="N538" s="104"/>
      <c r="O538" s="104"/>
      <c r="P538" s="104"/>
      <c r="Q538" s="104"/>
      <c r="R538" s="104"/>
      <c r="S538" s="104"/>
      <c r="T538" s="104"/>
      <c r="U538" s="104"/>
      <c r="V538" s="104"/>
      <c r="W538" s="104"/>
      <c r="X538" s="104"/>
      <c r="Y538" s="106"/>
    </row>
    <row r="539" spans="2:25" x14ac:dyDescent="0.25">
      <c r="B539" s="47"/>
      <c r="C539" s="47"/>
      <c r="D539" s="48"/>
      <c r="E539" s="47"/>
      <c r="F539" s="47"/>
      <c r="G539" s="47"/>
      <c r="H539" s="47"/>
      <c r="I539" s="48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</row>
    <row r="540" spans="2:25" ht="15.75" thickBot="1" x14ac:dyDescent="0.3">
      <c r="B540" s="47"/>
      <c r="C540" s="47"/>
      <c r="D540" s="48"/>
      <c r="E540" s="47"/>
      <c r="F540" s="47"/>
      <c r="G540" s="47"/>
      <c r="H540" s="47"/>
      <c r="I540" s="48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</row>
    <row r="541" spans="2:25" x14ac:dyDescent="0.25">
      <c r="B541" s="140"/>
      <c r="C541" s="95"/>
      <c r="D541" s="96"/>
      <c r="E541" s="95"/>
      <c r="F541" s="95"/>
      <c r="G541" s="95"/>
      <c r="H541" s="95"/>
      <c r="I541" s="96"/>
      <c r="J541" s="95"/>
      <c r="K541" s="95"/>
      <c r="L541" s="95"/>
      <c r="M541" s="95"/>
      <c r="N541" s="95"/>
      <c r="O541" s="95"/>
      <c r="P541" s="95"/>
      <c r="Q541" s="95"/>
      <c r="R541" s="95"/>
      <c r="S541" s="95"/>
      <c r="T541" s="95"/>
      <c r="U541" s="95"/>
      <c r="V541" s="95"/>
      <c r="W541" s="95"/>
      <c r="X541" s="98"/>
    </row>
    <row r="542" spans="2:25" x14ac:dyDescent="0.25">
      <c r="B542" s="99">
        <v>42233</v>
      </c>
      <c r="C542" s="47" t="s">
        <v>18</v>
      </c>
      <c r="D542" s="48">
        <v>210</v>
      </c>
      <c r="E542" s="47"/>
      <c r="F542" s="47"/>
      <c r="G542" s="49">
        <v>42233</v>
      </c>
      <c r="H542" s="47" t="s">
        <v>138</v>
      </c>
      <c r="I542" s="48">
        <v>165</v>
      </c>
      <c r="J542" s="47"/>
      <c r="K542" s="47"/>
      <c r="L542" s="49">
        <v>42233</v>
      </c>
      <c r="M542" s="47" t="s">
        <v>105</v>
      </c>
      <c r="N542" s="108">
        <v>180</v>
      </c>
      <c r="O542" s="47"/>
      <c r="P542" s="47"/>
      <c r="Q542" s="49">
        <v>42238</v>
      </c>
      <c r="R542" s="47" t="s">
        <v>104</v>
      </c>
      <c r="S542" s="48">
        <v>230</v>
      </c>
      <c r="T542" s="47"/>
      <c r="U542" s="49"/>
      <c r="V542" s="47" t="s">
        <v>160</v>
      </c>
      <c r="W542" s="110">
        <v>420</v>
      </c>
      <c r="X542" s="100"/>
    </row>
    <row r="543" spans="2:25" x14ac:dyDescent="0.25">
      <c r="B543" s="99">
        <v>42234</v>
      </c>
      <c r="C543" s="47" t="s">
        <v>18</v>
      </c>
      <c r="D543" s="48">
        <v>210</v>
      </c>
      <c r="E543" s="47"/>
      <c r="F543" s="47"/>
      <c r="G543" s="49">
        <v>42234</v>
      </c>
      <c r="H543" s="47" t="s">
        <v>138</v>
      </c>
      <c r="I543" s="48">
        <v>165</v>
      </c>
      <c r="J543" s="47"/>
      <c r="K543" s="47"/>
      <c r="L543" s="49">
        <v>42234</v>
      </c>
      <c r="M543" s="47" t="s">
        <v>105</v>
      </c>
      <c r="N543" s="108">
        <v>180</v>
      </c>
      <c r="O543" s="47"/>
      <c r="P543" s="47"/>
      <c r="Q543" s="49">
        <v>42239</v>
      </c>
      <c r="R543" s="47" t="s">
        <v>104</v>
      </c>
      <c r="S543" s="108">
        <v>230</v>
      </c>
      <c r="T543" s="47"/>
      <c r="U543" s="49"/>
      <c r="V543" s="47" t="s">
        <v>165</v>
      </c>
      <c r="W543" s="110">
        <v>375</v>
      </c>
      <c r="X543" s="100"/>
    </row>
    <row r="544" spans="2:25" x14ac:dyDescent="0.25">
      <c r="B544" s="99">
        <v>42235</v>
      </c>
      <c r="C544" s="47" t="s">
        <v>18</v>
      </c>
      <c r="D544" s="48">
        <v>210</v>
      </c>
      <c r="E544" s="47"/>
      <c r="F544" s="47"/>
      <c r="G544" s="49">
        <v>42235</v>
      </c>
      <c r="H544" s="47" t="s">
        <v>138</v>
      </c>
      <c r="I544" s="48">
        <v>165</v>
      </c>
      <c r="J544" s="47"/>
      <c r="K544" s="47"/>
      <c r="L544" s="49">
        <v>42235</v>
      </c>
      <c r="M544" s="47" t="s">
        <v>105</v>
      </c>
      <c r="N544" s="108">
        <v>0</v>
      </c>
      <c r="O544" s="47"/>
      <c r="P544" s="47"/>
      <c r="Q544" s="49">
        <v>42240</v>
      </c>
      <c r="R544" s="47" t="s">
        <v>104</v>
      </c>
      <c r="S544" s="108">
        <v>230</v>
      </c>
      <c r="T544" s="47"/>
      <c r="U544" s="47"/>
      <c r="V544" s="47" t="s">
        <v>164</v>
      </c>
      <c r="W544" s="110">
        <v>200</v>
      </c>
      <c r="X544" s="100"/>
    </row>
    <row r="545" spans="2:24" x14ac:dyDescent="0.25">
      <c r="B545" s="99">
        <v>42236</v>
      </c>
      <c r="C545" s="47" t="s">
        <v>18</v>
      </c>
      <c r="D545" s="48">
        <v>0</v>
      </c>
      <c r="E545" s="47"/>
      <c r="F545" s="47"/>
      <c r="G545" s="49">
        <v>42236</v>
      </c>
      <c r="H545" s="47" t="s">
        <v>138</v>
      </c>
      <c r="I545" s="86">
        <v>165</v>
      </c>
      <c r="J545" s="47"/>
      <c r="K545" s="47"/>
      <c r="L545" s="49">
        <v>42236</v>
      </c>
      <c r="M545" s="47" t="s">
        <v>105</v>
      </c>
      <c r="N545" s="108">
        <v>180</v>
      </c>
      <c r="O545" s="47"/>
      <c r="P545" s="47"/>
      <c r="Q545" s="49">
        <v>42241</v>
      </c>
      <c r="R545" s="47" t="s">
        <v>104</v>
      </c>
      <c r="S545" s="108">
        <v>230</v>
      </c>
      <c r="T545" s="47"/>
      <c r="U545" s="47"/>
      <c r="V545" s="47"/>
      <c r="W545" s="47"/>
      <c r="X545" s="100"/>
    </row>
    <row r="546" spans="2:24" x14ac:dyDescent="0.25">
      <c r="B546" s="99">
        <v>42237</v>
      </c>
      <c r="C546" s="47" t="s">
        <v>18</v>
      </c>
      <c r="D546" s="48">
        <v>210</v>
      </c>
      <c r="E546" s="47"/>
      <c r="F546" s="47"/>
      <c r="G546" s="49">
        <v>42237</v>
      </c>
      <c r="H546" s="47" t="s">
        <v>138</v>
      </c>
      <c r="I546" s="48">
        <v>165</v>
      </c>
      <c r="J546" s="47"/>
      <c r="K546" s="47"/>
      <c r="L546" s="49">
        <v>42237</v>
      </c>
      <c r="M546" s="47" t="s">
        <v>105</v>
      </c>
      <c r="N546" s="108">
        <v>180</v>
      </c>
      <c r="O546" s="47"/>
      <c r="P546" s="48"/>
      <c r="Q546" s="49">
        <v>42242</v>
      </c>
      <c r="R546" s="47" t="s">
        <v>104</v>
      </c>
      <c r="S546" s="108">
        <v>230</v>
      </c>
      <c r="T546" s="47"/>
      <c r="U546" s="47"/>
      <c r="V546" s="47"/>
      <c r="W546" s="47"/>
      <c r="X546" s="100"/>
    </row>
    <row r="547" spans="2:24" x14ac:dyDescent="0.25">
      <c r="B547" s="99">
        <v>42238</v>
      </c>
      <c r="C547" s="47" t="s">
        <v>18</v>
      </c>
      <c r="D547" s="48">
        <v>210</v>
      </c>
      <c r="E547" s="47"/>
      <c r="F547" s="47"/>
      <c r="G547" s="49">
        <v>42238</v>
      </c>
      <c r="H547" s="47" t="s">
        <v>138</v>
      </c>
      <c r="I547" s="48">
        <v>165</v>
      </c>
      <c r="J547" s="47"/>
      <c r="K547" s="47"/>
      <c r="L547" s="49">
        <v>42238</v>
      </c>
      <c r="M547" s="47" t="s">
        <v>105</v>
      </c>
      <c r="N547" s="108">
        <v>180</v>
      </c>
      <c r="O547" s="47"/>
      <c r="P547" s="47"/>
      <c r="Q547" s="49">
        <v>42243</v>
      </c>
      <c r="R547" s="47" t="s">
        <v>104</v>
      </c>
      <c r="S547" s="108">
        <v>230</v>
      </c>
      <c r="T547" s="47"/>
      <c r="U547" s="47"/>
      <c r="V547" s="47"/>
      <c r="W547" s="47"/>
      <c r="X547" s="100"/>
    </row>
    <row r="548" spans="2:24" x14ac:dyDescent="0.25">
      <c r="B548" s="99">
        <v>42239</v>
      </c>
      <c r="C548" s="47" t="s">
        <v>18</v>
      </c>
      <c r="D548" s="48">
        <v>210</v>
      </c>
      <c r="E548" s="47"/>
      <c r="F548" s="47"/>
      <c r="G548" s="49">
        <v>42239</v>
      </c>
      <c r="H548" s="47" t="s">
        <v>138</v>
      </c>
      <c r="I548" s="48">
        <v>165</v>
      </c>
      <c r="J548" s="47"/>
      <c r="K548" s="47"/>
      <c r="L548" s="49">
        <v>42239</v>
      </c>
      <c r="M548" s="47" t="s">
        <v>105</v>
      </c>
      <c r="N548" s="108">
        <v>180</v>
      </c>
      <c r="O548" s="47"/>
      <c r="P548" s="47"/>
      <c r="Q548" s="49">
        <v>42244</v>
      </c>
      <c r="R548" s="47" t="s">
        <v>104</v>
      </c>
      <c r="S548" s="108">
        <v>230</v>
      </c>
      <c r="T548" s="47"/>
      <c r="U548" s="47"/>
      <c r="V548" s="47"/>
      <c r="W548" s="47"/>
      <c r="X548" s="100"/>
    </row>
    <row r="549" spans="2:24" ht="15.75" thickBot="1" x14ac:dyDescent="0.3">
      <c r="B549" s="141"/>
      <c r="C549" s="104"/>
      <c r="D549" s="105"/>
      <c r="E549" s="47"/>
      <c r="F549" s="47"/>
      <c r="G549" s="115"/>
      <c r="H549" s="104"/>
      <c r="I549" s="105"/>
      <c r="J549" s="47"/>
      <c r="K549" s="47"/>
      <c r="L549" s="49"/>
      <c r="M549" s="47"/>
      <c r="N549" s="108"/>
      <c r="O549" s="47"/>
      <c r="P549" s="47"/>
      <c r="Q549" s="115"/>
      <c r="R549" s="104"/>
      <c r="S549" s="137"/>
      <c r="T549" s="47"/>
      <c r="U549" s="47"/>
      <c r="V549" s="47"/>
      <c r="W549" s="47"/>
      <c r="X549" s="100"/>
    </row>
    <row r="550" spans="2:24" ht="15.75" thickBot="1" x14ac:dyDescent="0.3">
      <c r="B550" s="102"/>
      <c r="C550" s="47"/>
      <c r="D550" s="58">
        <f>SUM(D542:D549)</f>
        <v>1260</v>
      </c>
      <c r="E550" s="149">
        <v>42247</v>
      </c>
      <c r="F550" s="47"/>
      <c r="G550" s="47"/>
      <c r="H550" s="47"/>
      <c r="I550" s="58">
        <f>SUM(I542:I549)</f>
        <v>1155</v>
      </c>
      <c r="J550" s="149">
        <v>42247</v>
      </c>
      <c r="K550" s="47"/>
      <c r="L550" s="115"/>
      <c r="M550" s="104"/>
      <c r="N550" s="137"/>
      <c r="O550" s="47"/>
      <c r="P550" s="47"/>
      <c r="Q550" s="49"/>
      <c r="R550" s="47"/>
      <c r="S550" s="110">
        <f>SUM(S542:S549)</f>
        <v>1610</v>
      </c>
      <c r="T550" s="150">
        <v>0.25806451612903225</v>
      </c>
      <c r="U550" s="47"/>
      <c r="V550" s="47"/>
      <c r="W550" s="47"/>
      <c r="X550" s="100"/>
    </row>
    <row r="551" spans="2:24" x14ac:dyDescent="0.25">
      <c r="B551" s="102"/>
      <c r="C551" s="47"/>
      <c r="D551" s="48"/>
      <c r="E551" s="47"/>
      <c r="F551" s="47"/>
      <c r="G551" s="47"/>
      <c r="H551" s="47"/>
      <c r="I551" s="48"/>
      <c r="J551" s="47"/>
      <c r="K551" s="47"/>
      <c r="L551" s="47"/>
      <c r="M551" s="47"/>
      <c r="N551" s="110">
        <f>SUM(N542:N550)</f>
        <v>1080</v>
      </c>
      <c r="O551" s="150">
        <v>0.25806451612903225</v>
      </c>
      <c r="P551" s="47"/>
      <c r="Q551" s="47"/>
      <c r="R551" s="47"/>
      <c r="S551" s="108"/>
      <c r="T551" s="47"/>
      <c r="U551" s="47"/>
      <c r="V551" s="47"/>
      <c r="W551" s="47"/>
      <c r="X551" s="100"/>
    </row>
    <row r="552" spans="2:24" x14ac:dyDescent="0.25">
      <c r="B552" s="102"/>
      <c r="C552" s="47"/>
      <c r="D552" s="48"/>
      <c r="E552" s="47"/>
      <c r="F552" s="47"/>
      <c r="G552" s="47"/>
      <c r="H552" s="47"/>
      <c r="I552" s="48"/>
      <c r="J552" s="47"/>
      <c r="K552" s="47"/>
      <c r="L552" s="47"/>
      <c r="M552" s="47"/>
      <c r="N552" s="108"/>
      <c r="O552" s="47"/>
      <c r="P552" s="47"/>
      <c r="Q552" s="47"/>
      <c r="R552" s="47"/>
      <c r="S552" s="108"/>
      <c r="T552" s="47"/>
      <c r="U552" s="47"/>
      <c r="V552" s="47"/>
      <c r="W552" s="47"/>
      <c r="X552" s="100"/>
    </row>
    <row r="553" spans="2:24" x14ac:dyDescent="0.25">
      <c r="B553" s="99">
        <v>42240</v>
      </c>
      <c r="C553" s="47" t="s">
        <v>134</v>
      </c>
      <c r="D553" s="48">
        <v>100</v>
      </c>
      <c r="E553" s="47"/>
      <c r="F553" s="47"/>
      <c r="G553" s="49">
        <v>42226</v>
      </c>
      <c r="H553" s="47" t="s">
        <v>108</v>
      </c>
      <c r="I553" s="48">
        <v>140</v>
      </c>
      <c r="J553" s="47"/>
      <c r="K553" s="47"/>
      <c r="L553" s="47"/>
      <c r="M553" s="47"/>
      <c r="N553" s="108"/>
      <c r="O553" s="47"/>
      <c r="P553" s="47"/>
      <c r="Q553" s="47"/>
      <c r="R553" s="47"/>
      <c r="S553" s="108"/>
      <c r="T553" s="47"/>
      <c r="U553" s="47"/>
      <c r="V553" s="47"/>
      <c r="W553" s="47"/>
      <c r="X553" s="100"/>
    </row>
    <row r="554" spans="2:24" ht="15.75" thickBot="1" x14ac:dyDescent="0.3">
      <c r="B554" s="102"/>
      <c r="C554" s="47"/>
      <c r="D554" s="48"/>
      <c r="E554" s="47"/>
      <c r="F554" s="47"/>
      <c r="G554" s="115">
        <v>42227</v>
      </c>
      <c r="H554" s="104" t="s">
        <v>108</v>
      </c>
      <c r="I554" s="105">
        <v>140</v>
      </c>
      <c r="J554" s="47"/>
      <c r="K554" s="47"/>
      <c r="L554" s="49">
        <v>42237</v>
      </c>
      <c r="M554" s="47" t="s">
        <v>43</v>
      </c>
      <c r="N554" s="108">
        <v>180</v>
      </c>
      <c r="O554" s="47"/>
      <c r="P554" s="47"/>
      <c r="Q554" s="49">
        <v>42239</v>
      </c>
      <c r="R554" s="47" t="s">
        <v>20</v>
      </c>
      <c r="S554" s="108">
        <v>220</v>
      </c>
      <c r="T554" s="47"/>
      <c r="U554" s="47"/>
      <c r="V554" s="47"/>
      <c r="W554" s="47"/>
      <c r="X554" s="100"/>
    </row>
    <row r="555" spans="2:24" ht="15.75" thickBot="1" x14ac:dyDescent="0.3">
      <c r="B555" s="102"/>
      <c r="C555" s="47"/>
      <c r="D555" s="48"/>
      <c r="E555" s="47"/>
      <c r="F555" s="47"/>
      <c r="G555" s="49"/>
      <c r="H555" s="47"/>
      <c r="I555" s="58">
        <f>SUM(I553:I554)</f>
        <v>280</v>
      </c>
      <c r="J555" s="59"/>
      <c r="K555" s="47"/>
      <c r="L555" s="115">
        <v>42238</v>
      </c>
      <c r="M555" s="104" t="s">
        <v>43</v>
      </c>
      <c r="N555" s="137">
        <v>180</v>
      </c>
      <c r="O555" s="47"/>
      <c r="P555" s="47"/>
      <c r="Q555" s="47"/>
      <c r="R555" s="47"/>
      <c r="S555" s="47"/>
      <c r="T555" s="47"/>
      <c r="U555" s="47"/>
      <c r="V555" s="47"/>
      <c r="W555" s="47"/>
      <c r="X555" s="100"/>
    </row>
    <row r="556" spans="2:24" x14ac:dyDescent="0.25">
      <c r="B556" s="102"/>
      <c r="C556" s="47"/>
      <c r="D556" s="48"/>
      <c r="E556" s="47"/>
      <c r="F556" s="47"/>
      <c r="G556" s="49"/>
      <c r="H556" s="47"/>
      <c r="I556" s="48"/>
      <c r="J556" s="47"/>
      <c r="K556" s="47"/>
      <c r="L556" s="47"/>
      <c r="M556" s="47"/>
      <c r="N556" s="108">
        <f>SUM(N554:N555)</f>
        <v>360</v>
      </c>
      <c r="O556" s="47"/>
      <c r="P556" s="47"/>
      <c r="Q556" s="47"/>
      <c r="R556" s="47"/>
      <c r="S556" s="47"/>
      <c r="T556" s="47"/>
      <c r="U556" s="47"/>
      <c r="V556" s="47"/>
      <c r="W556" s="47"/>
      <c r="X556" s="100"/>
    </row>
    <row r="557" spans="2:24" x14ac:dyDescent="0.25">
      <c r="B557" s="102"/>
      <c r="C557" s="47"/>
      <c r="D557" s="48"/>
      <c r="E557" s="47"/>
      <c r="F557" s="47"/>
      <c r="G557" s="49"/>
      <c r="H557" s="47"/>
      <c r="I557" s="48"/>
      <c r="J557" s="47"/>
      <c r="K557" s="47"/>
      <c r="L557" s="47"/>
      <c r="M557" s="47" t="s">
        <v>12</v>
      </c>
      <c r="N557" s="154">
        <v>500</v>
      </c>
      <c r="O557" s="59"/>
      <c r="P557" s="47"/>
      <c r="Q557" s="49">
        <v>42239</v>
      </c>
      <c r="R557" s="47" t="s">
        <v>25</v>
      </c>
      <c r="S557" s="47">
        <v>150</v>
      </c>
      <c r="T557" s="47"/>
      <c r="U557" s="47"/>
      <c r="V557" s="47"/>
      <c r="W557" s="47"/>
      <c r="X557" s="100"/>
    </row>
    <row r="558" spans="2:24" x14ac:dyDescent="0.25">
      <c r="B558" s="102"/>
      <c r="C558" s="47"/>
      <c r="D558" s="48"/>
      <c r="E558" s="47"/>
      <c r="F558" s="47"/>
      <c r="G558" s="49"/>
      <c r="H558" s="47"/>
      <c r="I558" s="48"/>
      <c r="J558" s="47"/>
      <c r="K558" s="47"/>
      <c r="L558" s="47"/>
      <c r="M558" s="47"/>
      <c r="N558" s="47"/>
      <c r="O558" s="47"/>
      <c r="P558" s="47"/>
      <c r="Q558" s="49">
        <v>42240</v>
      </c>
      <c r="R558" s="47" t="s">
        <v>25</v>
      </c>
      <c r="S558" s="47">
        <v>150</v>
      </c>
      <c r="T558" s="47"/>
      <c r="U558" s="47"/>
      <c r="V558" s="47"/>
      <c r="W558" s="47"/>
      <c r="X558" s="100"/>
    </row>
    <row r="559" spans="2:24" x14ac:dyDescent="0.25">
      <c r="B559" s="102"/>
      <c r="C559" s="47" t="s">
        <v>139</v>
      </c>
      <c r="D559" s="48"/>
      <c r="E559" s="47"/>
      <c r="F559" s="47"/>
      <c r="G559" s="47"/>
      <c r="H559" s="47"/>
      <c r="I559" s="48"/>
      <c r="J559" s="47"/>
      <c r="K559" s="47"/>
      <c r="L559" s="47"/>
      <c r="M559" s="47"/>
      <c r="N559" s="47"/>
      <c r="O559" s="47"/>
      <c r="P559" s="47"/>
      <c r="Q559" s="49">
        <v>42241</v>
      </c>
      <c r="R559" s="47" t="s">
        <v>25</v>
      </c>
      <c r="S559" s="47">
        <v>150</v>
      </c>
      <c r="T559" s="47"/>
      <c r="U559" s="47"/>
      <c r="V559" s="47"/>
      <c r="W559" s="47"/>
      <c r="X559" s="100"/>
    </row>
    <row r="560" spans="2:24" x14ac:dyDescent="0.25">
      <c r="B560" s="102"/>
      <c r="C560" s="47" t="s">
        <v>140</v>
      </c>
      <c r="D560" s="48" t="s">
        <v>142</v>
      </c>
      <c r="E560" s="47" t="s">
        <v>143</v>
      </c>
      <c r="F560" s="47" t="s">
        <v>144</v>
      </c>
      <c r="G560" s="47" t="s">
        <v>57</v>
      </c>
      <c r="H560" s="47"/>
      <c r="I560" s="48"/>
      <c r="J560" s="47"/>
      <c r="K560" s="47"/>
      <c r="L560" s="48">
        <f>D550+I550+I555+G561+N551+N557+S550+S565+W542+W543+W544</f>
        <v>9055</v>
      </c>
      <c r="M560" s="47"/>
      <c r="N560" s="47"/>
      <c r="O560" s="47"/>
      <c r="P560" s="47"/>
      <c r="Q560" s="49">
        <v>42242</v>
      </c>
      <c r="R560" s="47" t="s">
        <v>25</v>
      </c>
      <c r="S560" s="47">
        <v>150</v>
      </c>
      <c r="T560" s="47"/>
      <c r="U560" s="47"/>
      <c r="V560" s="47"/>
      <c r="W560" s="47"/>
      <c r="X560" s="100"/>
    </row>
    <row r="561" spans="2:24" x14ac:dyDescent="0.25">
      <c r="B561" s="102"/>
      <c r="C561" s="47" t="s">
        <v>162</v>
      </c>
      <c r="D561" s="48">
        <v>1325</v>
      </c>
      <c r="E561" s="47" t="s">
        <v>141</v>
      </c>
      <c r="F561" s="146">
        <v>1</v>
      </c>
      <c r="G561" s="147">
        <v>1325</v>
      </c>
      <c r="H561" s="47"/>
      <c r="I561" s="48"/>
      <c r="J561" s="47"/>
      <c r="K561" s="47"/>
      <c r="L561" s="47"/>
      <c r="M561" s="47"/>
      <c r="N561" s="47"/>
      <c r="O561" s="47"/>
      <c r="P561" s="47"/>
      <c r="Q561" s="49">
        <v>42243</v>
      </c>
      <c r="R561" s="47" t="s">
        <v>25</v>
      </c>
      <c r="S561" s="47">
        <v>150</v>
      </c>
      <c r="T561" s="47"/>
      <c r="U561" s="47"/>
      <c r="V561" s="47"/>
      <c r="W561" s="47"/>
      <c r="X561" s="100"/>
    </row>
    <row r="562" spans="2:24" x14ac:dyDescent="0.25">
      <c r="B562" s="102"/>
      <c r="H562" s="47"/>
      <c r="I562" s="48"/>
      <c r="J562" s="47"/>
      <c r="K562" s="47"/>
      <c r="L562" s="47"/>
      <c r="M562" s="47"/>
      <c r="N562" s="47"/>
      <c r="O562" s="47"/>
      <c r="P562" s="47"/>
      <c r="Q562" s="49">
        <v>42244</v>
      </c>
      <c r="R562" s="47" t="s">
        <v>25</v>
      </c>
      <c r="S562" s="47">
        <v>150</v>
      </c>
      <c r="T562" s="47"/>
      <c r="U562" s="47"/>
      <c r="V562" s="47"/>
      <c r="W562" s="47"/>
      <c r="X562" s="100"/>
    </row>
    <row r="563" spans="2:24" x14ac:dyDescent="0.25">
      <c r="B563" s="102"/>
      <c r="H563" s="136"/>
      <c r="I563" s="48"/>
      <c r="J563" s="47"/>
      <c r="K563" s="47"/>
      <c r="L563" s="47"/>
      <c r="M563" s="47"/>
      <c r="N563" s="47"/>
      <c r="O563" s="47"/>
      <c r="P563" s="47"/>
      <c r="Q563" s="49">
        <v>42245</v>
      </c>
      <c r="R563" s="47" t="s">
        <v>25</v>
      </c>
      <c r="S563" s="47">
        <v>150</v>
      </c>
      <c r="T563" s="47"/>
      <c r="U563" s="47"/>
      <c r="V563" s="47"/>
      <c r="W563" s="47"/>
      <c r="X563" s="100"/>
    </row>
    <row r="564" spans="2:24" x14ac:dyDescent="0.25">
      <c r="B564" s="102"/>
      <c r="H564" s="47"/>
      <c r="I564" s="48"/>
      <c r="J564" s="47"/>
      <c r="K564" s="47"/>
      <c r="L564" s="47"/>
      <c r="M564" s="47"/>
      <c r="N564" s="47"/>
      <c r="O564" s="47"/>
      <c r="P564" s="47"/>
      <c r="Q564" s="47"/>
      <c r="R564" s="47" t="s">
        <v>78</v>
      </c>
      <c r="S564" s="47">
        <v>-200</v>
      </c>
      <c r="T564" s="47"/>
      <c r="U564" s="47"/>
      <c r="V564" s="47"/>
      <c r="W564" s="47"/>
      <c r="X564" s="100"/>
    </row>
    <row r="565" spans="2:24" x14ac:dyDescent="0.25">
      <c r="B565" s="102"/>
      <c r="H565" s="47"/>
      <c r="I565" s="48"/>
      <c r="J565" s="47"/>
      <c r="K565" s="47"/>
      <c r="L565" s="47"/>
      <c r="M565" s="47"/>
      <c r="N565" s="47"/>
      <c r="O565" s="47"/>
      <c r="P565" s="47"/>
      <c r="Q565" s="47"/>
      <c r="R565" s="47"/>
      <c r="S565" s="59">
        <f>SUM(S557:S564)</f>
        <v>850</v>
      </c>
      <c r="T565" s="60">
        <v>42248</v>
      </c>
      <c r="U565" s="47"/>
      <c r="V565" s="47"/>
      <c r="W565" s="47"/>
      <c r="X565" s="100"/>
    </row>
    <row r="566" spans="2:24" ht="15.75" thickBot="1" x14ac:dyDescent="0.3">
      <c r="B566" s="103"/>
      <c r="C566" s="104"/>
      <c r="D566" s="105"/>
      <c r="E566" s="104"/>
      <c r="F566" s="104"/>
      <c r="G566" s="104"/>
      <c r="H566" s="104"/>
      <c r="I566" s="105"/>
      <c r="J566" s="104"/>
      <c r="K566" s="104"/>
      <c r="L566" s="104"/>
      <c r="M566" s="104"/>
      <c r="N566" s="104"/>
      <c r="O566" s="104"/>
      <c r="P566" s="104"/>
      <c r="Q566" s="104"/>
      <c r="R566" s="104"/>
      <c r="S566" s="104"/>
      <c r="T566" s="104"/>
      <c r="U566" s="104"/>
      <c r="V566" s="104"/>
      <c r="W566" s="104"/>
      <c r="X566" s="106"/>
    </row>
    <row r="568" spans="2:24" ht="15.75" thickBot="1" x14ac:dyDescent="0.3"/>
    <row r="569" spans="2:24" x14ac:dyDescent="0.25">
      <c r="B569" s="140"/>
      <c r="C569" s="95"/>
      <c r="D569" s="96"/>
      <c r="E569" s="95"/>
      <c r="F569" s="95"/>
      <c r="G569" s="95"/>
      <c r="H569" s="95"/>
      <c r="I569" s="96"/>
      <c r="J569" s="95"/>
      <c r="K569" s="95"/>
      <c r="L569" s="95"/>
      <c r="M569" s="95"/>
      <c r="N569" s="95"/>
      <c r="O569" s="95"/>
      <c r="P569" s="95"/>
      <c r="Q569" s="95"/>
      <c r="R569" s="95"/>
      <c r="S569" s="95"/>
      <c r="T569" s="95"/>
      <c r="U569" s="95"/>
      <c r="V569" s="95"/>
      <c r="W569" s="95"/>
      <c r="X569" s="98"/>
    </row>
    <row r="570" spans="2:24" x14ac:dyDescent="0.25">
      <c r="B570" s="99">
        <v>42237</v>
      </c>
      <c r="C570" s="47" t="s">
        <v>43</v>
      </c>
      <c r="D570" s="108">
        <v>180</v>
      </c>
      <c r="E570" s="47"/>
      <c r="F570" s="47"/>
      <c r="G570" s="49">
        <v>42247</v>
      </c>
      <c r="H570" s="47" t="s">
        <v>104</v>
      </c>
      <c r="I570" s="48">
        <v>230</v>
      </c>
      <c r="J570" s="47"/>
      <c r="K570" s="47"/>
      <c r="L570" s="49">
        <v>42240</v>
      </c>
      <c r="M570" s="47" t="s">
        <v>105</v>
      </c>
      <c r="N570" s="47">
        <v>180</v>
      </c>
      <c r="O570" s="47"/>
      <c r="P570" s="47"/>
      <c r="Q570" s="49">
        <v>42240</v>
      </c>
      <c r="R570" s="47" t="s">
        <v>18</v>
      </c>
      <c r="S570" s="47">
        <v>210</v>
      </c>
      <c r="T570" s="47"/>
      <c r="U570" s="47"/>
      <c r="V570" s="49">
        <v>42240</v>
      </c>
      <c r="W570" s="47" t="s">
        <v>138</v>
      </c>
      <c r="X570" s="100">
        <v>165</v>
      </c>
    </row>
    <row r="571" spans="2:24" x14ac:dyDescent="0.25">
      <c r="B571" s="99">
        <v>42238</v>
      </c>
      <c r="C571" s="47" t="s">
        <v>43</v>
      </c>
      <c r="D571" s="108">
        <v>180</v>
      </c>
      <c r="E571" s="47"/>
      <c r="F571" s="47"/>
      <c r="G571" s="49">
        <v>42248</v>
      </c>
      <c r="H571" s="47" t="s">
        <v>104</v>
      </c>
      <c r="I571" s="48">
        <v>230</v>
      </c>
      <c r="J571" s="47"/>
      <c r="K571" s="47"/>
      <c r="L571" s="49">
        <v>42241</v>
      </c>
      <c r="M571" s="47" t="s">
        <v>105</v>
      </c>
      <c r="N571" s="47">
        <v>180</v>
      </c>
      <c r="O571" s="47"/>
      <c r="P571" s="47"/>
      <c r="Q571" s="49">
        <v>42241</v>
      </c>
      <c r="R571" s="47" t="s">
        <v>18</v>
      </c>
      <c r="S571" s="47">
        <v>210</v>
      </c>
      <c r="T571" s="47"/>
      <c r="U571" s="47"/>
      <c r="V571" s="49">
        <v>42241</v>
      </c>
      <c r="W571" s="47" t="s">
        <v>138</v>
      </c>
      <c r="X571" s="100">
        <v>165</v>
      </c>
    </row>
    <row r="572" spans="2:24" x14ac:dyDescent="0.25">
      <c r="B572" s="99">
        <v>42241</v>
      </c>
      <c r="C572" s="47" t="s">
        <v>43</v>
      </c>
      <c r="D572" s="48">
        <v>180</v>
      </c>
      <c r="E572" s="47"/>
      <c r="F572" s="47"/>
      <c r="G572" s="49">
        <v>42249</v>
      </c>
      <c r="H572" s="47" t="s">
        <v>104</v>
      </c>
      <c r="I572" s="48">
        <v>230</v>
      </c>
      <c r="J572" s="47"/>
      <c r="K572" s="47"/>
      <c r="L572" s="49">
        <v>42242</v>
      </c>
      <c r="M572" s="47" t="s">
        <v>105</v>
      </c>
      <c r="N572" s="47">
        <v>180</v>
      </c>
      <c r="O572" s="47"/>
      <c r="P572" s="47"/>
      <c r="Q572" s="49">
        <v>42242</v>
      </c>
      <c r="R572" s="47" t="s">
        <v>18</v>
      </c>
      <c r="S572" s="47">
        <v>310</v>
      </c>
      <c r="T572" s="47"/>
      <c r="U572" s="47"/>
      <c r="V572" s="49">
        <v>42242</v>
      </c>
      <c r="W572" s="47" t="s">
        <v>138</v>
      </c>
      <c r="X572" s="100">
        <v>265</v>
      </c>
    </row>
    <row r="573" spans="2:24" x14ac:dyDescent="0.25">
      <c r="B573" s="99">
        <v>42242</v>
      </c>
      <c r="C573" s="47" t="s">
        <v>43</v>
      </c>
      <c r="D573" s="48">
        <v>180</v>
      </c>
      <c r="E573" s="47"/>
      <c r="F573" s="47"/>
      <c r="G573" s="49">
        <v>42250</v>
      </c>
      <c r="H573" s="47" t="s">
        <v>104</v>
      </c>
      <c r="I573" s="48">
        <v>230</v>
      </c>
      <c r="J573" s="47"/>
      <c r="K573" s="47"/>
      <c r="L573" s="49">
        <v>42243</v>
      </c>
      <c r="M573" s="47" t="s">
        <v>105</v>
      </c>
      <c r="N573" s="47">
        <v>210</v>
      </c>
      <c r="O573" s="47"/>
      <c r="P573" s="47"/>
      <c r="Q573" s="49">
        <v>42243</v>
      </c>
      <c r="R573" s="47" t="s">
        <v>18</v>
      </c>
      <c r="S573" s="47">
        <v>210</v>
      </c>
      <c r="T573" s="47"/>
      <c r="U573" s="47"/>
      <c r="V573" s="49">
        <v>42243</v>
      </c>
      <c r="W573" s="47" t="s">
        <v>138</v>
      </c>
      <c r="X573" s="100">
        <v>165</v>
      </c>
    </row>
    <row r="574" spans="2:24" x14ac:dyDescent="0.25">
      <c r="B574" s="99">
        <v>42243</v>
      </c>
      <c r="C574" s="47" t="s">
        <v>43</v>
      </c>
      <c r="D574" s="48">
        <v>210</v>
      </c>
      <c r="E574" s="47"/>
      <c r="F574" s="47"/>
      <c r="G574" s="49">
        <v>42251</v>
      </c>
      <c r="H574" s="47" t="s">
        <v>104</v>
      </c>
      <c r="I574" s="48">
        <v>230</v>
      </c>
      <c r="J574" s="47"/>
      <c r="K574" s="47"/>
      <c r="L574" s="49">
        <v>42244</v>
      </c>
      <c r="M574" s="47" t="s">
        <v>105</v>
      </c>
      <c r="N574" s="47">
        <v>180</v>
      </c>
      <c r="O574" s="47"/>
      <c r="P574" s="47"/>
      <c r="Q574" s="49">
        <v>42244</v>
      </c>
      <c r="R574" s="47" t="s">
        <v>18</v>
      </c>
      <c r="S574" s="47">
        <v>210</v>
      </c>
      <c r="T574" s="47"/>
      <c r="U574" s="47"/>
      <c r="V574" s="49">
        <v>42244</v>
      </c>
      <c r="W574" s="47" t="s">
        <v>138</v>
      </c>
      <c r="X574" s="100">
        <v>165</v>
      </c>
    </row>
    <row r="575" spans="2:24" ht="15.75" thickBot="1" x14ac:dyDescent="0.3">
      <c r="B575" s="99">
        <v>42244</v>
      </c>
      <c r="C575" s="47" t="s">
        <v>43</v>
      </c>
      <c r="D575" s="48">
        <v>180</v>
      </c>
      <c r="E575" s="47"/>
      <c r="F575" s="47"/>
      <c r="G575" s="115">
        <v>42252</v>
      </c>
      <c r="H575" s="104" t="s">
        <v>104</v>
      </c>
      <c r="I575" s="105">
        <v>230</v>
      </c>
      <c r="J575" s="47"/>
      <c r="K575" s="47"/>
      <c r="L575" s="115">
        <v>42245</v>
      </c>
      <c r="M575" s="104" t="s">
        <v>105</v>
      </c>
      <c r="N575" s="104">
        <v>180</v>
      </c>
      <c r="O575" s="47"/>
      <c r="P575" s="47"/>
      <c r="Q575" s="115">
        <v>42245</v>
      </c>
      <c r="R575" s="104" t="s">
        <v>18</v>
      </c>
      <c r="S575" s="104">
        <v>270</v>
      </c>
      <c r="T575" s="47"/>
      <c r="U575" s="47"/>
      <c r="V575" s="115">
        <v>42245</v>
      </c>
      <c r="W575" s="104" t="s">
        <v>138</v>
      </c>
      <c r="X575" s="106">
        <v>210</v>
      </c>
    </row>
    <row r="576" spans="2:24" x14ac:dyDescent="0.25">
      <c r="B576" s="99">
        <v>42245</v>
      </c>
      <c r="C576" s="47" t="s">
        <v>43</v>
      </c>
      <c r="D576" s="48">
        <v>180</v>
      </c>
      <c r="E576" s="47"/>
      <c r="F576" s="47"/>
      <c r="G576" s="47"/>
      <c r="H576" s="47"/>
      <c r="I576" s="58">
        <f>SUM(I570:I575)</f>
        <v>1380</v>
      </c>
      <c r="J576" s="60">
        <v>42257</v>
      </c>
      <c r="K576" s="47"/>
      <c r="L576" s="47"/>
      <c r="M576" s="47"/>
      <c r="N576" s="59">
        <f>SUM(N570:N575)</f>
        <v>1110</v>
      </c>
      <c r="O576" s="60">
        <v>42259</v>
      </c>
      <c r="P576" s="47"/>
      <c r="Q576" s="47"/>
      <c r="R576" s="47"/>
      <c r="S576" s="59">
        <f>SUM(S570:S575)</f>
        <v>1420</v>
      </c>
      <c r="T576" s="60">
        <v>42255</v>
      </c>
      <c r="U576" s="47"/>
      <c r="V576" s="49"/>
      <c r="W576" s="64" t="s">
        <v>28</v>
      </c>
      <c r="X576" s="100">
        <v>345</v>
      </c>
    </row>
    <row r="577" spans="2:25" x14ac:dyDescent="0.25">
      <c r="B577" s="102"/>
      <c r="C577" s="64" t="s">
        <v>12</v>
      </c>
      <c r="D577" s="48">
        <v>-200</v>
      </c>
      <c r="E577" s="47"/>
      <c r="F577" s="47"/>
      <c r="G577" s="47"/>
      <c r="H577" s="47"/>
      <c r="I577" s="48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153">
        <f>SUM(X570:X576)</f>
        <v>1480</v>
      </c>
      <c r="Y577" s="7">
        <v>42255</v>
      </c>
    </row>
    <row r="578" spans="2:25" x14ac:dyDescent="0.25">
      <c r="B578" s="102"/>
      <c r="C578" s="64" t="s">
        <v>12</v>
      </c>
      <c r="D578" s="48">
        <v>-500</v>
      </c>
      <c r="E578" s="47"/>
      <c r="F578" s="47"/>
      <c r="G578" s="47"/>
      <c r="H578" s="47"/>
      <c r="I578" s="48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100"/>
    </row>
    <row r="579" spans="2:25" ht="15.75" thickBot="1" x14ac:dyDescent="0.3">
      <c r="B579" s="103"/>
      <c r="C579" s="116" t="s">
        <v>28</v>
      </c>
      <c r="D579" s="105">
        <v>15</v>
      </c>
      <c r="E579" s="47"/>
      <c r="F579" s="47"/>
      <c r="G579" s="47"/>
      <c r="H579" s="47"/>
      <c r="I579" s="48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100"/>
    </row>
    <row r="580" spans="2:25" x14ac:dyDescent="0.25">
      <c r="B580" s="102"/>
      <c r="C580" s="47"/>
      <c r="D580" s="58">
        <f>SUM(D570:D579)</f>
        <v>605</v>
      </c>
      <c r="E580" s="60">
        <v>42251</v>
      </c>
      <c r="F580" s="47"/>
      <c r="G580" s="47"/>
      <c r="H580" s="47"/>
      <c r="I580" s="48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100"/>
    </row>
    <row r="581" spans="2:25" x14ac:dyDescent="0.25">
      <c r="B581" s="102"/>
      <c r="C581" s="47"/>
      <c r="D581" s="48"/>
      <c r="E581" s="47"/>
      <c r="F581" s="47"/>
      <c r="G581" s="47"/>
      <c r="H581" s="47"/>
      <c r="I581" s="48"/>
      <c r="J581" s="47"/>
      <c r="K581" s="47"/>
      <c r="L581" s="49">
        <v>42246</v>
      </c>
      <c r="M581" s="47" t="s">
        <v>25</v>
      </c>
      <c r="N581" s="48">
        <v>150</v>
      </c>
      <c r="O581" s="47"/>
      <c r="P581" s="47"/>
      <c r="Q581" s="47"/>
      <c r="R581" s="47"/>
      <c r="S581" s="47"/>
      <c r="T581" s="47"/>
      <c r="U581" s="49">
        <v>42239</v>
      </c>
      <c r="V581" s="47" t="s">
        <v>20</v>
      </c>
      <c r="W581" s="108">
        <v>200</v>
      </c>
      <c r="X581" s="100"/>
    </row>
    <row r="582" spans="2:25" x14ac:dyDescent="0.25">
      <c r="B582" s="102"/>
      <c r="C582" s="47" t="s">
        <v>139</v>
      </c>
      <c r="D582" s="48"/>
      <c r="E582" s="47"/>
      <c r="F582" s="47"/>
      <c r="G582" s="47"/>
      <c r="H582" s="47"/>
      <c r="I582" s="48"/>
      <c r="J582" s="47"/>
      <c r="K582" s="47"/>
      <c r="L582" s="49">
        <v>42247</v>
      </c>
      <c r="M582" s="47" t="s">
        <v>25</v>
      </c>
      <c r="N582" s="48">
        <v>150</v>
      </c>
      <c r="O582" s="47"/>
      <c r="P582" s="47"/>
      <c r="Q582" s="47"/>
      <c r="R582" s="47"/>
      <c r="S582" s="47"/>
      <c r="T582" s="47"/>
      <c r="U582" s="49">
        <v>42246</v>
      </c>
      <c r="V582" s="47" t="s">
        <v>20</v>
      </c>
      <c r="W582" s="47">
        <v>200</v>
      </c>
      <c r="X582" s="100"/>
    </row>
    <row r="583" spans="2:25" x14ac:dyDescent="0.25">
      <c r="B583" s="102"/>
      <c r="C583" s="47" t="s">
        <v>140</v>
      </c>
      <c r="D583" s="48" t="s">
        <v>142</v>
      </c>
      <c r="E583" s="47" t="s">
        <v>143</v>
      </c>
      <c r="F583" s="47" t="s">
        <v>144</v>
      </c>
      <c r="G583" s="47" t="s">
        <v>57</v>
      </c>
      <c r="H583" s="47"/>
      <c r="I583" s="48"/>
      <c r="J583" s="47"/>
      <c r="K583" s="47"/>
      <c r="L583" s="49">
        <v>42248</v>
      </c>
      <c r="M583" s="47" t="s">
        <v>25</v>
      </c>
      <c r="N583" s="48">
        <v>150</v>
      </c>
      <c r="O583" s="47"/>
      <c r="P583" s="47"/>
      <c r="Q583" s="47"/>
      <c r="R583" s="47"/>
      <c r="S583" s="47"/>
      <c r="T583" s="47"/>
      <c r="U583" s="47"/>
      <c r="V583" s="47"/>
      <c r="W583" s="58">
        <f>SUM(W581:W582)</f>
        <v>400</v>
      </c>
      <c r="X583" s="118">
        <v>42253</v>
      </c>
    </row>
    <row r="584" spans="2:25" x14ac:dyDescent="0.25">
      <c r="B584" s="102"/>
      <c r="C584" s="47" t="s">
        <v>161</v>
      </c>
      <c r="D584" s="151">
        <v>1320</v>
      </c>
      <c r="E584" s="47" t="s">
        <v>153</v>
      </c>
      <c r="F584" s="146">
        <v>1.1499999999999999</v>
      </c>
      <c r="G584" s="147">
        <v>1518</v>
      </c>
      <c r="H584" s="60">
        <v>42254</v>
      </c>
      <c r="I584" s="48"/>
      <c r="J584" s="47"/>
      <c r="K584" s="47"/>
      <c r="L584" s="49">
        <v>42249</v>
      </c>
      <c r="M584" s="47" t="s">
        <v>25</v>
      </c>
      <c r="N584" s="48">
        <v>150</v>
      </c>
      <c r="O584" s="47"/>
      <c r="P584" s="47"/>
      <c r="Q584" s="47"/>
      <c r="R584" s="48">
        <f>N588+G586+D577+I576+N576+S576+X577</f>
        <v>9310.5</v>
      </c>
      <c r="S584" s="47"/>
      <c r="T584" s="47"/>
      <c r="U584" s="47"/>
      <c r="V584" s="47"/>
      <c r="W584" s="47"/>
      <c r="X584" s="100"/>
    </row>
    <row r="585" spans="2:25" ht="15.75" thickBot="1" x14ac:dyDescent="0.3">
      <c r="B585" s="102"/>
      <c r="C585" s="116" t="s">
        <v>166</v>
      </c>
      <c r="D585" s="152">
        <v>1350</v>
      </c>
      <c r="E585" s="104" t="s">
        <v>153</v>
      </c>
      <c r="F585" s="145">
        <v>1.1499999999999999</v>
      </c>
      <c r="G585" s="155">
        <f>D585*F585</f>
        <v>1552.4999999999998</v>
      </c>
      <c r="H585" s="60">
        <v>42260</v>
      </c>
      <c r="I585" s="48"/>
      <c r="J585" s="47"/>
      <c r="K585" s="47"/>
      <c r="L585" s="49">
        <v>42250</v>
      </c>
      <c r="M585" s="47" t="s">
        <v>25</v>
      </c>
      <c r="N585" s="48">
        <v>150</v>
      </c>
      <c r="O585" s="47"/>
      <c r="P585" s="47"/>
      <c r="Q585" s="47"/>
      <c r="R585" s="48">
        <v>200</v>
      </c>
      <c r="S585" s="47" t="s">
        <v>121</v>
      </c>
      <c r="T585" s="47"/>
      <c r="U585" s="47"/>
      <c r="V585" s="47"/>
      <c r="W585" s="47"/>
      <c r="X585" s="100"/>
    </row>
    <row r="586" spans="2:25" x14ac:dyDescent="0.25">
      <c r="B586" s="102"/>
      <c r="C586" s="47"/>
      <c r="D586" s="48"/>
      <c r="E586" s="47"/>
      <c r="F586" s="47"/>
      <c r="G586" s="146">
        <f>SUM(G584:G585)</f>
        <v>3070.5</v>
      </c>
      <c r="H586" s="47"/>
      <c r="I586" s="48"/>
      <c r="J586" s="47"/>
      <c r="K586" s="47"/>
      <c r="L586" s="49">
        <v>42251</v>
      </c>
      <c r="M586" s="47" t="s">
        <v>25</v>
      </c>
      <c r="N586" s="48">
        <v>150</v>
      </c>
      <c r="O586" s="47"/>
      <c r="P586" s="47"/>
      <c r="Q586" s="47"/>
      <c r="R586" s="53">
        <v>145</v>
      </c>
      <c r="S586" s="47" t="s">
        <v>163</v>
      </c>
      <c r="T586" s="47"/>
      <c r="U586" s="47"/>
      <c r="V586" s="47"/>
      <c r="W586" s="47"/>
      <c r="X586" s="100"/>
    </row>
    <row r="587" spans="2:25" ht="15.75" thickBot="1" x14ac:dyDescent="0.3">
      <c r="B587" s="102"/>
      <c r="C587" s="47"/>
      <c r="D587" s="48"/>
      <c r="E587" s="47"/>
      <c r="F587" s="47"/>
      <c r="G587" s="47"/>
      <c r="H587" s="47"/>
      <c r="I587" s="48"/>
      <c r="J587" s="47"/>
      <c r="K587" s="47"/>
      <c r="L587" s="115">
        <v>42252</v>
      </c>
      <c r="M587" s="104" t="s">
        <v>25</v>
      </c>
      <c r="N587" s="105">
        <v>150</v>
      </c>
      <c r="O587" s="47"/>
      <c r="P587" s="47"/>
      <c r="Q587" s="47"/>
      <c r="R587" s="48">
        <f>SUM(R584:R586)</f>
        <v>9655.5</v>
      </c>
      <c r="S587" s="47"/>
      <c r="T587" s="47"/>
      <c r="U587" s="47"/>
      <c r="V587" s="47"/>
      <c r="W587" s="47"/>
      <c r="X587" s="100"/>
    </row>
    <row r="588" spans="2:25" x14ac:dyDescent="0.25">
      <c r="B588" s="102"/>
      <c r="C588" s="47"/>
      <c r="D588" s="48"/>
      <c r="E588" s="47"/>
      <c r="F588" s="47"/>
      <c r="G588" s="47"/>
      <c r="H588" s="47"/>
      <c r="I588" s="48"/>
      <c r="J588" s="47"/>
      <c r="K588" s="47"/>
      <c r="L588" s="47"/>
      <c r="M588" s="47"/>
      <c r="N588" s="58">
        <f>SUM(N581:N587)</f>
        <v>1050</v>
      </c>
      <c r="O588" s="60">
        <v>42258</v>
      </c>
      <c r="P588" s="47"/>
      <c r="Q588" s="47"/>
      <c r="R588" s="47"/>
      <c r="S588" s="47"/>
      <c r="T588" s="47"/>
      <c r="U588" s="47"/>
      <c r="V588" s="47"/>
      <c r="W588" s="47"/>
      <c r="X588" s="100"/>
    </row>
    <row r="589" spans="2:25" x14ac:dyDescent="0.25">
      <c r="B589" s="102"/>
      <c r="C589" s="47"/>
      <c r="D589" s="48"/>
      <c r="E589" s="47"/>
      <c r="F589" s="47"/>
      <c r="G589" s="47"/>
      <c r="H589" s="47"/>
      <c r="I589" s="48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100"/>
    </row>
    <row r="590" spans="2:25" ht="15.75" thickBot="1" x14ac:dyDescent="0.3">
      <c r="B590" s="103"/>
      <c r="C590" s="104"/>
      <c r="D590" s="105"/>
      <c r="E590" s="104"/>
      <c r="F590" s="104"/>
      <c r="G590" s="104"/>
      <c r="H590" s="104"/>
      <c r="I590" s="105"/>
      <c r="J590" s="104"/>
      <c r="K590" s="104"/>
      <c r="L590" s="104"/>
      <c r="M590" s="104"/>
      <c r="N590" s="104"/>
      <c r="O590" s="104"/>
      <c r="P590" s="104"/>
      <c r="Q590" s="104"/>
      <c r="R590" s="104"/>
      <c r="S590" s="104"/>
      <c r="T590" s="104"/>
      <c r="U590" s="104"/>
      <c r="V590" s="104"/>
      <c r="W590" s="104"/>
      <c r="X590" s="106"/>
    </row>
    <row r="591" spans="2:25" ht="15.75" thickBot="1" x14ac:dyDescent="0.3"/>
    <row r="592" spans="2:25" x14ac:dyDescent="0.25">
      <c r="B592" s="140"/>
      <c r="C592" s="95"/>
      <c r="D592" s="96"/>
      <c r="E592" s="95"/>
      <c r="F592" s="95"/>
      <c r="G592" s="95"/>
      <c r="H592" s="95"/>
      <c r="I592" s="96"/>
      <c r="J592" s="95"/>
      <c r="K592" s="95"/>
      <c r="L592" s="95"/>
      <c r="M592" s="95"/>
      <c r="N592" s="95"/>
      <c r="O592" s="95"/>
      <c r="P592" s="95"/>
      <c r="Q592" s="95"/>
      <c r="R592" s="95"/>
      <c r="S592" s="95"/>
      <c r="T592" s="95"/>
      <c r="U592" s="98"/>
    </row>
    <row r="593" spans="2:21" x14ac:dyDescent="0.25">
      <c r="B593" s="99">
        <v>42246</v>
      </c>
      <c r="C593" s="48" t="s">
        <v>105</v>
      </c>
      <c r="D593" s="48">
        <v>180</v>
      </c>
      <c r="E593" s="47"/>
      <c r="F593" s="47"/>
      <c r="G593" s="49">
        <v>42246</v>
      </c>
      <c r="H593" s="48" t="s">
        <v>138</v>
      </c>
      <c r="I593" s="48">
        <v>165</v>
      </c>
      <c r="J593" s="47"/>
      <c r="K593" s="47"/>
      <c r="L593" s="49">
        <v>42253</v>
      </c>
      <c r="M593" s="47" t="s">
        <v>104</v>
      </c>
      <c r="N593" s="47">
        <v>250</v>
      </c>
      <c r="O593" s="47"/>
      <c r="P593" s="47"/>
      <c r="Q593" s="49">
        <v>42247</v>
      </c>
      <c r="R593" s="47" t="s">
        <v>18</v>
      </c>
      <c r="S593" s="47">
        <v>240</v>
      </c>
      <c r="T593" s="47"/>
      <c r="U593" s="100"/>
    </row>
    <row r="594" spans="2:21" x14ac:dyDescent="0.25">
      <c r="B594" s="99">
        <v>42247</v>
      </c>
      <c r="C594" s="47" t="s">
        <v>105</v>
      </c>
      <c r="D594" s="48">
        <v>180</v>
      </c>
      <c r="E594" s="47"/>
      <c r="F594" s="47"/>
      <c r="G594" s="49">
        <v>42247</v>
      </c>
      <c r="H594" s="47" t="s">
        <v>138</v>
      </c>
      <c r="I594" s="48">
        <v>185</v>
      </c>
      <c r="J594" s="47"/>
      <c r="K594" s="47"/>
      <c r="L594" s="49">
        <v>42254</v>
      </c>
      <c r="M594" s="47" t="s">
        <v>104</v>
      </c>
      <c r="N594" s="47">
        <v>250</v>
      </c>
      <c r="O594" s="47"/>
      <c r="P594" s="47"/>
      <c r="Q594" s="49">
        <v>42248</v>
      </c>
      <c r="R594" s="47" t="s">
        <v>18</v>
      </c>
      <c r="S594" s="47">
        <v>240</v>
      </c>
      <c r="T594" s="47"/>
      <c r="U594" s="100"/>
    </row>
    <row r="595" spans="2:21" x14ac:dyDescent="0.25">
      <c r="B595" s="99">
        <v>42248</v>
      </c>
      <c r="C595" s="47" t="s">
        <v>105</v>
      </c>
      <c r="D595" s="48">
        <v>180</v>
      </c>
      <c r="E595" s="47"/>
      <c r="F595" s="47"/>
      <c r="G595" s="49">
        <v>42248</v>
      </c>
      <c r="H595" s="47" t="s">
        <v>138</v>
      </c>
      <c r="I595" s="48">
        <v>165</v>
      </c>
      <c r="J595" s="47"/>
      <c r="K595" s="47"/>
      <c r="L595" s="49">
        <v>42255</v>
      </c>
      <c r="M595" s="47" t="s">
        <v>104</v>
      </c>
      <c r="N595" s="47">
        <v>230</v>
      </c>
      <c r="O595" s="47"/>
      <c r="P595" s="47"/>
      <c r="Q595" s="49">
        <v>42249</v>
      </c>
      <c r="R595" s="47" t="s">
        <v>18</v>
      </c>
      <c r="S595" s="47">
        <v>210</v>
      </c>
      <c r="T595" s="47"/>
      <c r="U595" s="100"/>
    </row>
    <row r="596" spans="2:21" x14ac:dyDescent="0.25">
      <c r="B596" s="99">
        <v>42249</v>
      </c>
      <c r="C596" s="47" t="s">
        <v>105</v>
      </c>
      <c r="D596" s="48">
        <v>200</v>
      </c>
      <c r="E596" s="47"/>
      <c r="F596" s="47"/>
      <c r="G596" s="49">
        <v>42249</v>
      </c>
      <c r="H596" s="47" t="s">
        <v>138</v>
      </c>
      <c r="I596" s="48">
        <v>165</v>
      </c>
      <c r="J596" s="47"/>
      <c r="K596" s="47"/>
      <c r="L596" s="49">
        <v>42256</v>
      </c>
      <c r="M596" s="47" t="s">
        <v>104</v>
      </c>
      <c r="N596" s="47">
        <v>230</v>
      </c>
      <c r="O596" s="47"/>
      <c r="P596" s="47"/>
      <c r="Q596" s="49">
        <v>42251</v>
      </c>
      <c r="R596" s="47" t="s">
        <v>18</v>
      </c>
      <c r="S596" s="47">
        <v>210</v>
      </c>
      <c r="T596" s="47"/>
      <c r="U596" s="100"/>
    </row>
    <row r="597" spans="2:21" x14ac:dyDescent="0.25">
      <c r="B597" s="99">
        <v>42250</v>
      </c>
      <c r="C597" s="47" t="s">
        <v>105</v>
      </c>
      <c r="D597" s="48">
        <v>180</v>
      </c>
      <c r="E597" s="47"/>
      <c r="F597" s="47"/>
      <c r="G597" s="49">
        <v>42250</v>
      </c>
      <c r="H597" s="47" t="s">
        <v>138</v>
      </c>
      <c r="I597" s="48">
        <v>165</v>
      </c>
      <c r="J597" s="47"/>
      <c r="K597" s="47"/>
      <c r="L597" s="49">
        <v>42257</v>
      </c>
      <c r="M597" s="47" t="s">
        <v>104</v>
      </c>
      <c r="N597" s="47">
        <v>230</v>
      </c>
      <c r="O597" s="47"/>
      <c r="P597" s="47"/>
      <c r="Q597" s="49">
        <v>42252</v>
      </c>
      <c r="R597" s="64" t="s">
        <v>18</v>
      </c>
      <c r="S597" s="64">
        <v>210</v>
      </c>
      <c r="T597" s="47"/>
      <c r="U597" s="100"/>
    </row>
    <row r="598" spans="2:21" x14ac:dyDescent="0.25">
      <c r="B598" s="99">
        <v>42251</v>
      </c>
      <c r="C598" s="47" t="s">
        <v>105</v>
      </c>
      <c r="D598" s="48">
        <v>180</v>
      </c>
      <c r="E598" s="47"/>
      <c r="F598" s="47"/>
      <c r="G598" s="49">
        <v>42252</v>
      </c>
      <c r="H598" s="64" t="s">
        <v>138</v>
      </c>
      <c r="I598" s="48">
        <v>165</v>
      </c>
      <c r="J598" s="47"/>
      <c r="K598" s="47"/>
      <c r="L598" s="49">
        <v>42258</v>
      </c>
      <c r="M598" s="64" t="s">
        <v>104</v>
      </c>
      <c r="N598" s="64">
        <v>230</v>
      </c>
      <c r="O598" s="47"/>
      <c r="P598" s="47"/>
      <c r="Q598" s="47"/>
      <c r="R598" s="47"/>
      <c r="S598" s="59">
        <f>SUM(S593:S597)</f>
        <v>1110</v>
      </c>
      <c r="T598" s="60">
        <v>42259</v>
      </c>
      <c r="U598" s="100"/>
    </row>
    <row r="599" spans="2:21" x14ac:dyDescent="0.25">
      <c r="B599" s="99">
        <v>42252</v>
      </c>
      <c r="C599" s="64" t="s">
        <v>105</v>
      </c>
      <c r="D599" s="48">
        <v>180</v>
      </c>
      <c r="E599" s="47"/>
      <c r="F599" s="47"/>
      <c r="G599" s="47"/>
      <c r="H599" s="47"/>
      <c r="I599" s="58">
        <f>SUM(I593:I598)</f>
        <v>1010</v>
      </c>
      <c r="J599" s="60">
        <v>42259</v>
      </c>
      <c r="K599" s="47"/>
      <c r="L599" s="49">
        <v>42259</v>
      </c>
      <c r="M599" s="64" t="s">
        <v>104</v>
      </c>
      <c r="N599" s="64">
        <v>230</v>
      </c>
      <c r="O599" s="47"/>
      <c r="P599" s="47"/>
      <c r="Q599" s="47"/>
      <c r="R599" s="47"/>
      <c r="S599" s="47"/>
      <c r="T599" s="47"/>
      <c r="U599" s="100"/>
    </row>
    <row r="600" spans="2:21" x14ac:dyDescent="0.25">
      <c r="B600" s="99">
        <v>42253</v>
      </c>
      <c r="C600" s="64" t="s">
        <v>105</v>
      </c>
      <c r="D600" s="48">
        <v>180</v>
      </c>
      <c r="E600" s="47"/>
      <c r="F600" s="47"/>
      <c r="G600" s="47"/>
      <c r="H600" s="47"/>
      <c r="I600" s="48"/>
      <c r="J600" s="47"/>
      <c r="K600" s="47"/>
      <c r="L600" s="60">
        <v>42259</v>
      </c>
      <c r="M600" s="59" t="s">
        <v>12</v>
      </c>
      <c r="N600" s="59">
        <v>-1000</v>
      </c>
      <c r="O600" s="47"/>
      <c r="P600" s="47"/>
      <c r="Q600" s="47"/>
      <c r="R600" s="47"/>
      <c r="S600" s="47"/>
      <c r="T600" s="47"/>
      <c r="U600" s="100"/>
    </row>
    <row r="601" spans="2:21" x14ac:dyDescent="0.25">
      <c r="B601" s="102"/>
      <c r="C601" s="47"/>
      <c r="D601" s="58">
        <f>SUM(D593:D600)</f>
        <v>1460</v>
      </c>
      <c r="E601" s="60">
        <v>42262</v>
      </c>
      <c r="F601" s="47"/>
      <c r="G601" s="47"/>
      <c r="H601" s="47"/>
      <c r="I601" s="48"/>
      <c r="J601" s="47"/>
      <c r="K601" s="47"/>
      <c r="L601" s="47"/>
      <c r="M601" s="47"/>
      <c r="N601" s="47">
        <f>SUM(N593:N600)</f>
        <v>650</v>
      </c>
      <c r="O601" s="47"/>
      <c r="P601" s="47"/>
      <c r="T601" s="47"/>
      <c r="U601" s="100"/>
    </row>
    <row r="602" spans="2:21" x14ac:dyDescent="0.25">
      <c r="B602" s="102"/>
      <c r="C602" s="47"/>
      <c r="D602" s="48"/>
      <c r="E602" s="47"/>
      <c r="F602" s="47"/>
      <c r="J602" s="47"/>
      <c r="K602" s="47"/>
      <c r="L602" s="47"/>
      <c r="M602" s="47"/>
      <c r="N602" s="47"/>
      <c r="O602" s="47"/>
      <c r="P602" s="47"/>
      <c r="T602" s="47"/>
      <c r="U602" s="100"/>
    </row>
    <row r="603" spans="2:21" x14ac:dyDescent="0.25">
      <c r="B603" s="99">
        <v>42253</v>
      </c>
      <c r="C603" s="64" t="s">
        <v>172</v>
      </c>
      <c r="D603" s="48">
        <v>180</v>
      </c>
      <c r="E603" s="47"/>
      <c r="F603" s="47"/>
      <c r="J603" s="47"/>
      <c r="K603" s="47"/>
      <c r="L603" s="47"/>
      <c r="M603" s="47"/>
      <c r="N603" s="47"/>
      <c r="O603" s="47"/>
      <c r="P603" s="47"/>
      <c r="T603" s="47"/>
      <c r="U603" s="100"/>
    </row>
    <row r="604" spans="2:21" x14ac:dyDescent="0.25">
      <c r="B604" s="99">
        <v>42254</v>
      </c>
      <c r="C604" s="64" t="s">
        <v>172</v>
      </c>
      <c r="D604" s="48">
        <v>180</v>
      </c>
      <c r="E604" s="47"/>
      <c r="F604" s="47"/>
      <c r="J604" s="47"/>
      <c r="K604" s="47"/>
      <c r="L604" s="47"/>
      <c r="M604" s="47"/>
      <c r="N604" s="47"/>
      <c r="O604" s="47"/>
      <c r="P604" s="47"/>
      <c r="T604" s="47"/>
      <c r="U604" s="100"/>
    </row>
    <row r="605" spans="2:21" x14ac:dyDescent="0.25">
      <c r="B605" s="102"/>
      <c r="C605" s="47"/>
      <c r="D605" s="58">
        <f>SUM(D603:D604)</f>
        <v>360</v>
      </c>
      <c r="E605" s="60">
        <v>42262</v>
      </c>
      <c r="F605" s="47"/>
      <c r="J605" s="47"/>
      <c r="K605" s="47"/>
      <c r="L605" s="49">
        <v>42246</v>
      </c>
      <c r="M605" s="47" t="s">
        <v>167</v>
      </c>
      <c r="N605" s="47">
        <v>200</v>
      </c>
      <c r="O605" s="47"/>
      <c r="P605" s="47"/>
      <c r="T605" s="47"/>
      <c r="U605" s="100"/>
    </row>
    <row r="606" spans="2:21" x14ac:dyDescent="0.25">
      <c r="B606" s="102"/>
      <c r="C606" s="47"/>
      <c r="D606" s="48"/>
      <c r="E606" s="47"/>
      <c r="F606" s="47"/>
      <c r="G606" s="47"/>
      <c r="H606" s="47"/>
      <c r="I606" s="48"/>
      <c r="J606" s="47"/>
      <c r="K606" s="47"/>
      <c r="L606" s="49">
        <v>42252</v>
      </c>
      <c r="M606" s="47" t="s">
        <v>167</v>
      </c>
      <c r="N606" s="47">
        <v>200</v>
      </c>
      <c r="O606" s="47"/>
      <c r="P606" s="47"/>
      <c r="Q606" s="47"/>
      <c r="R606" s="47"/>
      <c r="S606" s="47"/>
      <c r="T606" s="47"/>
      <c r="U606" s="100"/>
    </row>
    <row r="607" spans="2:21" x14ac:dyDescent="0.25">
      <c r="B607" s="102"/>
      <c r="C607" s="47"/>
      <c r="D607" s="48"/>
      <c r="E607" s="47"/>
      <c r="F607" s="47"/>
      <c r="G607" s="47"/>
      <c r="H607" s="47"/>
      <c r="I607" s="48"/>
      <c r="J607" s="47"/>
      <c r="K607" s="47"/>
      <c r="L607" s="49">
        <v>42254</v>
      </c>
      <c r="M607" s="47" t="s">
        <v>167</v>
      </c>
      <c r="N607" s="47">
        <v>200</v>
      </c>
      <c r="O607" s="47"/>
      <c r="P607" s="47"/>
      <c r="T607" s="47"/>
      <c r="U607" s="100"/>
    </row>
    <row r="608" spans="2:21" x14ac:dyDescent="0.25">
      <c r="B608" s="102"/>
      <c r="C608" s="47"/>
      <c r="D608" s="48"/>
      <c r="E608" s="47"/>
      <c r="F608" s="47"/>
      <c r="G608" s="47"/>
      <c r="H608" s="47"/>
      <c r="I608" s="139"/>
      <c r="J608" s="47"/>
      <c r="K608" s="47"/>
      <c r="L608" s="47"/>
      <c r="M608" s="47"/>
      <c r="N608" s="59">
        <f>SUM(N605:N607)</f>
        <v>600</v>
      </c>
      <c r="O608" s="60">
        <v>42262</v>
      </c>
      <c r="P608" s="47"/>
      <c r="T608" s="47"/>
      <c r="U608" s="100"/>
    </row>
    <row r="609" spans="2:21" x14ac:dyDescent="0.25">
      <c r="B609" s="102"/>
      <c r="C609" s="47"/>
      <c r="D609" s="48"/>
      <c r="E609" s="47"/>
      <c r="F609" s="47"/>
      <c r="G609" s="47"/>
      <c r="H609" s="47"/>
      <c r="I609" s="139"/>
      <c r="J609" s="47"/>
      <c r="K609" s="47"/>
      <c r="O609" s="47"/>
      <c r="P609" s="47"/>
      <c r="T609" s="47"/>
      <c r="U609" s="100"/>
    </row>
    <row r="610" spans="2:21" x14ac:dyDescent="0.25">
      <c r="B610" s="102"/>
      <c r="C610" s="47" t="s">
        <v>139</v>
      </c>
      <c r="D610" s="58">
        <v>7753.5</v>
      </c>
      <c r="E610" s="60">
        <v>42259</v>
      </c>
      <c r="F610" s="47"/>
      <c r="G610" s="138"/>
      <c r="H610" s="138"/>
      <c r="I610" s="139"/>
      <c r="J610" s="47"/>
      <c r="K610" s="47"/>
      <c r="O610" s="47"/>
      <c r="P610" s="47"/>
      <c r="Q610" s="47"/>
      <c r="R610" s="47"/>
      <c r="S610" s="47"/>
      <c r="T610" s="47"/>
      <c r="U610" s="100"/>
    </row>
    <row r="611" spans="2:21" x14ac:dyDescent="0.25">
      <c r="B611" s="102"/>
      <c r="C611" s="47"/>
      <c r="D611" s="151"/>
      <c r="E611" s="47"/>
      <c r="F611" s="146"/>
      <c r="G611" s="157"/>
      <c r="H611" s="136"/>
      <c r="I611" s="139"/>
      <c r="J611" s="47"/>
      <c r="K611" s="47"/>
      <c r="O611" s="47"/>
      <c r="P611" s="47"/>
      <c r="Q611" s="47"/>
      <c r="R611" s="47"/>
      <c r="S611" s="47"/>
      <c r="T611" s="47"/>
      <c r="U611" s="100"/>
    </row>
    <row r="612" spans="2:21" x14ac:dyDescent="0.25">
      <c r="B612" s="102"/>
      <c r="C612" s="47"/>
      <c r="D612" s="48"/>
      <c r="E612" s="47"/>
      <c r="F612" s="47"/>
      <c r="G612" s="47"/>
      <c r="H612" s="47"/>
      <c r="I612" s="139"/>
      <c r="J612" s="47"/>
      <c r="K612" s="47"/>
      <c r="L612" s="47"/>
      <c r="M612" s="47"/>
      <c r="N612" s="47"/>
      <c r="O612" s="47"/>
      <c r="P612" s="47"/>
      <c r="T612" s="47"/>
      <c r="U612" s="100"/>
    </row>
    <row r="613" spans="2:21" x14ac:dyDescent="0.25">
      <c r="B613" s="102"/>
      <c r="C613" s="47"/>
      <c r="D613" s="48"/>
      <c r="E613" s="47"/>
      <c r="F613" s="47"/>
      <c r="G613" s="47"/>
      <c r="H613" s="47"/>
      <c r="I613" s="139"/>
      <c r="J613" s="47"/>
      <c r="K613" s="47"/>
      <c r="O613" s="47"/>
      <c r="P613" s="47"/>
      <c r="Q613" s="49"/>
      <c r="R613" s="47"/>
      <c r="S613" s="47"/>
      <c r="T613" s="47"/>
      <c r="U613" s="100"/>
    </row>
    <row r="614" spans="2:21" ht="15.75" thickBot="1" x14ac:dyDescent="0.3">
      <c r="B614" s="103"/>
      <c r="C614" s="104"/>
      <c r="D614" s="105"/>
      <c r="E614" s="104"/>
      <c r="F614" s="104"/>
      <c r="G614" s="104"/>
      <c r="H614" s="104"/>
      <c r="I614" s="105"/>
      <c r="J614" s="104"/>
      <c r="K614" s="104"/>
      <c r="L614" s="104"/>
      <c r="M614" s="104"/>
      <c r="N614" s="104"/>
      <c r="O614" s="104"/>
      <c r="P614" s="104"/>
      <c r="Q614" s="104"/>
      <c r="R614" s="104"/>
      <c r="S614" s="104"/>
      <c r="T614" s="104"/>
      <c r="U614" s="106"/>
    </row>
    <row r="616" spans="2:21" ht="15.75" thickBot="1" x14ac:dyDescent="0.3"/>
    <row r="617" spans="2:21" x14ac:dyDescent="0.25">
      <c r="B617" s="140"/>
      <c r="C617" s="95"/>
      <c r="D617" s="96"/>
      <c r="E617" s="95"/>
      <c r="F617" s="95"/>
      <c r="G617" s="95"/>
      <c r="H617" s="95"/>
      <c r="I617" s="96"/>
      <c r="J617" s="95"/>
      <c r="K617" s="95"/>
      <c r="L617" s="95"/>
      <c r="M617" s="95"/>
      <c r="N617" s="95"/>
      <c r="O617" s="95"/>
      <c r="P617" s="95"/>
      <c r="Q617" s="95"/>
      <c r="R617" s="95"/>
      <c r="S617" s="95"/>
      <c r="T617" s="95"/>
      <c r="U617" s="98"/>
    </row>
    <row r="618" spans="2:21" x14ac:dyDescent="0.25">
      <c r="B618" s="99">
        <v>42254</v>
      </c>
      <c r="C618" s="47" t="s">
        <v>105</v>
      </c>
      <c r="D618" s="48">
        <v>180</v>
      </c>
      <c r="E618" s="47"/>
      <c r="F618" s="47"/>
      <c r="G618" s="49">
        <v>42254</v>
      </c>
      <c r="H618" s="47" t="s">
        <v>18</v>
      </c>
      <c r="I618" s="48">
        <v>210</v>
      </c>
      <c r="J618" s="47"/>
      <c r="K618" s="47"/>
      <c r="L618" s="49">
        <v>42254</v>
      </c>
      <c r="M618" s="47" t="s">
        <v>138</v>
      </c>
      <c r="N618" s="47">
        <v>165</v>
      </c>
      <c r="O618" s="47"/>
      <c r="P618" s="47"/>
      <c r="Q618" s="49">
        <v>42260</v>
      </c>
      <c r="R618" s="47" t="s">
        <v>104</v>
      </c>
      <c r="S618" s="47">
        <v>230</v>
      </c>
      <c r="T618" s="47"/>
      <c r="U618" s="100"/>
    </row>
    <row r="619" spans="2:21" x14ac:dyDescent="0.25">
      <c r="B619" s="99">
        <v>42255</v>
      </c>
      <c r="C619" s="47" t="s">
        <v>105</v>
      </c>
      <c r="D619" s="48">
        <v>180</v>
      </c>
      <c r="E619" s="47"/>
      <c r="F619" s="47"/>
      <c r="G619" s="49">
        <v>42255</v>
      </c>
      <c r="H619" s="47" t="s">
        <v>18</v>
      </c>
      <c r="I619" s="48">
        <v>210</v>
      </c>
      <c r="J619" s="47"/>
      <c r="K619" s="47"/>
      <c r="L619" s="49">
        <v>42255</v>
      </c>
      <c r="M619" s="47" t="s">
        <v>138</v>
      </c>
      <c r="N619" s="47">
        <v>165</v>
      </c>
      <c r="O619" s="47"/>
      <c r="P619" s="47"/>
      <c r="Q619" s="49">
        <v>42261</v>
      </c>
      <c r="R619" s="47" t="s">
        <v>104</v>
      </c>
      <c r="S619" s="47">
        <v>230</v>
      </c>
      <c r="T619" s="47"/>
      <c r="U619" s="100"/>
    </row>
    <row r="620" spans="2:21" x14ac:dyDescent="0.25">
      <c r="B620" s="99">
        <v>42256</v>
      </c>
      <c r="C620" s="47" t="s">
        <v>105</v>
      </c>
      <c r="D620" s="48">
        <v>180</v>
      </c>
      <c r="E620" s="47"/>
      <c r="F620" s="47"/>
      <c r="G620" s="49">
        <v>42256</v>
      </c>
      <c r="H620" s="47" t="s">
        <v>18</v>
      </c>
      <c r="I620" s="48">
        <v>210</v>
      </c>
      <c r="J620" s="47"/>
      <c r="K620" s="47"/>
      <c r="L620" s="49">
        <v>42256</v>
      </c>
      <c r="M620" s="47" t="s">
        <v>138</v>
      </c>
      <c r="N620" s="47">
        <v>165</v>
      </c>
      <c r="O620" s="47"/>
      <c r="P620" s="47"/>
      <c r="Q620" s="49">
        <v>42262</v>
      </c>
      <c r="R620" s="47" t="s">
        <v>104</v>
      </c>
      <c r="S620" s="47">
        <v>230</v>
      </c>
      <c r="T620" s="47"/>
      <c r="U620" s="100"/>
    </row>
    <row r="621" spans="2:21" x14ac:dyDescent="0.25">
      <c r="B621" s="99">
        <v>42257</v>
      </c>
      <c r="C621" s="47" t="s">
        <v>105</v>
      </c>
      <c r="D621" s="48">
        <v>180</v>
      </c>
      <c r="E621" s="47"/>
      <c r="F621" s="47"/>
      <c r="G621" s="49">
        <v>42257</v>
      </c>
      <c r="H621" s="47" t="s">
        <v>18</v>
      </c>
      <c r="I621" s="48">
        <v>210</v>
      </c>
      <c r="J621" s="47"/>
      <c r="K621" s="47"/>
      <c r="L621" s="49">
        <v>42257</v>
      </c>
      <c r="M621" s="47" t="s">
        <v>138</v>
      </c>
      <c r="N621" s="47">
        <v>165</v>
      </c>
      <c r="O621" s="47"/>
      <c r="P621" s="47"/>
      <c r="Q621" s="49">
        <v>42263</v>
      </c>
      <c r="R621" s="47" t="s">
        <v>104</v>
      </c>
      <c r="S621" s="47">
        <v>230</v>
      </c>
      <c r="T621" s="47"/>
      <c r="U621" s="100"/>
    </row>
    <row r="622" spans="2:21" x14ac:dyDescent="0.25">
      <c r="B622" s="46">
        <v>42258</v>
      </c>
      <c r="C622" s="47" t="s">
        <v>105</v>
      </c>
      <c r="D622" s="48">
        <v>180</v>
      </c>
      <c r="E622" s="47"/>
      <c r="F622" s="47"/>
      <c r="G622" s="49">
        <v>42258</v>
      </c>
      <c r="H622" s="47" t="s">
        <v>18</v>
      </c>
      <c r="I622" s="48">
        <v>210</v>
      </c>
      <c r="J622" s="47"/>
      <c r="K622" s="47"/>
      <c r="L622" s="49">
        <v>42258</v>
      </c>
      <c r="M622" s="47" t="s">
        <v>138</v>
      </c>
      <c r="N622" s="47">
        <v>165</v>
      </c>
      <c r="O622" s="47"/>
      <c r="P622" s="47"/>
      <c r="Q622" s="49">
        <v>42264</v>
      </c>
      <c r="R622" s="47" t="s">
        <v>104</v>
      </c>
      <c r="S622" s="47">
        <v>230</v>
      </c>
      <c r="T622" s="47"/>
      <c r="U622" s="100"/>
    </row>
    <row r="623" spans="2:21" x14ac:dyDescent="0.25">
      <c r="B623" s="46">
        <v>42260</v>
      </c>
      <c r="C623" s="64" t="s">
        <v>105</v>
      </c>
      <c r="D623" s="48">
        <v>180</v>
      </c>
      <c r="E623" s="47"/>
      <c r="F623" s="47"/>
      <c r="G623" s="49">
        <v>42259</v>
      </c>
      <c r="H623" s="64" t="s">
        <v>18</v>
      </c>
      <c r="I623" s="48">
        <v>210</v>
      </c>
      <c r="J623" s="47"/>
      <c r="K623" s="47"/>
      <c r="L623" s="49">
        <v>42259</v>
      </c>
      <c r="M623" s="64" t="s">
        <v>138</v>
      </c>
      <c r="N623" s="64">
        <v>165</v>
      </c>
      <c r="O623" s="47"/>
      <c r="P623" s="47"/>
      <c r="Q623" s="71">
        <v>42265</v>
      </c>
      <c r="R623" s="53" t="s">
        <v>104</v>
      </c>
      <c r="S623" s="53">
        <v>230</v>
      </c>
      <c r="T623" s="47"/>
      <c r="U623" s="100"/>
    </row>
    <row r="624" spans="2:21" x14ac:dyDescent="0.25">
      <c r="B624" s="102"/>
      <c r="C624" s="47"/>
      <c r="D624" s="58">
        <f>SUM(D618:D623)</f>
        <v>1080</v>
      </c>
      <c r="E624" s="60">
        <v>42269</v>
      </c>
      <c r="F624" s="47"/>
      <c r="G624" s="47"/>
      <c r="H624" s="64" t="s">
        <v>12</v>
      </c>
      <c r="I624" s="48">
        <v>-400</v>
      </c>
      <c r="J624" s="47"/>
      <c r="K624" s="47"/>
      <c r="N624" s="12">
        <f>SUM(N618:N623)</f>
        <v>990</v>
      </c>
      <c r="O624" s="60">
        <v>42271</v>
      </c>
      <c r="P624" s="47"/>
      <c r="Q624" s="47"/>
      <c r="R624" s="47"/>
      <c r="S624" s="59">
        <f>SUM(S618:S623)</f>
        <v>1380</v>
      </c>
      <c r="T624" s="60">
        <v>42269</v>
      </c>
      <c r="U624" s="100"/>
    </row>
    <row r="625" spans="2:21" x14ac:dyDescent="0.25">
      <c r="B625" s="102"/>
      <c r="C625" s="47"/>
      <c r="D625" s="48"/>
      <c r="E625" s="47"/>
      <c r="F625" s="47"/>
      <c r="G625" s="47"/>
      <c r="H625" s="47"/>
      <c r="I625" s="58">
        <f>SUM(I618:I624)</f>
        <v>860</v>
      </c>
      <c r="J625" s="60">
        <v>42269</v>
      </c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100"/>
    </row>
    <row r="626" spans="2:21" x14ac:dyDescent="0.25">
      <c r="B626" s="102"/>
      <c r="C626" s="47"/>
      <c r="D626" s="48"/>
      <c r="E626" s="47"/>
      <c r="F626" s="47"/>
      <c r="G626" s="47"/>
      <c r="H626" s="47"/>
      <c r="I626" s="48"/>
      <c r="J626" s="47"/>
      <c r="K626" s="47"/>
      <c r="L626" s="47"/>
      <c r="M626" s="47"/>
      <c r="N626" s="47"/>
      <c r="O626" s="47"/>
      <c r="P626" s="47"/>
      <c r="Q626" s="49">
        <v>42257</v>
      </c>
      <c r="R626" s="64" t="s">
        <v>25</v>
      </c>
      <c r="S626" s="64">
        <v>150</v>
      </c>
      <c r="T626" s="47"/>
      <c r="U626" s="100"/>
    </row>
    <row r="627" spans="2:21" x14ac:dyDescent="0.25">
      <c r="B627" s="49">
        <v>42250</v>
      </c>
      <c r="C627" s="47" t="s">
        <v>168</v>
      </c>
      <c r="D627" s="48">
        <v>200</v>
      </c>
      <c r="E627" s="47"/>
      <c r="F627" s="47"/>
      <c r="G627" s="47"/>
      <c r="H627" s="64"/>
      <c r="I627" s="48"/>
      <c r="J627" s="47"/>
      <c r="K627" s="47"/>
      <c r="L627" s="47"/>
      <c r="M627" s="47"/>
      <c r="N627" s="47"/>
      <c r="O627" s="47"/>
      <c r="P627" s="47"/>
      <c r="Q627" s="49">
        <v>42258</v>
      </c>
      <c r="R627" s="64" t="s">
        <v>25</v>
      </c>
      <c r="S627" s="64">
        <v>150</v>
      </c>
      <c r="T627" s="47"/>
      <c r="U627" s="100"/>
    </row>
    <row r="628" spans="2:21" x14ac:dyDescent="0.25">
      <c r="B628" s="99">
        <v>42256</v>
      </c>
      <c r="C628" s="47" t="s">
        <v>173</v>
      </c>
      <c r="D628" s="48">
        <v>180</v>
      </c>
      <c r="E628" s="47"/>
      <c r="F628" s="47"/>
      <c r="G628" s="47"/>
      <c r="H628" s="64"/>
      <c r="I628" s="67"/>
      <c r="J628" s="47"/>
      <c r="K628" s="47"/>
      <c r="L628" s="47"/>
      <c r="M628" s="47"/>
      <c r="N628" s="47"/>
      <c r="O628" s="47"/>
      <c r="P628" s="47"/>
      <c r="Q628" s="49">
        <v>42259</v>
      </c>
      <c r="R628" s="64" t="s">
        <v>25</v>
      </c>
      <c r="S628" s="64">
        <v>150</v>
      </c>
      <c r="T628" s="47"/>
      <c r="U628" s="100"/>
    </row>
    <row r="629" spans="2:21" x14ac:dyDescent="0.25">
      <c r="B629" s="99">
        <v>42257</v>
      </c>
      <c r="C629" s="47" t="s">
        <v>173</v>
      </c>
      <c r="D629" s="48">
        <v>180</v>
      </c>
      <c r="E629" s="47"/>
      <c r="F629" s="47"/>
      <c r="G629" s="47"/>
      <c r="H629" s="64"/>
      <c r="I629" s="67"/>
      <c r="J629" s="47"/>
      <c r="K629" s="47"/>
      <c r="L629" s="49">
        <v>42261</v>
      </c>
      <c r="M629" s="64" t="s">
        <v>25</v>
      </c>
      <c r="N629" s="64">
        <v>150</v>
      </c>
      <c r="O629" s="47"/>
      <c r="P629" s="47"/>
      <c r="Q629" s="49">
        <v>42260</v>
      </c>
      <c r="R629" s="64" t="s">
        <v>25</v>
      </c>
      <c r="S629" s="64">
        <v>150</v>
      </c>
      <c r="T629" s="47"/>
      <c r="U629" s="100"/>
    </row>
    <row r="630" spans="2:21" x14ac:dyDescent="0.25">
      <c r="B630" s="111">
        <v>42258</v>
      </c>
      <c r="C630" s="53" t="s">
        <v>173</v>
      </c>
      <c r="D630" s="54">
        <v>180</v>
      </c>
      <c r="E630" s="47"/>
      <c r="F630" s="47"/>
      <c r="G630" s="47"/>
      <c r="H630" s="64"/>
      <c r="I630" s="67"/>
      <c r="J630" s="47"/>
      <c r="K630" s="47"/>
      <c r="L630" s="49">
        <v>42262</v>
      </c>
      <c r="M630" s="64" t="s">
        <v>25</v>
      </c>
      <c r="N630" s="64">
        <v>150</v>
      </c>
      <c r="O630" s="47"/>
      <c r="P630" s="47"/>
      <c r="S630" s="9">
        <f>SUM(S626:S629)</f>
        <v>600</v>
      </c>
      <c r="T630" s="60">
        <v>42269</v>
      </c>
      <c r="U630" s="100"/>
    </row>
    <row r="631" spans="2:21" x14ac:dyDescent="0.25">
      <c r="B631" s="102"/>
      <c r="C631" s="47"/>
      <c r="D631" s="58">
        <f>SUM(D627:D630)</f>
        <v>740</v>
      </c>
      <c r="E631" s="60">
        <v>42269</v>
      </c>
      <c r="F631" s="47"/>
      <c r="G631" s="47"/>
      <c r="H631" s="64"/>
      <c r="I631" s="67"/>
      <c r="J631" s="47"/>
      <c r="K631" s="47"/>
      <c r="L631" s="49">
        <v>42263</v>
      </c>
      <c r="M631" s="64" t="s">
        <v>25</v>
      </c>
      <c r="N631" s="64">
        <v>150</v>
      </c>
      <c r="O631" s="47"/>
      <c r="P631" s="47"/>
      <c r="T631" s="47"/>
      <c r="U631" s="100"/>
    </row>
    <row r="632" spans="2:21" x14ac:dyDescent="0.25">
      <c r="B632" s="102"/>
      <c r="C632" s="47"/>
      <c r="D632" s="48"/>
      <c r="E632" s="47"/>
      <c r="F632" s="47"/>
      <c r="G632" s="47"/>
      <c r="H632" s="64"/>
      <c r="I632" s="67"/>
      <c r="J632" s="47"/>
      <c r="K632" s="47"/>
      <c r="L632" s="49">
        <v>42264</v>
      </c>
      <c r="M632" s="64" t="s">
        <v>25</v>
      </c>
      <c r="N632" s="64">
        <v>150</v>
      </c>
      <c r="O632" s="47"/>
      <c r="P632" s="47"/>
      <c r="T632" s="47"/>
      <c r="U632" s="100"/>
    </row>
    <row r="633" spans="2:21" x14ac:dyDescent="0.25">
      <c r="B633" s="102"/>
      <c r="C633" s="47"/>
      <c r="D633" s="48"/>
      <c r="E633" s="47"/>
      <c r="F633" s="47"/>
      <c r="G633" s="47"/>
      <c r="H633" s="64"/>
      <c r="I633" s="67"/>
      <c r="J633" s="47"/>
      <c r="K633" s="47"/>
      <c r="N633" s="9">
        <f>SUM(N629:N632)</f>
        <v>600</v>
      </c>
      <c r="O633" s="60">
        <v>42270</v>
      </c>
      <c r="P633" s="47"/>
      <c r="Q633" s="49">
        <v>42250</v>
      </c>
      <c r="R633" s="47" t="s">
        <v>170</v>
      </c>
      <c r="S633" s="47">
        <v>400</v>
      </c>
      <c r="T633" s="47"/>
      <c r="U633" s="100"/>
    </row>
    <row r="634" spans="2:21" x14ac:dyDescent="0.25">
      <c r="B634" s="102"/>
      <c r="C634" s="47"/>
      <c r="D634" s="48"/>
      <c r="E634" s="47"/>
      <c r="F634" s="47"/>
      <c r="G634" s="47" t="s">
        <v>139</v>
      </c>
      <c r="H634" s="67">
        <v>4875</v>
      </c>
      <c r="I634" s="160">
        <v>0.47368421052631576</v>
      </c>
      <c r="J634" s="47"/>
      <c r="K634" s="47"/>
      <c r="L634" s="47"/>
      <c r="M634" s="47"/>
      <c r="N634" s="47"/>
      <c r="O634" s="47"/>
      <c r="P634" s="47"/>
      <c r="Q634" s="49">
        <v>42251</v>
      </c>
      <c r="R634" s="47" t="s">
        <v>170</v>
      </c>
      <c r="S634" s="47">
        <v>400</v>
      </c>
      <c r="T634" s="47"/>
      <c r="U634" s="100"/>
    </row>
    <row r="635" spans="2:21" x14ac:dyDescent="0.25">
      <c r="B635" s="102"/>
      <c r="C635" s="47"/>
      <c r="D635" s="48"/>
      <c r="E635" s="47"/>
      <c r="F635" s="47"/>
      <c r="G635" s="47"/>
      <c r="H635" s="64"/>
      <c r="I635" s="67"/>
      <c r="J635" s="47"/>
      <c r="K635" s="47"/>
      <c r="L635" s="47"/>
      <c r="M635" s="47"/>
      <c r="N635" s="47"/>
      <c r="O635" s="47"/>
      <c r="P635" s="47"/>
      <c r="Q635" s="156">
        <v>42252</v>
      </c>
      <c r="R635" s="47" t="s">
        <v>170</v>
      </c>
      <c r="S635" s="47">
        <v>400</v>
      </c>
      <c r="T635" s="47"/>
      <c r="U635" s="100"/>
    </row>
    <row r="636" spans="2:21" x14ac:dyDescent="0.25">
      <c r="B636" s="102"/>
      <c r="C636" s="47"/>
      <c r="D636" s="48"/>
      <c r="E636" s="47"/>
      <c r="F636" s="47"/>
      <c r="G636" s="47"/>
      <c r="H636" s="64"/>
      <c r="I636" s="67"/>
      <c r="J636" s="47"/>
      <c r="K636" s="47"/>
      <c r="L636" s="47"/>
      <c r="M636" s="47"/>
      <c r="N636" s="47"/>
      <c r="O636" s="47"/>
      <c r="P636" s="47"/>
      <c r="Q636" s="49">
        <v>42254</v>
      </c>
      <c r="R636" s="64" t="s">
        <v>170</v>
      </c>
      <c r="S636" s="64">
        <v>400</v>
      </c>
      <c r="T636" s="47"/>
      <c r="U636" s="100"/>
    </row>
    <row r="637" spans="2:21" ht="15.75" thickBot="1" x14ac:dyDescent="0.3">
      <c r="B637" s="103"/>
      <c r="C637" s="104"/>
      <c r="D637" s="105"/>
      <c r="E637" s="104"/>
      <c r="F637" s="104"/>
      <c r="G637" s="104"/>
      <c r="H637" s="116"/>
      <c r="I637" s="105"/>
      <c r="J637" s="104"/>
      <c r="K637" s="104"/>
      <c r="L637" s="104"/>
      <c r="M637" s="104"/>
      <c r="N637" s="104"/>
      <c r="O637" s="104"/>
      <c r="P637" s="104"/>
      <c r="Q637" s="104"/>
      <c r="R637" s="104"/>
      <c r="S637" s="159">
        <f>SUM(S633:S636)</f>
        <v>1600</v>
      </c>
      <c r="T637" s="158">
        <v>42271</v>
      </c>
      <c r="U637" s="106"/>
    </row>
    <row r="639" spans="2:21" ht="15.75" thickBot="1" x14ac:dyDescent="0.3"/>
    <row r="640" spans="2:21" x14ac:dyDescent="0.25">
      <c r="B640" s="140"/>
      <c r="C640" s="95"/>
      <c r="D640" s="96"/>
      <c r="E640" s="95"/>
      <c r="F640" s="95"/>
      <c r="G640" s="95"/>
      <c r="H640" s="95"/>
      <c r="I640" s="96"/>
      <c r="J640" s="95"/>
      <c r="K640" s="95"/>
      <c r="L640" s="95"/>
      <c r="M640" s="95"/>
      <c r="N640" s="95"/>
      <c r="O640" s="95"/>
      <c r="P640" s="95"/>
      <c r="Q640" s="95"/>
      <c r="R640" s="95"/>
      <c r="S640" s="95"/>
      <c r="T640" s="95"/>
      <c r="U640" s="98"/>
    </row>
    <row r="641" spans="2:21" x14ac:dyDescent="0.25">
      <c r="B641" s="102"/>
      <c r="C641" s="47"/>
      <c r="D641" s="48"/>
      <c r="E641" s="47"/>
      <c r="F641" s="47"/>
      <c r="G641" s="47"/>
      <c r="H641" s="47"/>
      <c r="I641" s="48"/>
      <c r="J641" s="47"/>
      <c r="K641" s="47"/>
      <c r="L641" s="49">
        <v>42260</v>
      </c>
      <c r="M641" s="64" t="s">
        <v>138</v>
      </c>
      <c r="N641" s="64">
        <v>165</v>
      </c>
      <c r="O641" s="47"/>
      <c r="P641" s="47"/>
      <c r="Q641" s="47" t="s">
        <v>175</v>
      </c>
      <c r="R641" s="47" t="s">
        <v>177</v>
      </c>
      <c r="S641" s="47">
        <v>460</v>
      </c>
      <c r="T641" s="47"/>
      <c r="U641" s="100"/>
    </row>
    <row r="642" spans="2:21" x14ac:dyDescent="0.25">
      <c r="B642" s="99">
        <v>42261</v>
      </c>
      <c r="C642" s="47" t="s">
        <v>105</v>
      </c>
      <c r="D642" s="48">
        <v>180</v>
      </c>
      <c r="E642" s="47"/>
      <c r="F642" s="47"/>
      <c r="G642" s="49">
        <v>42261</v>
      </c>
      <c r="H642" s="47" t="s">
        <v>18</v>
      </c>
      <c r="I642" s="48">
        <v>210</v>
      </c>
      <c r="J642" s="47"/>
      <c r="K642" s="47"/>
      <c r="L642" s="49">
        <v>42261</v>
      </c>
      <c r="M642" s="47" t="s">
        <v>138</v>
      </c>
      <c r="N642" s="47">
        <v>165</v>
      </c>
      <c r="O642" s="47"/>
      <c r="P642" s="47"/>
      <c r="Q642" s="49">
        <v>42268</v>
      </c>
      <c r="R642" s="47" t="s">
        <v>104</v>
      </c>
      <c r="S642" s="47">
        <v>230</v>
      </c>
      <c r="T642" s="47"/>
      <c r="U642" s="100"/>
    </row>
    <row r="643" spans="2:21" x14ac:dyDescent="0.25">
      <c r="B643" s="99">
        <v>42262</v>
      </c>
      <c r="C643" s="47" t="s">
        <v>105</v>
      </c>
      <c r="D643" s="48">
        <v>180</v>
      </c>
      <c r="E643" s="47"/>
      <c r="F643" s="47"/>
      <c r="G643" s="49">
        <v>42263</v>
      </c>
      <c r="H643" s="47" t="s">
        <v>18</v>
      </c>
      <c r="I643" s="48">
        <v>210</v>
      </c>
      <c r="J643" s="47"/>
      <c r="K643" s="47"/>
      <c r="L643" s="49">
        <v>42262</v>
      </c>
      <c r="M643" s="47" t="s">
        <v>138</v>
      </c>
      <c r="N643" s="47">
        <v>165</v>
      </c>
      <c r="O643" s="47"/>
      <c r="P643" s="47"/>
      <c r="Q643" s="49">
        <v>42269</v>
      </c>
      <c r="R643" s="47" t="s">
        <v>104</v>
      </c>
      <c r="S643" s="47">
        <v>230</v>
      </c>
      <c r="T643" s="47"/>
      <c r="U643" s="100"/>
    </row>
    <row r="644" spans="2:21" x14ac:dyDescent="0.25">
      <c r="B644" s="99">
        <v>42263</v>
      </c>
      <c r="C644" s="47" t="s">
        <v>105</v>
      </c>
      <c r="D644" s="48">
        <v>180</v>
      </c>
      <c r="E644" s="47"/>
      <c r="F644" s="47"/>
      <c r="G644" s="49">
        <v>42264</v>
      </c>
      <c r="H644" s="47" t="s">
        <v>18</v>
      </c>
      <c r="I644" s="48">
        <v>210</v>
      </c>
      <c r="J644" s="47"/>
      <c r="K644" s="47"/>
      <c r="L644" s="49">
        <v>42263</v>
      </c>
      <c r="M644" s="47" t="s">
        <v>138</v>
      </c>
      <c r="N644" s="47">
        <v>165</v>
      </c>
      <c r="O644" s="47"/>
      <c r="P644" s="47"/>
      <c r="Q644" s="49">
        <v>42270</v>
      </c>
      <c r="R644" s="47" t="s">
        <v>104</v>
      </c>
      <c r="S644" s="47">
        <v>230</v>
      </c>
      <c r="T644" s="47"/>
      <c r="U644" s="100"/>
    </row>
    <row r="645" spans="2:21" x14ac:dyDescent="0.25">
      <c r="B645" s="99">
        <v>42264</v>
      </c>
      <c r="C645" s="47" t="s">
        <v>105</v>
      </c>
      <c r="D645" s="48">
        <v>180</v>
      </c>
      <c r="E645" s="47"/>
      <c r="F645" s="47"/>
      <c r="G645" s="49">
        <v>42265</v>
      </c>
      <c r="H645" s="47" t="s">
        <v>18</v>
      </c>
      <c r="I645" s="48">
        <v>210</v>
      </c>
      <c r="J645" s="47"/>
      <c r="K645" s="47"/>
      <c r="L645" s="49">
        <v>42264</v>
      </c>
      <c r="M645" s="47" t="s">
        <v>138</v>
      </c>
      <c r="N645" s="47">
        <v>165</v>
      </c>
      <c r="O645" s="47"/>
      <c r="P645" s="47"/>
      <c r="Q645" s="49">
        <v>42271</v>
      </c>
      <c r="R645" s="47" t="s">
        <v>104</v>
      </c>
      <c r="S645" s="47">
        <v>230</v>
      </c>
      <c r="T645" s="47"/>
      <c r="U645" s="100"/>
    </row>
    <row r="646" spans="2:21" x14ac:dyDescent="0.25">
      <c r="B646" s="99">
        <v>42265</v>
      </c>
      <c r="C646" s="47" t="s">
        <v>105</v>
      </c>
      <c r="D646" s="48">
        <v>180</v>
      </c>
      <c r="E646" s="47"/>
      <c r="F646" s="47"/>
      <c r="G646" s="49">
        <v>42266</v>
      </c>
      <c r="H646" s="47" t="s">
        <v>18</v>
      </c>
      <c r="I646" s="48">
        <v>210</v>
      </c>
      <c r="J646" s="47"/>
      <c r="K646" s="47"/>
      <c r="L646" s="49">
        <v>42265</v>
      </c>
      <c r="M646" s="47" t="s">
        <v>138</v>
      </c>
      <c r="N646" s="47">
        <v>165</v>
      </c>
      <c r="O646" s="47"/>
      <c r="P646" s="47"/>
      <c r="Q646" s="49">
        <v>42272</v>
      </c>
      <c r="R646" s="64" t="s">
        <v>104</v>
      </c>
      <c r="S646" s="64">
        <v>230</v>
      </c>
      <c r="T646" s="47"/>
      <c r="U646" s="100"/>
    </row>
    <row r="647" spans="2:21" x14ac:dyDescent="0.25">
      <c r="B647" s="99"/>
      <c r="C647" s="64" t="s">
        <v>176</v>
      </c>
      <c r="D647" s="48">
        <v>15</v>
      </c>
      <c r="E647" s="47"/>
      <c r="F647" s="47"/>
      <c r="G647" s="47"/>
      <c r="H647" s="47"/>
      <c r="I647" s="58">
        <f>SUM(I642:I646)</f>
        <v>1050</v>
      </c>
      <c r="J647" s="60">
        <v>42275</v>
      </c>
      <c r="K647" s="47"/>
      <c r="L647" s="47"/>
      <c r="M647" s="47"/>
      <c r="N647" s="59">
        <f>SUM(N641:N646)</f>
        <v>990</v>
      </c>
      <c r="O647" s="60">
        <v>42275</v>
      </c>
      <c r="P647" s="47"/>
      <c r="Q647" s="49">
        <v>42273</v>
      </c>
      <c r="R647" s="64" t="s">
        <v>104</v>
      </c>
      <c r="S647" s="64">
        <v>230</v>
      </c>
      <c r="T647" s="47"/>
      <c r="U647" s="100"/>
    </row>
    <row r="648" spans="2:21" x14ac:dyDescent="0.25">
      <c r="B648" s="102"/>
      <c r="C648" s="47"/>
      <c r="D648" s="58">
        <f>SUM(D642:D647)</f>
        <v>915</v>
      </c>
      <c r="E648" s="60">
        <v>42275</v>
      </c>
      <c r="F648" s="47"/>
      <c r="G648" s="47"/>
      <c r="H648" s="47"/>
      <c r="I648" s="48"/>
      <c r="J648" s="47"/>
      <c r="K648" s="47"/>
      <c r="L648" s="47"/>
      <c r="M648" s="47"/>
      <c r="N648" s="47"/>
      <c r="O648" s="47"/>
      <c r="P648" s="47"/>
      <c r="Q648" s="49"/>
      <c r="R648" s="64" t="s">
        <v>176</v>
      </c>
      <c r="S648" s="64">
        <v>15</v>
      </c>
      <c r="T648" s="47"/>
      <c r="U648" s="100"/>
    </row>
    <row r="649" spans="2:21" x14ac:dyDescent="0.25">
      <c r="B649" s="102"/>
      <c r="C649" s="47"/>
      <c r="D649" s="48"/>
      <c r="E649" s="47"/>
      <c r="F649" s="47"/>
      <c r="G649" s="47"/>
      <c r="H649" s="47"/>
      <c r="I649" s="48"/>
      <c r="J649" s="47"/>
      <c r="K649" s="47"/>
      <c r="L649" s="47"/>
      <c r="M649" s="47"/>
      <c r="N649" s="47"/>
      <c r="O649" s="47"/>
      <c r="P649" s="47"/>
      <c r="Q649" s="49"/>
      <c r="S649" s="9">
        <f>SUM(S641:S648)</f>
        <v>1855</v>
      </c>
      <c r="T649" s="60">
        <v>42275</v>
      </c>
      <c r="U649" s="100"/>
    </row>
    <row r="650" spans="2:21" x14ac:dyDescent="0.25">
      <c r="B650" s="102"/>
      <c r="C650" s="47"/>
      <c r="D650" s="48"/>
      <c r="E650" s="47"/>
      <c r="F650" s="47"/>
      <c r="G650" s="47"/>
      <c r="H650" s="47"/>
      <c r="I650" s="48"/>
      <c r="J650" s="47"/>
      <c r="K650" s="47"/>
      <c r="L650" s="49">
        <v>42254</v>
      </c>
      <c r="M650" s="47" t="s">
        <v>171</v>
      </c>
      <c r="N650" s="58">
        <v>300</v>
      </c>
      <c r="O650" s="60">
        <v>42272</v>
      </c>
      <c r="P650" s="47"/>
      <c r="T650" s="47"/>
      <c r="U650" s="100"/>
    </row>
    <row r="651" spans="2:21" x14ac:dyDescent="0.25">
      <c r="B651" s="49">
        <v>42265</v>
      </c>
      <c r="C651" s="64" t="s">
        <v>25</v>
      </c>
      <c r="D651" s="67">
        <v>150</v>
      </c>
      <c r="E651" s="47"/>
      <c r="F651" s="47"/>
      <c r="G651" s="47"/>
      <c r="H651" s="47"/>
      <c r="I651" s="48"/>
      <c r="J651" s="47"/>
      <c r="K651" s="47"/>
      <c r="L651" s="47"/>
      <c r="M651" s="47"/>
      <c r="N651" s="48"/>
      <c r="O651" s="47"/>
      <c r="P651" s="47"/>
      <c r="T651" s="47"/>
      <c r="U651" s="100"/>
    </row>
    <row r="652" spans="2:21" x14ac:dyDescent="0.25">
      <c r="B652" s="99">
        <v>42269</v>
      </c>
      <c r="C652" s="47" t="s">
        <v>25</v>
      </c>
      <c r="D652" s="48">
        <v>150</v>
      </c>
      <c r="E652" s="47"/>
      <c r="F652" s="47"/>
      <c r="G652" s="49">
        <v>42261</v>
      </c>
      <c r="H652" s="47" t="s">
        <v>173</v>
      </c>
      <c r="I652" s="48">
        <v>180</v>
      </c>
      <c r="J652" s="47"/>
      <c r="K652" s="47"/>
      <c r="L652" s="47"/>
      <c r="M652" s="47"/>
      <c r="N652" s="48"/>
      <c r="O652" s="47"/>
      <c r="P652" s="47"/>
      <c r="T652" s="47"/>
      <c r="U652" s="100"/>
    </row>
    <row r="653" spans="2:21" x14ac:dyDescent="0.25">
      <c r="B653" s="99">
        <v>42270</v>
      </c>
      <c r="C653" s="47" t="s">
        <v>25</v>
      </c>
      <c r="D653" s="48">
        <v>150</v>
      </c>
      <c r="E653" s="47"/>
      <c r="F653" s="47"/>
      <c r="G653" s="49">
        <v>42262</v>
      </c>
      <c r="H653" s="47" t="s">
        <v>173</v>
      </c>
      <c r="I653" s="48">
        <v>180</v>
      </c>
      <c r="J653" s="47"/>
      <c r="K653" s="47"/>
      <c r="L653" s="49">
        <v>42254</v>
      </c>
      <c r="M653" s="47" t="s">
        <v>102</v>
      </c>
      <c r="N653" s="58">
        <v>250</v>
      </c>
      <c r="O653" s="60">
        <v>42272</v>
      </c>
      <c r="P653" s="47"/>
      <c r="T653" s="47"/>
      <c r="U653" s="100"/>
    </row>
    <row r="654" spans="2:21" x14ac:dyDescent="0.25">
      <c r="B654" s="99">
        <v>42272</v>
      </c>
      <c r="C654" s="64" t="s">
        <v>25</v>
      </c>
      <c r="D654" s="48">
        <v>150</v>
      </c>
      <c r="E654" s="47"/>
      <c r="F654" s="47"/>
      <c r="G654" s="49">
        <v>42264</v>
      </c>
      <c r="H654" s="47" t="s">
        <v>173</v>
      </c>
      <c r="I654" s="48">
        <v>180</v>
      </c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100"/>
    </row>
    <row r="655" spans="2:21" x14ac:dyDescent="0.25">
      <c r="B655" s="102"/>
      <c r="C655" s="47"/>
      <c r="D655" s="58">
        <f>SUM(D651:D654)</f>
        <v>600</v>
      </c>
      <c r="E655" s="60">
        <v>42275</v>
      </c>
      <c r="F655" s="47"/>
      <c r="G655" s="47"/>
      <c r="H655" s="47"/>
      <c r="I655" s="58">
        <f>SUM(I652:I654)</f>
        <v>540</v>
      </c>
      <c r="J655" s="60">
        <v>42272</v>
      </c>
      <c r="K655" s="47"/>
      <c r="L655" s="47"/>
      <c r="M655" s="47"/>
      <c r="N655" s="47"/>
      <c r="O655" s="47"/>
      <c r="P655" s="47"/>
      <c r="Q655" s="49">
        <v>42253</v>
      </c>
      <c r="R655" s="47" t="s">
        <v>20</v>
      </c>
      <c r="S655" s="47">
        <v>200</v>
      </c>
      <c r="T655" s="47"/>
      <c r="U655" s="100"/>
    </row>
    <row r="656" spans="2:21" x14ac:dyDescent="0.25">
      <c r="B656" s="102"/>
      <c r="C656" s="47"/>
      <c r="D656" s="48"/>
      <c r="E656" s="47"/>
      <c r="F656" s="47"/>
      <c r="G656" s="47"/>
      <c r="H656" s="47"/>
      <c r="I656" s="48"/>
      <c r="J656" s="47"/>
      <c r="K656" s="47"/>
      <c r="L656" s="49">
        <v>42252</v>
      </c>
      <c r="M656" s="47" t="s">
        <v>111</v>
      </c>
      <c r="N656" s="59">
        <v>250</v>
      </c>
      <c r="O656" s="60">
        <v>42272</v>
      </c>
      <c r="P656" s="47"/>
      <c r="Q656" s="49">
        <v>42256</v>
      </c>
      <c r="R656" s="64" t="s">
        <v>20</v>
      </c>
      <c r="S656" s="64">
        <v>200</v>
      </c>
      <c r="T656" s="47"/>
      <c r="U656" s="100"/>
    </row>
    <row r="657" spans="2:25" x14ac:dyDescent="0.25">
      <c r="B657" s="99">
        <v>42251</v>
      </c>
      <c r="C657" s="47" t="s">
        <v>169</v>
      </c>
      <c r="D657" s="59">
        <v>220</v>
      </c>
      <c r="E657" s="60">
        <v>42272</v>
      </c>
      <c r="F657" s="47"/>
      <c r="G657" s="139"/>
      <c r="H657" s="47"/>
      <c r="I657" s="48"/>
      <c r="J657" s="47"/>
      <c r="K657" s="47"/>
      <c r="L657" s="47"/>
      <c r="M657" s="47"/>
      <c r="N657" s="47"/>
      <c r="O657" s="47"/>
      <c r="P657" s="47"/>
      <c r="Q657" s="47"/>
      <c r="R657" s="47"/>
      <c r="S657" s="59">
        <f>SUM(S655:S656)</f>
        <v>400</v>
      </c>
      <c r="T657" s="60">
        <v>42272</v>
      </c>
      <c r="U657" s="100"/>
    </row>
    <row r="658" spans="2:25" x14ac:dyDescent="0.25">
      <c r="B658" s="102"/>
      <c r="C658" s="47"/>
      <c r="D658" s="48"/>
      <c r="E658" s="47"/>
      <c r="F658" s="47"/>
      <c r="G658" s="47"/>
      <c r="H658" s="47"/>
      <c r="I658" s="48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 t="s">
        <v>38</v>
      </c>
      <c r="U658" s="100"/>
    </row>
    <row r="659" spans="2:25" x14ac:dyDescent="0.25">
      <c r="B659" s="102"/>
      <c r="C659" s="47"/>
      <c r="D659" s="48"/>
      <c r="E659" s="47"/>
      <c r="F659" s="47"/>
      <c r="G659" s="47"/>
      <c r="H659" s="47"/>
      <c r="I659" s="48"/>
      <c r="J659" s="47"/>
      <c r="K659" s="47"/>
      <c r="L659" s="49">
        <v>42265</v>
      </c>
      <c r="M659" s="47" t="s">
        <v>174</v>
      </c>
      <c r="N659" s="47">
        <v>190</v>
      </c>
      <c r="O659" s="47"/>
      <c r="P659" s="47"/>
      <c r="Q659" s="47"/>
      <c r="R659" s="47"/>
      <c r="S659" s="47"/>
      <c r="T659" s="47"/>
      <c r="U659" s="100"/>
    </row>
    <row r="660" spans="2:25" x14ac:dyDescent="0.25">
      <c r="B660" s="102"/>
      <c r="C660" s="47"/>
      <c r="D660" s="48"/>
      <c r="E660" s="47"/>
      <c r="F660" s="47"/>
      <c r="G660" s="47"/>
      <c r="H660" s="47"/>
      <c r="I660" s="48"/>
      <c r="J660" s="47"/>
      <c r="K660" s="47"/>
      <c r="L660" s="49">
        <v>42266</v>
      </c>
      <c r="M660" s="47" t="s">
        <v>174</v>
      </c>
      <c r="N660" s="47">
        <v>190</v>
      </c>
      <c r="O660" s="47"/>
      <c r="P660" s="47"/>
      <c r="Q660" s="47"/>
      <c r="R660" s="47"/>
      <c r="S660" s="47"/>
      <c r="T660" s="47"/>
      <c r="U660" s="100"/>
    </row>
    <row r="661" spans="2:25" x14ac:dyDescent="0.25">
      <c r="B661" s="102"/>
      <c r="C661" s="47"/>
      <c r="D661" s="48"/>
      <c r="E661" s="47"/>
      <c r="F661" s="47"/>
      <c r="G661" s="47"/>
      <c r="H661" s="47"/>
      <c r="I661" s="48"/>
      <c r="J661" s="47"/>
      <c r="K661" s="47"/>
      <c r="L661" s="47"/>
      <c r="M661" s="47"/>
      <c r="N661" s="47">
        <f>SUM(N659:N660)</f>
        <v>380</v>
      </c>
      <c r="O661" s="47"/>
      <c r="P661" s="47"/>
      <c r="Q661" s="47"/>
      <c r="R661" s="47"/>
      <c r="S661" s="47"/>
      <c r="T661" s="47"/>
      <c r="U661" s="100"/>
    </row>
    <row r="662" spans="2:25" ht="15.75" thickBot="1" x14ac:dyDescent="0.3">
      <c r="B662" s="103"/>
      <c r="C662" s="104"/>
      <c r="D662" s="105"/>
      <c r="E662" s="104"/>
      <c r="F662" s="104"/>
      <c r="G662" s="104"/>
      <c r="H662" s="104"/>
      <c r="I662" s="105"/>
      <c r="J662" s="104"/>
      <c r="K662" s="104"/>
      <c r="L662" s="104"/>
      <c r="M662" s="104"/>
      <c r="N662" s="104"/>
      <c r="O662" s="104"/>
      <c r="P662" s="104"/>
      <c r="Q662" s="104"/>
      <c r="R662" s="104"/>
      <c r="S662" s="104"/>
      <c r="T662" s="104"/>
      <c r="U662" s="106"/>
    </row>
    <row r="663" spans="2:25" ht="15.75" thickBot="1" x14ac:dyDescent="0.3"/>
    <row r="664" spans="2:25" x14ac:dyDescent="0.25">
      <c r="B664" s="140"/>
      <c r="C664" s="95"/>
      <c r="D664" s="96"/>
      <c r="E664" s="95"/>
      <c r="F664" s="95"/>
      <c r="G664" s="95"/>
      <c r="H664" s="95"/>
      <c r="I664" s="96"/>
      <c r="J664" s="95"/>
      <c r="K664" s="95"/>
      <c r="L664" s="95"/>
      <c r="M664" s="95"/>
      <c r="N664" s="95"/>
      <c r="O664" s="95"/>
      <c r="P664" s="95"/>
      <c r="Q664" s="95"/>
      <c r="R664" s="95"/>
      <c r="S664" s="95"/>
      <c r="T664" s="95"/>
      <c r="U664" s="47"/>
    </row>
    <row r="665" spans="2:25" x14ac:dyDescent="0.25">
      <c r="B665" s="99">
        <v>42268</v>
      </c>
      <c r="C665" s="47" t="s">
        <v>105</v>
      </c>
      <c r="D665" s="48">
        <v>180</v>
      </c>
      <c r="E665" s="47"/>
      <c r="F665" s="47"/>
      <c r="G665" s="49">
        <v>42268</v>
      </c>
      <c r="H665" s="47" t="s">
        <v>18</v>
      </c>
      <c r="I665" s="48">
        <v>210</v>
      </c>
      <c r="J665" s="47"/>
      <c r="K665" s="47"/>
      <c r="L665" s="49">
        <v>42275</v>
      </c>
      <c r="M665" s="47" t="s">
        <v>104</v>
      </c>
      <c r="N665" s="47">
        <v>230</v>
      </c>
      <c r="O665" s="47"/>
      <c r="P665" s="47"/>
      <c r="Q665" s="49">
        <v>42269</v>
      </c>
      <c r="R665" s="47" t="s">
        <v>138</v>
      </c>
      <c r="S665" s="47">
        <v>165</v>
      </c>
      <c r="T665" s="47"/>
      <c r="U665" s="47"/>
      <c r="V665" s="1">
        <v>42275</v>
      </c>
      <c r="W665" t="s">
        <v>25</v>
      </c>
      <c r="X665">
        <v>150</v>
      </c>
    </row>
    <row r="666" spans="2:25" x14ac:dyDescent="0.25">
      <c r="B666" s="99">
        <v>42269</v>
      </c>
      <c r="C666" s="47" t="s">
        <v>105</v>
      </c>
      <c r="D666" s="48">
        <v>180</v>
      </c>
      <c r="E666" s="47"/>
      <c r="F666" s="47"/>
      <c r="G666" s="49">
        <v>42269</v>
      </c>
      <c r="H666" s="47" t="s">
        <v>18</v>
      </c>
      <c r="I666" s="48">
        <v>210</v>
      </c>
      <c r="J666" s="47"/>
      <c r="K666" s="47"/>
      <c r="L666" s="49">
        <v>42276</v>
      </c>
      <c r="M666" s="47" t="s">
        <v>104</v>
      </c>
      <c r="N666" s="47">
        <v>230</v>
      </c>
      <c r="O666" s="47"/>
      <c r="P666" s="47"/>
      <c r="Q666" s="49">
        <v>42270</v>
      </c>
      <c r="R666" s="47" t="s">
        <v>138</v>
      </c>
      <c r="S666" s="47">
        <v>165</v>
      </c>
      <c r="T666" s="47"/>
      <c r="U666" s="47"/>
      <c r="V666" s="1">
        <v>42276</v>
      </c>
      <c r="W666" t="s">
        <v>25</v>
      </c>
      <c r="X666">
        <v>150</v>
      </c>
    </row>
    <row r="667" spans="2:25" x14ac:dyDescent="0.25">
      <c r="B667" s="99">
        <v>42270</v>
      </c>
      <c r="C667" s="47" t="s">
        <v>105</v>
      </c>
      <c r="D667" s="48">
        <v>180</v>
      </c>
      <c r="E667" s="47"/>
      <c r="F667" s="47"/>
      <c r="G667" s="49">
        <v>42270</v>
      </c>
      <c r="H667" s="47" t="s">
        <v>18</v>
      </c>
      <c r="I667" s="48">
        <v>210</v>
      </c>
      <c r="J667" s="47"/>
      <c r="K667" s="47"/>
      <c r="L667" s="49">
        <v>42277</v>
      </c>
      <c r="M667" s="47" t="s">
        <v>104</v>
      </c>
      <c r="N667" s="47">
        <v>230</v>
      </c>
      <c r="O667" s="47"/>
      <c r="P667" s="47"/>
      <c r="Q667" s="49">
        <v>42271</v>
      </c>
      <c r="R667" s="47" t="s">
        <v>138</v>
      </c>
      <c r="S667" s="47">
        <v>200</v>
      </c>
      <c r="T667" s="47"/>
      <c r="U667" s="47"/>
      <c r="V667" s="1">
        <v>42277</v>
      </c>
      <c r="W667" t="s">
        <v>25</v>
      </c>
      <c r="X667">
        <v>150</v>
      </c>
    </row>
    <row r="668" spans="2:25" x14ac:dyDescent="0.25">
      <c r="B668" s="99">
        <v>42271</v>
      </c>
      <c r="C668" s="47" t="s">
        <v>105</v>
      </c>
      <c r="D668" s="48">
        <v>180</v>
      </c>
      <c r="E668" s="47"/>
      <c r="F668" s="47"/>
      <c r="G668" s="49">
        <v>42271</v>
      </c>
      <c r="H668" s="47" t="s">
        <v>18</v>
      </c>
      <c r="I668" s="48">
        <v>250</v>
      </c>
      <c r="J668" s="47"/>
      <c r="K668" s="47"/>
      <c r="L668" s="49">
        <v>42278</v>
      </c>
      <c r="M668" s="47" t="s">
        <v>104</v>
      </c>
      <c r="N668" s="47">
        <v>230</v>
      </c>
      <c r="O668" s="47"/>
      <c r="P668" s="47"/>
      <c r="Q668" s="49">
        <v>42272</v>
      </c>
      <c r="R668" s="47" t="s">
        <v>138</v>
      </c>
      <c r="S668" s="47">
        <v>165</v>
      </c>
      <c r="T668" s="47"/>
      <c r="U668" s="47"/>
      <c r="V668" s="1">
        <v>42278</v>
      </c>
      <c r="W668" t="s">
        <v>25</v>
      </c>
      <c r="X668">
        <v>150</v>
      </c>
    </row>
    <row r="669" spans="2:25" x14ac:dyDescent="0.25">
      <c r="B669" s="99">
        <v>42273</v>
      </c>
      <c r="C669" s="47" t="s">
        <v>105</v>
      </c>
      <c r="D669" s="48">
        <v>180</v>
      </c>
      <c r="E669" s="47"/>
      <c r="F669" s="47"/>
      <c r="G669" s="49">
        <v>42272</v>
      </c>
      <c r="H669" s="47" t="s">
        <v>18</v>
      </c>
      <c r="I669" s="48">
        <v>210</v>
      </c>
      <c r="J669" s="47"/>
      <c r="K669" s="47"/>
      <c r="L669" s="49">
        <v>42279</v>
      </c>
      <c r="M669" s="47" t="s">
        <v>104</v>
      </c>
      <c r="N669" s="47">
        <v>230</v>
      </c>
      <c r="O669" s="47"/>
      <c r="P669" s="47"/>
      <c r="Q669" s="49">
        <v>42273</v>
      </c>
      <c r="R669" s="47" t="s">
        <v>138</v>
      </c>
      <c r="S669" s="47">
        <v>165</v>
      </c>
      <c r="T669" s="47"/>
      <c r="U669" s="47"/>
      <c r="V669" s="1">
        <v>42279</v>
      </c>
      <c r="W669" t="s">
        <v>25</v>
      </c>
      <c r="X669">
        <v>150</v>
      </c>
    </row>
    <row r="670" spans="2:25" x14ac:dyDescent="0.25">
      <c r="B670" s="102"/>
      <c r="C670" s="47"/>
      <c r="D670" s="58">
        <f>SUM(D665:D669)</f>
        <v>900</v>
      </c>
      <c r="E670" s="60">
        <v>42279</v>
      </c>
      <c r="F670" s="47"/>
      <c r="G670" s="47"/>
      <c r="H670" s="47"/>
      <c r="I670" s="58">
        <f>SUM(I665:I669)</f>
        <v>1090</v>
      </c>
      <c r="J670" s="60">
        <v>42279</v>
      </c>
      <c r="K670" s="47"/>
      <c r="L670" s="49">
        <v>42280</v>
      </c>
      <c r="M670" s="64" t="s">
        <v>104</v>
      </c>
      <c r="N670" s="64">
        <v>230</v>
      </c>
      <c r="O670" s="47"/>
      <c r="P670" s="47"/>
      <c r="Q670" s="47"/>
      <c r="R670" s="47"/>
      <c r="S670" s="59">
        <f>SUM(S665:S669)</f>
        <v>860</v>
      </c>
      <c r="T670" s="60">
        <v>42279</v>
      </c>
      <c r="U670" s="47"/>
      <c r="V670" s="1">
        <v>42280</v>
      </c>
      <c r="W670" t="s">
        <v>25</v>
      </c>
      <c r="X670">
        <v>150</v>
      </c>
    </row>
    <row r="671" spans="2:25" x14ac:dyDescent="0.25">
      <c r="B671" s="102"/>
      <c r="C671" s="47"/>
      <c r="D671" s="48"/>
      <c r="E671" s="47"/>
      <c r="F671" s="47"/>
      <c r="G671" s="47"/>
      <c r="H671" s="47"/>
      <c r="I671" s="48"/>
      <c r="J671" s="47"/>
      <c r="K671" s="47"/>
      <c r="L671" s="47"/>
      <c r="M671" s="47"/>
      <c r="N671" s="59">
        <f>SUM(N665:N670)</f>
        <v>1380</v>
      </c>
      <c r="O671" s="60">
        <v>42279</v>
      </c>
      <c r="P671" s="47"/>
      <c r="Q671" s="47"/>
      <c r="R671" s="47"/>
      <c r="S671" s="47"/>
      <c r="T671" s="47"/>
      <c r="U671" s="47"/>
      <c r="X671" s="9">
        <f>SUM(X665:X670)</f>
        <v>900</v>
      </c>
      <c r="Y671" s="7">
        <v>42279</v>
      </c>
    </row>
    <row r="672" spans="2:25" x14ac:dyDescent="0.25">
      <c r="B672" s="102"/>
      <c r="C672" s="47"/>
      <c r="D672" s="48"/>
      <c r="E672" s="47"/>
      <c r="F672" s="47"/>
      <c r="G672" s="47"/>
      <c r="H672" s="47"/>
      <c r="I672" s="48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</row>
    <row r="673" spans="2:25" x14ac:dyDescent="0.25">
      <c r="B673" s="102"/>
      <c r="C673" s="47"/>
      <c r="D673" s="48"/>
      <c r="E673" s="47"/>
      <c r="F673" s="47"/>
      <c r="G673" s="47"/>
      <c r="H673" s="47"/>
      <c r="I673" s="48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</row>
    <row r="674" spans="2:25" x14ac:dyDescent="0.25">
      <c r="B674" s="102"/>
      <c r="C674" s="47" t="s">
        <v>179</v>
      </c>
      <c r="D674" s="48">
        <v>2000</v>
      </c>
      <c r="E674" s="47"/>
      <c r="F674" s="47"/>
      <c r="G674" s="47"/>
      <c r="H674" s="47"/>
      <c r="I674" s="48"/>
      <c r="J674" s="47"/>
      <c r="K674" s="47"/>
      <c r="L674" s="57">
        <f>D670+I670+N671+S670+X671+D674</f>
        <v>7130</v>
      </c>
      <c r="M674" s="47"/>
      <c r="N674" s="47"/>
      <c r="O674" s="47"/>
      <c r="P674" s="47"/>
      <c r="Q674" s="47"/>
      <c r="R674" s="47"/>
      <c r="S674" s="47"/>
      <c r="T674" s="47"/>
      <c r="U674" s="47"/>
    </row>
    <row r="675" spans="2:25" x14ac:dyDescent="0.25">
      <c r="B675" s="102"/>
      <c r="C675" s="47"/>
      <c r="D675" s="48"/>
      <c r="E675" s="47"/>
      <c r="F675" s="47"/>
      <c r="G675" s="47"/>
      <c r="H675" s="47"/>
      <c r="I675" s="48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</row>
    <row r="676" spans="2:25" ht="15.75" thickBot="1" x14ac:dyDescent="0.3">
      <c r="B676" s="103"/>
      <c r="C676" s="104"/>
      <c r="D676" s="105"/>
      <c r="E676" s="104"/>
      <c r="F676" s="104"/>
      <c r="G676" s="104"/>
      <c r="H676" s="104"/>
      <c r="I676" s="105"/>
      <c r="J676" s="104"/>
      <c r="K676" s="104"/>
      <c r="L676" s="104"/>
      <c r="M676" s="104"/>
      <c r="N676" s="104"/>
      <c r="O676" s="104"/>
      <c r="P676" s="104"/>
      <c r="Q676" s="104"/>
      <c r="R676" s="104"/>
      <c r="S676" s="104"/>
      <c r="T676" s="104"/>
      <c r="U676" s="47"/>
    </row>
    <row r="677" spans="2:25" ht="15.75" thickBot="1" x14ac:dyDescent="0.3"/>
    <row r="678" spans="2:25" x14ac:dyDescent="0.25">
      <c r="B678" s="140"/>
      <c r="C678" s="95"/>
      <c r="D678" s="96"/>
      <c r="E678" s="95"/>
      <c r="F678" s="95"/>
      <c r="G678" s="95"/>
      <c r="H678" s="95"/>
      <c r="I678" s="96"/>
      <c r="J678" s="95"/>
      <c r="K678" s="95"/>
      <c r="L678" s="95"/>
      <c r="M678" s="95"/>
      <c r="N678" s="95"/>
      <c r="O678" s="95"/>
      <c r="P678" s="95"/>
      <c r="Q678" s="95"/>
      <c r="R678" s="95"/>
      <c r="S678" s="95"/>
      <c r="T678" s="95"/>
      <c r="U678" s="95"/>
      <c r="V678" s="47"/>
    </row>
    <row r="679" spans="2:25" x14ac:dyDescent="0.25">
      <c r="B679" s="99">
        <v>42275</v>
      </c>
      <c r="C679" s="47" t="s">
        <v>105</v>
      </c>
      <c r="D679" s="48">
        <v>180</v>
      </c>
      <c r="E679" s="47"/>
      <c r="F679" s="47"/>
      <c r="G679" s="49">
        <v>42275</v>
      </c>
      <c r="H679" s="47" t="s">
        <v>18</v>
      </c>
      <c r="I679" s="48">
        <v>210</v>
      </c>
      <c r="J679" s="47"/>
      <c r="K679" s="47"/>
      <c r="L679" s="49">
        <v>42283</v>
      </c>
      <c r="M679" s="47" t="s">
        <v>104</v>
      </c>
      <c r="N679" s="161">
        <v>250</v>
      </c>
      <c r="O679" s="47"/>
      <c r="P679" s="47"/>
      <c r="Q679" s="49">
        <v>42275</v>
      </c>
      <c r="R679" s="47" t="s">
        <v>138</v>
      </c>
      <c r="S679" s="161">
        <v>170</v>
      </c>
      <c r="T679" s="47"/>
      <c r="U679" s="47"/>
      <c r="V679" s="49">
        <v>42283</v>
      </c>
      <c r="W679" t="s">
        <v>25</v>
      </c>
      <c r="X679" s="162">
        <v>150</v>
      </c>
    </row>
    <row r="680" spans="2:25" x14ac:dyDescent="0.25">
      <c r="B680" s="99">
        <v>42276</v>
      </c>
      <c r="C680" s="47" t="s">
        <v>105</v>
      </c>
      <c r="D680" s="48">
        <v>180</v>
      </c>
      <c r="E680" s="47"/>
      <c r="F680" s="47"/>
      <c r="G680" s="49">
        <v>42276</v>
      </c>
      <c r="H680" s="47" t="s">
        <v>18</v>
      </c>
      <c r="I680" s="48">
        <v>210</v>
      </c>
      <c r="J680" s="47"/>
      <c r="K680" s="47"/>
      <c r="L680" s="49">
        <v>42284</v>
      </c>
      <c r="M680" s="47" t="s">
        <v>104</v>
      </c>
      <c r="N680" s="161">
        <v>250</v>
      </c>
      <c r="O680" s="47"/>
      <c r="P680" s="47"/>
      <c r="Q680" s="49">
        <v>42276</v>
      </c>
      <c r="R680" s="47" t="s">
        <v>138</v>
      </c>
      <c r="S680" s="161">
        <v>170</v>
      </c>
      <c r="T680" s="47"/>
      <c r="U680" s="47"/>
      <c r="V680" s="49">
        <v>42284</v>
      </c>
      <c r="W680" t="s">
        <v>25</v>
      </c>
      <c r="X680" s="162">
        <v>150</v>
      </c>
    </row>
    <row r="681" spans="2:25" x14ac:dyDescent="0.25">
      <c r="B681" s="99">
        <v>42277</v>
      </c>
      <c r="C681" s="47" t="s">
        <v>105</v>
      </c>
      <c r="D681" s="48">
        <v>180</v>
      </c>
      <c r="E681" s="47"/>
      <c r="F681" s="47"/>
      <c r="G681" s="49">
        <v>42277</v>
      </c>
      <c r="H681" s="47" t="s">
        <v>18</v>
      </c>
      <c r="I681" s="48">
        <v>210</v>
      </c>
      <c r="J681" s="47"/>
      <c r="K681" s="47"/>
      <c r="L681" s="49">
        <v>42285</v>
      </c>
      <c r="M681" s="47" t="s">
        <v>104</v>
      </c>
      <c r="N681" s="161">
        <v>250</v>
      </c>
      <c r="O681" s="47"/>
      <c r="P681" s="47"/>
      <c r="Q681" s="49">
        <v>42277</v>
      </c>
      <c r="R681" s="47" t="s">
        <v>138</v>
      </c>
      <c r="S681" s="161">
        <v>170</v>
      </c>
      <c r="T681" s="47"/>
      <c r="U681" s="47"/>
      <c r="V681" s="49">
        <v>42285</v>
      </c>
      <c r="W681" t="s">
        <v>25</v>
      </c>
      <c r="X681" s="162">
        <v>150</v>
      </c>
    </row>
    <row r="682" spans="2:25" x14ac:dyDescent="0.25">
      <c r="B682" s="99">
        <v>42278</v>
      </c>
      <c r="C682" s="47" t="s">
        <v>105</v>
      </c>
      <c r="D682" s="48">
        <v>180</v>
      </c>
      <c r="E682" s="47"/>
      <c r="F682" s="47"/>
      <c r="G682" s="49">
        <v>42278</v>
      </c>
      <c r="H682" s="47" t="s">
        <v>18</v>
      </c>
      <c r="I682" s="48">
        <v>210</v>
      </c>
      <c r="J682" s="47"/>
      <c r="K682" s="47"/>
      <c r="L682" s="49">
        <v>42286</v>
      </c>
      <c r="M682" s="47" t="s">
        <v>104</v>
      </c>
      <c r="N682" s="161">
        <v>250</v>
      </c>
      <c r="O682" s="47"/>
      <c r="P682" s="47"/>
      <c r="Q682" s="49">
        <v>42278</v>
      </c>
      <c r="R682" s="47" t="s">
        <v>138</v>
      </c>
      <c r="S682" s="161">
        <v>170</v>
      </c>
      <c r="T682" s="47"/>
      <c r="U682" s="47"/>
      <c r="V682" s="49">
        <v>42286</v>
      </c>
      <c r="W682" t="s">
        <v>25</v>
      </c>
      <c r="X682" s="162">
        <v>150</v>
      </c>
    </row>
    <row r="683" spans="2:25" x14ac:dyDescent="0.25">
      <c r="B683" s="99">
        <v>42279</v>
      </c>
      <c r="C683" s="47" t="s">
        <v>105</v>
      </c>
      <c r="D683" s="48">
        <v>180</v>
      </c>
      <c r="E683" s="47"/>
      <c r="F683" s="47"/>
      <c r="G683" s="49">
        <v>42279</v>
      </c>
      <c r="H683" s="47" t="s">
        <v>18</v>
      </c>
      <c r="I683" s="48">
        <v>210</v>
      </c>
      <c r="J683" s="47"/>
      <c r="K683" s="47"/>
      <c r="L683" s="49">
        <v>42287</v>
      </c>
      <c r="M683" s="47" t="s">
        <v>104</v>
      </c>
      <c r="N683" s="161">
        <v>250</v>
      </c>
      <c r="O683" s="47"/>
      <c r="P683" s="47"/>
      <c r="Q683" s="49">
        <v>42279</v>
      </c>
      <c r="R683" s="47" t="s">
        <v>138</v>
      </c>
      <c r="S683" s="161">
        <v>170</v>
      </c>
      <c r="T683" s="47"/>
      <c r="U683" s="47"/>
      <c r="V683" s="49">
        <v>42287</v>
      </c>
      <c r="W683" t="s">
        <v>25</v>
      </c>
      <c r="X683" s="162">
        <v>150</v>
      </c>
    </row>
    <row r="684" spans="2:25" x14ac:dyDescent="0.25">
      <c r="B684" s="99">
        <v>42280</v>
      </c>
      <c r="C684" s="47" t="s">
        <v>105</v>
      </c>
      <c r="D684" s="48">
        <v>180</v>
      </c>
      <c r="E684" s="47"/>
      <c r="F684" s="47"/>
      <c r="G684" s="49">
        <v>42280</v>
      </c>
      <c r="H684" s="47" t="s">
        <v>18</v>
      </c>
      <c r="I684" s="48">
        <v>210</v>
      </c>
      <c r="J684" s="47"/>
      <c r="K684" s="47"/>
      <c r="L684" s="49"/>
      <c r="M684" s="47"/>
      <c r="N684" s="161"/>
      <c r="O684" s="47"/>
      <c r="P684" s="47"/>
      <c r="Q684" s="49">
        <v>42280</v>
      </c>
      <c r="R684" s="47" t="s">
        <v>138</v>
      </c>
      <c r="S684" s="161">
        <v>170</v>
      </c>
      <c r="T684" s="47"/>
      <c r="U684" s="47"/>
      <c r="V684" s="49"/>
      <c r="X684" s="166">
        <v>-250</v>
      </c>
      <c r="Y684" s="167">
        <v>42287</v>
      </c>
    </row>
    <row r="685" spans="2:25" x14ac:dyDescent="0.25">
      <c r="B685" s="99"/>
      <c r="C685" s="47"/>
      <c r="D685" s="58">
        <f>SUM(D679:D684)</f>
        <v>1080</v>
      </c>
      <c r="E685" s="164">
        <v>42287</v>
      </c>
      <c r="F685" s="47"/>
      <c r="G685" s="47"/>
      <c r="H685" s="47"/>
      <c r="I685" s="58">
        <f>SUM(I679:I684)</f>
        <v>1260</v>
      </c>
      <c r="J685" s="164">
        <v>42287</v>
      </c>
      <c r="K685" s="47"/>
      <c r="L685" s="49"/>
      <c r="M685" s="64"/>
      <c r="N685" s="165">
        <f>SUM(N679:N684)</f>
        <v>1250</v>
      </c>
      <c r="O685" s="164">
        <v>42287</v>
      </c>
      <c r="P685" s="47"/>
      <c r="Q685" s="47"/>
      <c r="R685" s="47"/>
      <c r="S685" s="165">
        <f>SUM(S679:S684)</f>
        <v>1020</v>
      </c>
      <c r="T685" s="164">
        <v>42287</v>
      </c>
      <c r="U685" s="47"/>
      <c r="V685" s="49"/>
      <c r="X685" s="162">
        <f>SUM(X679:X684)</f>
        <v>500</v>
      </c>
    </row>
    <row r="686" spans="2:25" x14ac:dyDescent="0.25">
      <c r="B686" s="102"/>
      <c r="C686" s="47"/>
      <c r="D686" s="48"/>
      <c r="E686" s="47"/>
      <c r="F686" s="47"/>
      <c r="G686" s="47"/>
      <c r="H686" s="47"/>
      <c r="I686" s="48"/>
      <c r="J686" s="47"/>
      <c r="K686" s="47"/>
      <c r="L686" s="47"/>
      <c r="M686" s="47"/>
      <c r="O686" s="47"/>
      <c r="P686" s="47"/>
      <c r="Q686" s="47"/>
      <c r="R686" s="47"/>
      <c r="S686" s="161"/>
      <c r="T686" s="47"/>
      <c r="U686" s="47"/>
      <c r="V686" s="47"/>
    </row>
    <row r="687" spans="2:25" x14ac:dyDescent="0.25">
      <c r="B687" s="102"/>
      <c r="C687" s="64"/>
      <c r="D687" s="48"/>
      <c r="E687" s="47"/>
      <c r="F687" s="47"/>
      <c r="G687" s="47"/>
      <c r="H687" s="47"/>
      <c r="I687" s="48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</row>
    <row r="688" spans="2:25" x14ac:dyDescent="0.25">
      <c r="B688" s="102"/>
      <c r="C688" s="64" t="s">
        <v>174</v>
      </c>
      <c r="D688" s="58">
        <f>4000+1230</f>
        <v>5230</v>
      </c>
      <c r="E688" s="164">
        <v>42287</v>
      </c>
      <c r="F688" s="47"/>
      <c r="G688" s="47"/>
      <c r="H688" s="47"/>
      <c r="I688" s="48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</row>
    <row r="689" spans="2:29" x14ac:dyDescent="0.25">
      <c r="B689" s="102"/>
      <c r="C689" s="47"/>
      <c r="D689" s="48"/>
      <c r="E689" s="47"/>
      <c r="F689" s="47"/>
      <c r="G689" s="47"/>
      <c r="H689" s="47"/>
      <c r="I689" s="48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</row>
    <row r="690" spans="2:29" x14ac:dyDescent="0.25">
      <c r="B690" s="99"/>
      <c r="C690" s="47" t="s">
        <v>179</v>
      </c>
      <c r="D690" s="68">
        <v>3000</v>
      </c>
      <c r="E690" s="163">
        <v>42283</v>
      </c>
      <c r="F690" s="47"/>
      <c r="G690" s="47"/>
      <c r="H690" s="47"/>
      <c r="I690" s="48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</row>
    <row r="691" spans="2:29" x14ac:dyDescent="0.25">
      <c r="B691" s="102"/>
      <c r="C691" s="47"/>
      <c r="D691" s="48"/>
      <c r="E691" s="47"/>
      <c r="F691" s="47"/>
      <c r="G691" s="47"/>
      <c r="H691" s="47"/>
      <c r="I691" s="48"/>
      <c r="J691" s="47"/>
      <c r="K691" s="47"/>
      <c r="L691" s="57">
        <f>D685+I685+N685+S685+X685+D690+D692+D688</f>
        <v>13850</v>
      </c>
      <c r="M691" s="47"/>
      <c r="N691" s="47"/>
      <c r="O691" s="47"/>
      <c r="P691" s="47"/>
      <c r="Q691" s="47"/>
      <c r="R691" s="47"/>
      <c r="S691" s="47"/>
      <c r="T691" s="47"/>
      <c r="U691" s="47"/>
      <c r="V691" s="47"/>
    </row>
    <row r="692" spans="2:29" x14ac:dyDescent="0.25">
      <c r="B692" s="99">
        <v>42276</v>
      </c>
      <c r="C692" s="47" t="s">
        <v>178</v>
      </c>
      <c r="D692" s="58">
        <v>510</v>
      </c>
      <c r="E692" s="164">
        <v>42287</v>
      </c>
      <c r="F692" s="47"/>
      <c r="G692" s="47"/>
      <c r="H692" s="47"/>
      <c r="I692" s="48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</row>
    <row r="693" spans="2:29" ht="15.75" thickBot="1" x14ac:dyDescent="0.3">
      <c r="B693" s="103"/>
      <c r="C693" s="104"/>
      <c r="D693" s="105"/>
      <c r="E693" s="104"/>
      <c r="F693" s="104"/>
      <c r="G693" s="104"/>
      <c r="H693" s="104"/>
      <c r="I693" s="105"/>
      <c r="J693" s="104"/>
      <c r="K693" s="104"/>
      <c r="L693" s="104"/>
      <c r="M693" s="104"/>
      <c r="N693" s="104"/>
      <c r="O693" s="104"/>
      <c r="P693" s="104"/>
      <c r="Q693" s="104"/>
      <c r="R693" s="104"/>
      <c r="S693" s="104"/>
      <c r="T693" s="104"/>
      <c r="U693" s="104"/>
      <c r="V693" s="47"/>
    </row>
    <row r="694" spans="2:29" ht="15.75" thickBot="1" x14ac:dyDescent="0.3"/>
    <row r="695" spans="2:29" x14ac:dyDescent="0.25">
      <c r="B695" s="140"/>
      <c r="C695" s="95"/>
      <c r="D695" s="96"/>
      <c r="E695" s="95"/>
      <c r="F695" s="95"/>
      <c r="G695" s="95"/>
      <c r="H695" s="95"/>
      <c r="I695" s="96"/>
      <c r="J695" s="95"/>
      <c r="K695" s="95"/>
      <c r="L695" s="95"/>
      <c r="M695" s="95"/>
      <c r="N695" s="95"/>
      <c r="O695" s="95"/>
      <c r="P695" s="95"/>
      <c r="Q695" s="95"/>
      <c r="R695" s="95"/>
      <c r="S695" s="95"/>
      <c r="T695" s="95"/>
      <c r="U695" s="95"/>
      <c r="V695" s="95"/>
      <c r="W695" s="95"/>
      <c r="X695" s="95"/>
      <c r="Y695" s="95"/>
      <c r="Z695" s="95"/>
      <c r="AA695" s="95"/>
      <c r="AB695" s="95"/>
      <c r="AC695" s="98"/>
    </row>
    <row r="696" spans="2:29" x14ac:dyDescent="0.25">
      <c r="B696" s="99">
        <v>42281</v>
      </c>
      <c r="C696" s="47" t="s">
        <v>105</v>
      </c>
      <c r="D696" s="48">
        <v>0</v>
      </c>
      <c r="E696" s="47"/>
      <c r="F696" s="47"/>
      <c r="G696" s="49">
        <v>42281</v>
      </c>
      <c r="H696" s="47" t="s">
        <v>18</v>
      </c>
      <c r="I696" s="48"/>
      <c r="J696" s="47"/>
      <c r="K696" s="47"/>
      <c r="L696" s="49">
        <v>42281</v>
      </c>
      <c r="M696" s="47" t="s">
        <v>104</v>
      </c>
      <c r="N696" s="161"/>
      <c r="O696" s="47"/>
      <c r="P696" s="47"/>
      <c r="Q696" s="49">
        <v>42281</v>
      </c>
      <c r="R696" s="47" t="s">
        <v>138</v>
      </c>
      <c r="S696" s="161">
        <v>170</v>
      </c>
      <c r="T696" s="47"/>
      <c r="U696" s="47"/>
      <c r="V696" s="49">
        <v>42281</v>
      </c>
      <c r="W696" s="47" t="s">
        <v>25</v>
      </c>
      <c r="X696" s="161"/>
      <c r="Y696" s="47"/>
      <c r="Z696" s="49">
        <v>42281</v>
      </c>
      <c r="AA696" s="47" t="s">
        <v>43</v>
      </c>
      <c r="AB696" s="48">
        <v>0</v>
      </c>
      <c r="AC696" s="100"/>
    </row>
    <row r="697" spans="2:29" x14ac:dyDescent="0.25">
      <c r="B697" s="99">
        <v>42282</v>
      </c>
      <c r="C697" s="47" t="s">
        <v>105</v>
      </c>
      <c r="D697" s="48">
        <v>0</v>
      </c>
      <c r="E697" s="47"/>
      <c r="F697" s="47"/>
      <c r="G697" s="49">
        <v>42282</v>
      </c>
      <c r="H697" s="47" t="s">
        <v>18</v>
      </c>
      <c r="I697" s="48"/>
      <c r="J697" s="47"/>
      <c r="K697" s="47"/>
      <c r="L697" s="49">
        <v>42282</v>
      </c>
      <c r="M697" s="64" t="s">
        <v>104</v>
      </c>
      <c r="N697" s="161"/>
      <c r="O697" s="47"/>
      <c r="P697" s="47"/>
      <c r="Q697" s="49">
        <v>42282</v>
      </c>
      <c r="R697" s="47" t="s">
        <v>138</v>
      </c>
      <c r="S697" s="161">
        <v>170</v>
      </c>
      <c r="T697" s="47"/>
      <c r="U697" s="47"/>
      <c r="V697" s="49">
        <v>42282</v>
      </c>
      <c r="W697" s="47" t="s">
        <v>25</v>
      </c>
      <c r="X697" s="161"/>
      <c r="Y697" s="47"/>
      <c r="Z697" s="49">
        <v>42282</v>
      </c>
      <c r="AA697" s="47" t="s">
        <v>43</v>
      </c>
      <c r="AB697" s="48">
        <v>0</v>
      </c>
      <c r="AC697" s="100"/>
    </row>
    <row r="698" spans="2:29" x14ac:dyDescent="0.25">
      <c r="B698" s="99">
        <v>42283</v>
      </c>
      <c r="C698" s="47" t="s">
        <v>105</v>
      </c>
      <c r="D698" s="48">
        <v>350</v>
      </c>
      <c r="E698" s="47"/>
      <c r="F698" s="47"/>
      <c r="G698" s="49">
        <v>42283</v>
      </c>
      <c r="H698" s="47" t="s">
        <v>18</v>
      </c>
      <c r="I698" s="48">
        <v>400</v>
      </c>
      <c r="J698" s="47"/>
      <c r="K698" s="47"/>
      <c r="L698" s="49">
        <v>42283</v>
      </c>
      <c r="M698" s="47" t="s">
        <v>104</v>
      </c>
      <c r="N698" s="161">
        <v>450</v>
      </c>
      <c r="O698" s="47"/>
      <c r="P698" s="47"/>
      <c r="Q698" s="49">
        <v>42283</v>
      </c>
      <c r="R698" s="47" t="s">
        <v>138</v>
      </c>
      <c r="S698" s="161">
        <v>300</v>
      </c>
      <c r="T698" s="47"/>
      <c r="U698" s="47"/>
      <c r="V698" s="49">
        <v>42283</v>
      </c>
      <c r="W698" s="47" t="s">
        <v>25</v>
      </c>
      <c r="X698" s="161">
        <v>200</v>
      </c>
      <c r="Y698" s="47"/>
      <c r="Z698" s="49">
        <v>42283</v>
      </c>
      <c r="AA698" s="47" t="s">
        <v>43</v>
      </c>
      <c r="AB698" s="48">
        <v>350</v>
      </c>
      <c r="AC698" s="100"/>
    </row>
    <row r="699" spans="2:29" x14ac:dyDescent="0.25">
      <c r="B699" s="99">
        <v>42284</v>
      </c>
      <c r="C699" s="47" t="s">
        <v>105</v>
      </c>
      <c r="D699" s="48">
        <v>410</v>
      </c>
      <c r="E699" s="47"/>
      <c r="F699" s="47"/>
      <c r="G699" s="49">
        <v>42284</v>
      </c>
      <c r="H699" s="47" t="s">
        <v>18</v>
      </c>
      <c r="I699" s="48">
        <v>460</v>
      </c>
      <c r="J699" s="47"/>
      <c r="K699" s="47"/>
      <c r="L699" s="49">
        <v>42284</v>
      </c>
      <c r="M699" s="64" t="s">
        <v>104</v>
      </c>
      <c r="N699" s="161">
        <v>480</v>
      </c>
      <c r="O699" s="47"/>
      <c r="P699" s="47"/>
      <c r="Q699" s="49">
        <v>42284</v>
      </c>
      <c r="R699" s="47" t="s">
        <v>138</v>
      </c>
      <c r="S699" s="161">
        <v>350</v>
      </c>
      <c r="T699" s="47"/>
      <c r="U699" s="47"/>
      <c r="V699" s="49">
        <v>42284</v>
      </c>
      <c r="W699" s="47" t="s">
        <v>25</v>
      </c>
      <c r="X699" s="161">
        <v>200</v>
      </c>
      <c r="Y699" s="47"/>
      <c r="Z699" s="49">
        <v>42284</v>
      </c>
      <c r="AA699" s="47" t="s">
        <v>43</v>
      </c>
      <c r="AB699" s="48">
        <v>410</v>
      </c>
      <c r="AC699" s="100"/>
    </row>
    <row r="700" spans="2:29" x14ac:dyDescent="0.25">
      <c r="B700" s="99">
        <v>42285</v>
      </c>
      <c r="C700" s="47" t="s">
        <v>105</v>
      </c>
      <c r="D700" s="48">
        <v>400</v>
      </c>
      <c r="E700" s="47"/>
      <c r="F700" s="47"/>
      <c r="G700" s="49">
        <v>42285</v>
      </c>
      <c r="H700" s="47" t="s">
        <v>18</v>
      </c>
      <c r="I700" s="48">
        <v>450</v>
      </c>
      <c r="J700" s="47"/>
      <c r="K700" s="47"/>
      <c r="L700" s="49">
        <v>42285</v>
      </c>
      <c r="M700" s="64" t="s">
        <v>104</v>
      </c>
      <c r="N700" s="161">
        <v>500</v>
      </c>
      <c r="O700" s="47"/>
      <c r="P700" s="47"/>
      <c r="Q700" s="49">
        <v>42285</v>
      </c>
      <c r="R700" s="47" t="s">
        <v>138</v>
      </c>
      <c r="S700" s="161">
        <v>350</v>
      </c>
      <c r="T700" s="47"/>
      <c r="U700" s="47"/>
      <c r="V700" s="49">
        <v>42285</v>
      </c>
      <c r="W700" s="47" t="s">
        <v>25</v>
      </c>
      <c r="X700" s="161">
        <v>200</v>
      </c>
      <c r="Y700" s="47"/>
      <c r="Z700" s="49">
        <v>42285</v>
      </c>
      <c r="AA700" s="47" t="s">
        <v>43</v>
      </c>
      <c r="AB700" s="48">
        <v>400</v>
      </c>
      <c r="AC700" s="100"/>
    </row>
    <row r="701" spans="2:29" x14ac:dyDescent="0.25">
      <c r="B701" s="99">
        <v>42286</v>
      </c>
      <c r="C701" s="47" t="s">
        <v>105</v>
      </c>
      <c r="D701" s="48">
        <v>400</v>
      </c>
      <c r="E701" s="47"/>
      <c r="F701" s="47"/>
      <c r="G701" s="49">
        <v>42286</v>
      </c>
      <c r="H701" s="47" t="s">
        <v>18</v>
      </c>
      <c r="I701" s="48">
        <v>440</v>
      </c>
      <c r="J701" s="47"/>
      <c r="K701" s="47"/>
      <c r="L701" s="49">
        <v>42286</v>
      </c>
      <c r="M701" s="47" t="s">
        <v>104</v>
      </c>
      <c r="N701" s="161">
        <v>500</v>
      </c>
      <c r="O701" s="47"/>
      <c r="P701" s="47"/>
      <c r="Q701" s="49">
        <v>42286</v>
      </c>
      <c r="R701" s="47" t="s">
        <v>138</v>
      </c>
      <c r="S701" s="161">
        <v>350</v>
      </c>
      <c r="T701" s="47"/>
      <c r="U701" s="47"/>
      <c r="V701" s="49">
        <v>42286</v>
      </c>
      <c r="W701" s="47" t="s">
        <v>25</v>
      </c>
      <c r="X701" s="161">
        <v>200</v>
      </c>
      <c r="Y701" s="47"/>
      <c r="Z701" s="49">
        <v>42286</v>
      </c>
      <c r="AA701" s="47" t="s">
        <v>43</v>
      </c>
      <c r="AB701" s="48">
        <v>400</v>
      </c>
      <c r="AC701" s="100"/>
    </row>
    <row r="702" spans="2:29" x14ac:dyDescent="0.25">
      <c r="B702" s="99">
        <v>42287</v>
      </c>
      <c r="C702" s="47" t="s">
        <v>105</v>
      </c>
      <c r="D702" s="48">
        <v>450</v>
      </c>
      <c r="E702" s="47"/>
      <c r="F702" s="47"/>
      <c r="G702" s="49">
        <v>42287</v>
      </c>
      <c r="H702" s="47" t="s">
        <v>18</v>
      </c>
      <c r="I702" s="48">
        <v>550</v>
      </c>
      <c r="J702" s="47"/>
      <c r="K702" s="47"/>
      <c r="L702" s="49">
        <v>42287</v>
      </c>
      <c r="M702" s="47" t="s">
        <v>104</v>
      </c>
      <c r="N702" s="161">
        <v>500</v>
      </c>
      <c r="O702" s="47"/>
      <c r="P702" s="47"/>
      <c r="Q702" s="49">
        <v>42287</v>
      </c>
      <c r="R702" s="47" t="s">
        <v>138</v>
      </c>
      <c r="S702" s="161">
        <v>380</v>
      </c>
      <c r="T702" s="47"/>
      <c r="U702" s="47"/>
      <c r="V702" s="49">
        <v>42287</v>
      </c>
      <c r="W702" s="47" t="s">
        <v>25</v>
      </c>
      <c r="X702" s="161">
        <v>200</v>
      </c>
      <c r="Y702" s="47"/>
      <c r="Z702" s="49">
        <v>42287</v>
      </c>
      <c r="AA702" s="47" t="s">
        <v>43</v>
      </c>
      <c r="AB702" s="48">
        <v>450</v>
      </c>
      <c r="AC702" s="100"/>
    </row>
    <row r="703" spans="2:29" x14ac:dyDescent="0.25">
      <c r="B703" s="99"/>
      <c r="C703" s="47"/>
      <c r="D703" s="161"/>
      <c r="E703" s="47"/>
      <c r="F703" s="47"/>
      <c r="G703" s="49"/>
      <c r="H703" s="64" t="s">
        <v>12</v>
      </c>
      <c r="I703" s="48">
        <v>-130</v>
      </c>
      <c r="J703" s="47"/>
      <c r="K703" s="47"/>
      <c r="L703" s="49"/>
      <c r="M703" s="47"/>
      <c r="N703" s="161">
        <v>-1200</v>
      </c>
      <c r="O703" s="47"/>
      <c r="P703" s="47"/>
      <c r="Q703" s="49"/>
      <c r="R703" s="47"/>
      <c r="S703" s="161"/>
      <c r="T703" s="47"/>
      <c r="U703" s="47"/>
      <c r="V703" s="49"/>
      <c r="W703" s="47"/>
      <c r="X703" s="161"/>
      <c r="Y703" s="47"/>
      <c r="Z703" s="49"/>
      <c r="AA703" s="47"/>
      <c r="AB703" s="161">
        <v>-1300</v>
      </c>
      <c r="AC703" s="100"/>
    </row>
    <row r="704" spans="2:29" x14ac:dyDescent="0.25">
      <c r="B704" s="99"/>
      <c r="C704" s="47"/>
      <c r="D704" s="139">
        <f>SUM(D696:D703)</f>
        <v>2010</v>
      </c>
      <c r="E704" s="138"/>
      <c r="F704" s="47"/>
      <c r="G704" s="47"/>
      <c r="H704" s="47"/>
      <c r="I704" s="58">
        <f>SUM(I696:I703)</f>
        <v>2170</v>
      </c>
      <c r="J704" s="60">
        <v>42296</v>
      </c>
      <c r="K704" s="47"/>
      <c r="L704" s="49"/>
      <c r="M704" s="64"/>
      <c r="N704" s="165">
        <f>SUM(N696:N703)</f>
        <v>1230</v>
      </c>
      <c r="O704" s="60">
        <v>42296</v>
      </c>
      <c r="P704" s="47"/>
      <c r="Q704" s="47"/>
      <c r="R704" s="47"/>
      <c r="S704" s="165">
        <f>SUM(S696:S703)</f>
        <v>2070</v>
      </c>
      <c r="T704" s="164">
        <v>42296</v>
      </c>
      <c r="U704" s="47"/>
      <c r="V704" s="49"/>
      <c r="W704" s="47"/>
      <c r="X704" s="165">
        <f>SUM(X696:X703)</f>
        <v>1000</v>
      </c>
      <c r="Y704" s="60">
        <v>42296</v>
      </c>
      <c r="Z704" s="49"/>
      <c r="AA704" s="47"/>
      <c r="AB704" s="58">
        <f>SUM(AB696:AB703)</f>
        <v>710</v>
      </c>
      <c r="AC704" s="118">
        <v>42296</v>
      </c>
    </row>
    <row r="705" spans="2:29" x14ac:dyDescent="0.25">
      <c r="B705" s="102"/>
      <c r="C705" s="47"/>
      <c r="D705" s="48"/>
      <c r="E705" s="47"/>
      <c r="F705" s="47"/>
      <c r="G705" s="47"/>
      <c r="H705" s="47"/>
      <c r="I705" s="48"/>
      <c r="J705" s="47"/>
      <c r="K705" s="47"/>
      <c r="L705" s="47"/>
      <c r="M705" s="47"/>
      <c r="N705" s="47"/>
      <c r="O705" s="47"/>
      <c r="P705" s="47"/>
      <c r="Q705" s="47"/>
      <c r="R705" s="47"/>
      <c r="S705" s="161"/>
      <c r="T705" s="47"/>
      <c r="U705" s="47"/>
      <c r="V705" s="47"/>
      <c r="W705" s="47"/>
      <c r="X705" s="47"/>
      <c r="Y705" s="47"/>
      <c r="Z705" s="47"/>
      <c r="AA705" s="47"/>
      <c r="AB705" s="47"/>
      <c r="AC705" s="100"/>
    </row>
    <row r="706" spans="2:29" x14ac:dyDescent="0.25">
      <c r="B706" s="102"/>
      <c r="C706" s="47"/>
      <c r="D706" s="48"/>
      <c r="E706" s="47"/>
      <c r="F706" s="47"/>
      <c r="G706" s="47"/>
      <c r="H706" s="47"/>
      <c r="I706" s="48"/>
      <c r="J706" s="47"/>
      <c r="K706" s="47"/>
      <c r="L706" s="47"/>
      <c r="M706" s="47"/>
      <c r="N706" s="47"/>
      <c r="O706" s="47"/>
      <c r="P706" s="47"/>
      <c r="Q706" s="47"/>
      <c r="R706" s="47"/>
      <c r="S706" s="161"/>
      <c r="T706" s="47"/>
      <c r="U706" s="47"/>
      <c r="V706" s="47"/>
      <c r="W706" s="47"/>
      <c r="X706" s="47"/>
      <c r="Y706" s="47"/>
      <c r="Z706" s="47"/>
      <c r="AA706" s="47"/>
      <c r="AB706" s="47"/>
      <c r="AC706" s="100"/>
    </row>
    <row r="707" spans="2:29" x14ac:dyDescent="0.25">
      <c r="B707" s="99"/>
      <c r="C707" s="64"/>
      <c r="D707" s="48"/>
      <c r="E707" s="47"/>
      <c r="F707" s="47"/>
      <c r="G707" s="47"/>
      <c r="H707" s="47"/>
      <c r="I707" s="48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  <c r="AB707" s="47"/>
      <c r="AC707" s="100"/>
    </row>
    <row r="708" spans="2:29" x14ac:dyDescent="0.25">
      <c r="B708" s="102"/>
      <c r="C708" s="47"/>
      <c r="D708" s="48"/>
      <c r="E708" s="47"/>
      <c r="F708" s="47"/>
      <c r="G708" s="47"/>
      <c r="H708" s="47"/>
      <c r="I708" s="48"/>
      <c r="J708" s="47"/>
      <c r="K708" s="47"/>
      <c r="L708" s="47"/>
      <c r="M708" s="47"/>
      <c r="N708" s="47"/>
      <c r="O708" s="161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  <c r="AB708" s="47"/>
      <c r="AC708" s="100"/>
    </row>
    <row r="709" spans="2:29" x14ac:dyDescent="0.25">
      <c r="B709" s="102"/>
      <c r="C709" s="47"/>
      <c r="D709" s="48"/>
      <c r="E709" s="47"/>
      <c r="F709" s="47"/>
      <c r="G709" s="47"/>
      <c r="H709" s="47"/>
      <c r="I709" s="48"/>
      <c r="J709" s="47"/>
      <c r="K709" s="47"/>
      <c r="L709" s="5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  <c r="AB709" s="47"/>
      <c r="AC709" s="100"/>
    </row>
    <row r="710" spans="2:29" x14ac:dyDescent="0.25">
      <c r="B710" s="99"/>
      <c r="C710" s="47"/>
      <c r="D710" s="48"/>
      <c r="E710" s="47"/>
      <c r="F710" s="47"/>
      <c r="G710" s="47"/>
      <c r="H710" s="47"/>
      <c r="I710" s="48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  <c r="AB710" s="47"/>
      <c r="AC710" s="100"/>
    </row>
    <row r="711" spans="2:29" ht="15.75" thickBot="1" x14ac:dyDescent="0.3">
      <c r="B711" s="103"/>
      <c r="C711" s="104"/>
      <c r="D711" s="105"/>
      <c r="E711" s="104"/>
      <c r="F711" s="104"/>
      <c r="G711" s="104"/>
      <c r="H711" s="104"/>
      <c r="I711" s="105"/>
      <c r="J711" s="104"/>
      <c r="K711" s="104"/>
      <c r="L711" s="104"/>
      <c r="M711" s="104"/>
      <c r="N711" s="104"/>
      <c r="O711" s="104"/>
      <c r="P711" s="104"/>
      <c r="Q711" s="104"/>
      <c r="R711" s="104"/>
      <c r="S711" s="104"/>
      <c r="T711" s="104"/>
      <c r="U711" s="104"/>
      <c r="V711" s="104"/>
      <c r="W711" s="104"/>
      <c r="X711" s="104"/>
      <c r="Y711" s="104"/>
      <c r="Z711" s="104"/>
      <c r="AA711" s="104"/>
      <c r="AB711" s="104"/>
      <c r="AC711" s="106"/>
    </row>
    <row r="713" spans="2:29" x14ac:dyDescent="0.25">
      <c r="B713" s="56"/>
      <c r="C713" s="43"/>
      <c r="D713" s="44"/>
      <c r="E713" s="43"/>
      <c r="F713" s="43"/>
      <c r="G713" s="43"/>
      <c r="H713" s="43"/>
      <c r="I713" s="44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  <c r="AA713" s="43"/>
      <c r="AB713" s="43"/>
      <c r="AC713" s="45"/>
    </row>
    <row r="714" spans="2:29" x14ac:dyDescent="0.25">
      <c r="B714" s="46">
        <v>42288</v>
      </c>
      <c r="C714" s="47" t="s">
        <v>105</v>
      </c>
      <c r="D714" s="48">
        <v>180</v>
      </c>
      <c r="E714" s="47"/>
      <c r="F714" s="47"/>
      <c r="G714" s="49">
        <v>42288</v>
      </c>
      <c r="H714" s="47" t="s">
        <v>18</v>
      </c>
      <c r="I714" s="48">
        <v>230</v>
      </c>
      <c r="J714" s="47"/>
      <c r="K714" s="47"/>
      <c r="L714" s="49">
        <v>42288</v>
      </c>
      <c r="M714" s="47" t="s">
        <v>104</v>
      </c>
      <c r="N714" s="161">
        <v>250</v>
      </c>
      <c r="O714" s="47"/>
      <c r="P714" s="47"/>
      <c r="Q714" s="49">
        <v>42288</v>
      </c>
      <c r="R714" s="47" t="s">
        <v>138</v>
      </c>
      <c r="S714" s="161">
        <v>180</v>
      </c>
      <c r="T714" s="47"/>
      <c r="U714" s="47"/>
      <c r="V714" s="49">
        <v>42288</v>
      </c>
      <c r="W714" s="47" t="s">
        <v>25</v>
      </c>
      <c r="X714" s="161">
        <v>150</v>
      </c>
      <c r="Y714" s="47"/>
      <c r="Z714" s="49">
        <v>42288</v>
      </c>
      <c r="AA714" s="47" t="s">
        <v>43</v>
      </c>
      <c r="AB714" s="48">
        <v>180</v>
      </c>
      <c r="AC714" s="50"/>
    </row>
    <row r="715" spans="2:29" x14ac:dyDescent="0.25">
      <c r="B715" s="46">
        <v>42289</v>
      </c>
      <c r="C715" s="47" t="s">
        <v>105</v>
      </c>
      <c r="D715" s="48">
        <v>270</v>
      </c>
      <c r="E715" s="47"/>
      <c r="F715" s="47"/>
      <c r="G715" s="49">
        <v>42289</v>
      </c>
      <c r="H715" s="47" t="s">
        <v>18</v>
      </c>
      <c r="I715" s="48">
        <v>350</v>
      </c>
      <c r="J715" s="47"/>
      <c r="K715" s="47"/>
      <c r="L715" s="49">
        <v>42289</v>
      </c>
      <c r="M715" s="47" t="s">
        <v>104</v>
      </c>
      <c r="N715" s="161">
        <v>470</v>
      </c>
      <c r="O715" s="47"/>
      <c r="P715" s="47"/>
      <c r="Q715" s="49">
        <v>42289</v>
      </c>
      <c r="R715" s="47" t="s">
        <v>138</v>
      </c>
      <c r="S715" s="161">
        <v>250</v>
      </c>
      <c r="T715" s="47"/>
      <c r="U715" s="47"/>
      <c r="V715" s="49">
        <v>42289</v>
      </c>
      <c r="W715" s="47" t="s">
        <v>25</v>
      </c>
      <c r="X715" s="161">
        <v>200</v>
      </c>
      <c r="Y715" s="47"/>
      <c r="Z715" s="49">
        <v>42289</v>
      </c>
      <c r="AA715" s="47" t="s">
        <v>43</v>
      </c>
      <c r="AB715" s="48">
        <v>270</v>
      </c>
      <c r="AC715" s="50"/>
    </row>
    <row r="716" spans="2:29" x14ac:dyDescent="0.25">
      <c r="B716" s="46">
        <v>42290</v>
      </c>
      <c r="C716" s="47" t="s">
        <v>105</v>
      </c>
      <c r="D716" s="48">
        <v>520</v>
      </c>
      <c r="E716" s="47"/>
      <c r="F716" s="47"/>
      <c r="G716" s="49">
        <v>42290</v>
      </c>
      <c r="H716" s="47" t="s">
        <v>18</v>
      </c>
      <c r="I716" s="48">
        <v>660</v>
      </c>
      <c r="J716" s="47"/>
      <c r="K716" s="47"/>
      <c r="L716" s="49">
        <v>42290</v>
      </c>
      <c r="M716" s="47" t="s">
        <v>104</v>
      </c>
      <c r="N716" s="161">
        <v>660</v>
      </c>
      <c r="O716" s="47"/>
      <c r="P716" s="47"/>
      <c r="Q716" s="49">
        <v>42290</v>
      </c>
      <c r="R716" s="47" t="s">
        <v>138</v>
      </c>
      <c r="S716" s="161">
        <v>440</v>
      </c>
      <c r="T716" s="47"/>
      <c r="U716" s="47"/>
      <c r="V716" s="49">
        <v>42290</v>
      </c>
      <c r="W716" s="47" t="s">
        <v>25</v>
      </c>
      <c r="X716" s="161">
        <v>200</v>
      </c>
      <c r="Y716" s="47"/>
      <c r="Z716" s="49">
        <v>42290</v>
      </c>
      <c r="AA716" s="47" t="s">
        <v>43</v>
      </c>
      <c r="AB716" s="48">
        <v>520</v>
      </c>
      <c r="AC716" s="50"/>
    </row>
    <row r="717" spans="2:29" x14ac:dyDescent="0.25">
      <c r="B717" s="46">
        <v>42291</v>
      </c>
      <c r="C717" s="47" t="s">
        <v>105</v>
      </c>
      <c r="D717" s="48">
        <v>300</v>
      </c>
      <c r="E717" s="47"/>
      <c r="F717" s="47"/>
      <c r="G717" s="49">
        <v>42291</v>
      </c>
      <c r="H717" s="47" t="s">
        <v>18</v>
      </c>
      <c r="I717" s="48">
        <v>350</v>
      </c>
      <c r="J717" s="47"/>
      <c r="K717" s="47"/>
      <c r="L717" s="49">
        <v>42291</v>
      </c>
      <c r="M717" s="47" t="s">
        <v>104</v>
      </c>
      <c r="N717" s="161">
        <v>420</v>
      </c>
      <c r="O717" s="47"/>
      <c r="P717" s="47"/>
      <c r="Q717" s="49">
        <v>42291</v>
      </c>
      <c r="R717" s="47" t="s">
        <v>138</v>
      </c>
      <c r="S717" s="161">
        <v>260</v>
      </c>
      <c r="T717" s="47"/>
      <c r="U717" s="47"/>
      <c r="V717" s="49">
        <v>42291</v>
      </c>
      <c r="W717" s="47" t="s">
        <v>25</v>
      </c>
      <c r="X717" s="161">
        <v>200</v>
      </c>
      <c r="Y717" s="47"/>
      <c r="Z717" s="49">
        <v>42291</v>
      </c>
      <c r="AA717" s="47" t="s">
        <v>43</v>
      </c>
      <c r="AB717" s="48">
        <v>300</v>
      </c>
      <c r="AC717" s="50"/>
    </row>
    <row r="718" spans="2:29" x14ac:dyDescent="0.25">
      <c r="B718" s="46">
        <v>42292</v>
      </c>
      <c r="C718" s="47" t="s">
        <v>105</v>
      </c>
      <c r="D718" s="48">
        <v>350</v>
      </c>
      <c r="E718" s="47"/>
      <c r="F718" s="47"/>
      <c r="G718" s="49">
        <v>42292</v>
      </c>
      <c r="H718" s="47" t="s">
        <v>18</v>
      </c>
      <c r="I718" s="48">
        <v>420</v>
      </c>
      <c r="J718" s="47"/>
      <c r="K718" s="47"/>
      <c r="L718" s="49">
        <v>42292</v>
      </c>
      <c r="M718" s="47" t="s">
        <v>104</v>
      </c>
      <c r="N718" s="161">
        <v>480</v>
      </c>
      <c r="O718" s="47"/>
      <c r="P718" s="47"/>
      <c r="Q718" s="49">
        <v>42292</v>
      </c>
      <c r="R718" s="47" t="s">
        <v>138</v>
      </c>
      <c r="S718" s="161">
        <v>300</v>
      </c>
      <c r="T718" s="47"/>
      <c r="U718" s="47"/>
      <c r="V718" s="49">
        <v>42292</v>
      </c>
      <c r="W718" s="47" t="s">
        <v>25</v>
      </c>
      <c r="X718" s="161">
        <v>200</v>
      </c>
      <c r="Y718" s="47"/>
      <c r="Z718" s="49">
        <v>42292</v>
      </c>
      <c r="AA718" s="47" t="s">
        <v>43</v>
      </c>
      <c r="AB718" s="48">
        <v>350</v>
      </c>
      <c r="AC718" s="50"/>
    </row>
    <row r="719" spans="2:29" x14ac:dyDescent="0.25">
      <c r="B719" s="46">
        <v>42293</v>
      </c>
      <c r="C719" s="47" t="s">
        <v>105</v>
      </c>
      <c r="D719" s="48">
        <v>480</v>
      </c>
      <c r="E719" s="47"/>
      <c r="F719" s="47"/>
      <c r="G719" s="49">
        <v>42293</v>
      </c>
      <c r="H719" s="47" t="s">
        <v>18</v>
      </c>
      <c r="I719" s="48">
        <v>600</v>
      </c>
      <c r="J719" s="47"/>
      <c r="K719" s="47"/>
      <c r="L719" s="49">
        <v>42293</v>
      </c>
      <c r="M719" s="47" t="s">
        <v>104</v>
      </c>
      <c r="N719" s="161">
        <v>480</v>
      </c>
      <c r="O719" s="47"/>
      <c r="P719" s="47"/>
      <c r="Q719" s="49">
        <v>42293</v>
      </c>
      <c r="R719" s="47" t="s">
        <v>138</v>
      </c>
      <c r="S719" s="161">
        <v>400</v>
      </c>
      <c r="T719" s="47"/>
      <c r="U719" s="47"/>
      <c r="V719" s="49">
        <v>42293</v>
      </c>
      <c r="W719" s="47" t="s">
        <v>25</v>
      </c>
      <c r="X719" s="161">
        <v>200</v>
      </c>
      <c r="Y719" s="47"/>
      <c r="Z719" s="49">
        <v>42293</v>
      </c>
      <c r="AA719" s="47" t="s">
        <v>43</v>
      </c>
      <c r="AB719" s="48">
        <v>480</v>
      </c>
      <c r="AC719" s="50"/>
    </row>
    <row r="720" spans="2:29" x14ac:dyDescent="0.25">
      <c r="B720" s="46">
        <v>42294</v>
      </c>
      <c r="C720" s="47" t="s">
        <v>105</v>
      </c>
      <c r="D720" s="139">
        <v>450</v>
      </c>
      <c r="E720" s="47"/>
      <c r="F720" s="47"/>
      <c r="G720" s="49">
        <v>42294</v>
      </c>
      <c r="H720" s="47" t="s">
        <v>18</v>
      </c>
      <c r="I720" s="139">
        <v>500</v>
      </c>
      <c r="J720" s="47"/>
      <c r="K720" s="47"/>
      <c r="L720" s="49">
        <v>42294</v>
      </c>
      <c r="M720" s="47" t="s">
        <v>104</v>
      </c>
      <c r="N720" s="161">
        <v>480</v>
      </c>
      <c r="O720" s="47"/>
      <c r="P720" s="47"/>
      <c r="Q720" s="49">
        <v>42294</v>
      </c>
      <c r="R720" s="47" t="s">
        <v>138</v>
      </c>
      <c r="S720" s="161">
        <v>370</v>
      </c>
      <c r="T720" s="47"/>
      <c r="U720" s="47"/>
      <c r="V720" s="49">
        <v>42294</v>
      </c>
      <c r="W720" s="47" t="s">
        <v>25</v>
      </c>
      <c r="X720" s="161">
        <v>200</v>
      </c>
      <c r="Y720" s="47"/>
      <c r="Z720" s="49">
        <v>42294</v>
      </c>
      <c r="AA720" s="47" t="s">
        <v>43</v>
      </c>
      <c r="AB720" s="48">
        <v>450</v>
      </c>
      <c r="AC720" s="50"/>
    </row>
    <row r="721" spans="2:29" x14ac:dyDescent="0.25">
      <c r="B721" s="51"/>
      <c r="C721" s="64" t="s">
        <v>12</v>
      </c>
      <c r="D721" s="139">
        <v>-1000</v>
      </c>
      <c r="E721" s="47"/>
      <c r="F721" s="47"/>
      <c r="G721" s="47"/>
      <c r="H721" s="47"/>
      <c r="I721" s="58">
        <f>SUM(I714:I720)</f>
        <v>3110</v>
      </c>
      <c r="J721" s="60">
        <v>42301</v>
      </c>
      <c r="K721" s="47"/>
      <c r="L721" s="47"/>
      <c r="M721" s="64" t="s">
        <v>12</v>
      </c>
      <c r="N721" s="161">
        <v>-2000</v>
      </c>
      <c r="O721" s="47"/>
      <c r="P721" s="47"/>
      <c r="Q721" s="47"/>
      <c r="R721" s="47"/>
      <c r="S721" s="165">
        <f>SUM(S714:S720)</f>
        <v>2200</v>
      </c>
      <c r="T721" s="60">
        <v>42301</v>
      </c>
      <c r="U721" s="47"/>
      <c r="V721" s="47"/>
      <c r="W721" s="47"/>
      <c r="X721" s="165">
        <f>SUM(X714:X720)</f>
        <v>1350</v>
      </c>
      <c r="Y721" s="59"/>
      <c r="Z721" s="47"/>
      <c r="AA721" s="64" t="s">
        <v>12</v>
      </c>
      <c r="AB721" s="48">
        <v>-1000</v>
      </c>
      <c r="AC721" s="50"/>
    </row>
    <row r="722" spans="2:29" x14ac:dyDescent="0.25">
      <c r="B722" s="51"/>
      <c r="C722" s="64"/>
      <c r="D722" s="139">
        <f>SUM(D714:D721)</f>
        <v>1550</v>
      </c>
      <c r="E722" s="47"/>
      <c r="F722" s="47"/>
      <c r="G722" s="47"/>
      <c r="H722" s="47"/>
      <c r="I722" s="48"/>
      <c r="J722" s="47"/>
      <c r="K722" s="47"/>
      <c r="L722" s="47"/>
      <c r="M722" s="47"/>
      <c r="N722" s="165">
        <f>SUM(N714:N721)</f>
        <v>1240</v>
      </c>
      <c r="O722" s="59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64"/>
      <c r="AB722" s="48">
        <v>-500</v>
      </c>
      <c r="AC722" s="50"/>
    </row>
    <row r="723" spans="2:29" x14ac:dyDescent="0.25">
      <c r="B723" s="51"/>
      <c r="C723" s="64"/>
      <c r="D723" s="48"/>
      <c r="E723" s="47"/>
      <c r="F723" s="47"/>
      <c r="G723" s="47"/>
      <c r="H723" s="47"/>
      <c r="I723" s="48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  <c r="AB723" s="58">
        <f>SUM(AB714:AB722)</f>
        <v>1050</v>
      </c>
      <c r="AC723" s="70"/>
    </row>
    <row r="724" spans="2:29" x14ac:dyDescent="0.25">
      <c r="B724" s="51"/>
      <c r="C724" s="47"/>
      <c r="D724" s="48"/>
      <c r="E724" s="47"/>
      <c r="F724" s="47"/>
      <c r="G724" s="47"/>
      <c r="H724" s="47"/>
      <c r="I724" s="48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  <c r="AB724" s="47"/>
      <c r="AC724" s="50"/>
    </row>
    <row r="725" spans="2:29" x14ac:dyDescent="0.25">
      <c r="B725" s="51" t="s">
        <v>80</v>
      </c>
      <c r="C725" s="64" t="s">
        <v>180</v>
      </c>
      <c r="D725" s="64"/>
      <c r="E725" s="47"/>
      <c r="F725" s="47"/>
      <c r="G725" s="47"/>
      <c r="H725" s="47"/>
      <c r="I725" s="48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  <c r="AB725" s="47"/>
      <c r="AC725" s="50"/>
    </row>
    <row r="726" spans="2:29" x14ac:dyDescent="0.25">
      <c r="B726" s="46">
        <v>42286</v>
      </c>
      <c r="C726" s="64" t="s">
        <v>184</v>
      </c>
      <c r="D726" s="64"/>
      <c r="E726" s="47"/>
      <c r="F726" s="47"/>
      <c r="G726" s="47"/>
      <c r="H726" s="47"/>
      <c r="I726" s="48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  <c r="AB726" s="47"/>
      <c r="AC726" s="50"/>
    </row>
    <row r="727" spans="2:29" x14ac:dyDescent="0.25">
      <c r="B727" s="51"/>
      <c r="C727" s="64" t="s">
        <v>185</v>
      </c>
      <c r="D727" s="64"/>
      <c r="E727" s="47"/>
      <c r="F727" s="47"/>
      <c r="G727" s="48">
        <v>800</v>
      </c>
      <c r="H727" s="47"/>
      <c r="I727" s="48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  <c r="AB727" s="47"/>
      <c r="AC727" s="50"/>
    </row>
    <row r="728" spans="2:29" x14ac:dyDescent="0.25">
      <c r="B728" s="51"/>
      <c r="C728" s="64"/>
      <c r="D728" s="64"/>
      <c r="E728" s="47"/>
      <c r="F728" s="47"/>
      <c r="G728" s="48"/>
      <c r="H728" s="47"/>
      <c r="I728" s="48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  <c r="AB728" s="47"/>
      <c r="AC728" s="50"/>
    </row>
    <row r="729" spans="2:29" x14ac:dyDescent="0.25">
      <c r="B729" s="46">
        <v>42289</v>
      </c>
      <c r="C729" s="64" t="s">
        <v>181</v>
      </c>
      <c r="D729" s="64" t="s">
        <v>182</v>
      </c>
      <c r="E729" s="48">
        <v>0.3</v>
      </c>
      <c r="F729" s="47"/>
      <c r="G729" s="48">
        <v>360</v>
      </c>
      <c r="H729" s="47"/>
      <c r="I729" s="48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  <c r="AB729" s="47"/>
      <c r="AC729" s="50"/>
    </row>
    <row r="730" spans="2:29" x14ac:dyDescent="0.25">
      <c r="B730" s="51"/>
      <c r="C730" s="47"/>
      <c r="D730" s="47" t="s">
        <v>183</v>
      </c>
      <c r="E730" s="47"/>
      <c r="F730" s="47"/>
      <c r="G730" s="48">
        <v>150</v>
      </c>
      <c r="H730" s="47"/>
      <c r="I730" s="48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  <c r="AB730" s="47"/>
      <c r="AC730" s="50"/>
    </row>
    <row r="731" spans="2:29" x14ac:dyDescent="0.25">
      <c r="B731" s="51"/>
      <c r="C731" s="47"/>
      <c r="D731" s="47"/>
      <c r="E731" s="47"/>
      <c r="F731" s="47"/>
      <c r="G731" s="125">
        <f>SUM(G727:G730)</f>
        <v>1310</v>
      </c>
      <c r="H731" s="60">
        <v>42301</v>
      </c>
      <c r="I731" s="48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  <c r="AB731" s="47"/>
      <c r="AC731" s="50"/>
    </row>
    <row r="732" spans="2:29" x14ac:dyDescent="0.25">
      <c r="B732" s="52"/>
      <c r="C732" s="53"/>
      <c r="D732" s="54"/>
      <c r="E732" s="53"/>
      <c r="F732" s="53"/>
      <c r="G732" s="53"/>
      <c r="H732" s="53"/>
      <c r="I732" s="54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  <c r="AA732" s="53"/>
      <c r="AB732" s="53"/>
      <c r="AC732" s="55"/>
    </row>
    <row r="737" spans="2:29" x14ac:dyDescent="0.25">
      <c r="B737" s="56"/>
      <c r="C737" s="43"/>
      <c r="D737" s="44"/>
      <c r="E737" s="43"/>
      <c r="F737" s="43"/>
      <c r="G737" s="44"/>
      <c r="H737" s="43"/>
      <c r="I737" s="44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  <c r="AA737" s="43"/>
      <c r="AB737" s="43"/>
      <c r="AC737" s="45"/>
    </row>
    <row r="738" spans="2:29" x14ac:dyDescent="0.25">
      <c r="B738" s="51"/>
      <c r="C738" s="47"/>
      <c r="D738" s="48"/>
      <c r="E738" s="47"/>
      <c r="F738" s="47"/>
      <c r="G738" s="47"/>
      <c r="H738" s="47"/>
      <c r="I738" s="48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  <c r="AB738" s="47"/>
      <c r="AC738" s="50"/>
    </row>
    <row r="739" spans="2:29" x14ac:dyDescent="0.25">
      <c r="B739" s="51" t="s">
        <v>180</v>
      </c>
      <c r="C739" s="47"/>
      <c r="D739" s="47"/>
      <c r="E739" s="47"/>
      <c r="F739" s="47"/>
      <c r="G739" s="47"/>
      <c r="H739" s="47"/>
      <c r="I739" s="48"/>
      <c r="J739" s="47"/>
      <c r="K739" s="47"/>
      <c r="L739" s="49">
        <v>42297</v>
      </c>
      <c r="M739" s="47" t="s">
        <v>105</v>
      </c>
      <c r="N739" s="47">
        <v>180</v>
      </c>
      <c r="O739" s="47"/>
      <c r="P739" s="47"/>
      <c r="Q739" s="49">
        <v>42297</v>
      </c>
      <c r="R739" s="47" t="s">
        <v>104</v>
      </c>
      <c r="S739" s="47">
        <v>230</v>
      </c>
      <c r="T739" s="47"/>
      <c r="U739" s="47"/>
      <c r="V739" s="49">
        <v>42298</v>
      </c>
      <c r="W739" s="47" t="s">
        <v>25</v>
      </c>
      <c r="X739" s="47">
        <v>150</v>
      </c>
      <c r="Y739" s="47"/>
      <c r="Z739" s="49">
        <v>42300</v>
      </c>
      <c r="AA739" s="47" t="s">
        <v>138</v>
      </c>
      <c r="AB739" s="47">
        <v>170</v>
      </c>
      <c r="AC739" s="50"/>
    </row>
    <row r="740" spans="2:29" x14ac:dyDescent="0.25">
      <c r="B740" s="46">
        <v>42293</v>
      </c>
      <c r="C740" s="64" t="s">
        <v>186</v>
      </c>
      <c r="D740" s="48" t="s">
        <v>187</v>
      </c>
      <c r="E740" s="47"/>
      <c r="F740" s="47"/>
      <c r="G740" s="67">
        <v>300</v>
      </c>
      <c r="H740" s="47"/>
      <c r="I740" s="48"/>
      <c r="J740" s="47"/>
      <c r="K740" s="47"/>
      <c r="L740" s="47"/>
      <c r="M740" s="47"/>
      <c r="N740" s="47"/>
      <c r="O740" s="47"/>
      <c r="P740" s="47"/>
      <c r="Q740" s="49">
        <v>42298</v>
      </c>
      <c r="R740" s="47" t="s">
        <v>104</v>
      </c>
      <c r="S740" s="47">
        <v>230</v>
      </c>
      <c r="T740" s="47"/>
      <c r="U740" s="47"/>
      <c r="V740" s="47"/>
      <c r="W740" s="47"/>
      <c r="X740" s="47"/>
      <c r="Y740" s="47"/>
      <c r="Z740" s="47"/>
      <c r="AA740" s="47"/>
      <c r="AB740" s="47"/>
      <c r="AC740" s="50"/>
    </row>
    <row r="741" spans="2:29" x14ac:dyDescent="0.25">
      <c r="B741" s="51"/>
      <c r="C741" s="47" t="s">
        <v>188</v>
      </c>
      <c r="D741" s="48" t="s">
        <v>189</v>
      </c>
      <c r="E741" s="47"/>
      <c r="F741" s="47"/>
      <c r="G741" s="67">
        <v>150</v>
      </c>
      <c r="H741" s="47"/>
      <c r="I741" s="48"/>
      <c r="J741" s="47"/>
      <c r="K741" s="47"/>
      <c r="L741" s="47"/>
      <c r="M741" s="47"/>
      <c r="N741" s="47"/>
      <c r="O741" s="47"/>
      <c r="P741" s="47"/>
      <c r="Q741" s="49">
        <v>42300</v>
      </c>
      <c r="R741" s="47" t="s">
        <v>104</v>
      </c>
      <c r="S741" s="47">
        <v>230</v>
      </c>
      <c r="T741" s="47"/>
      <c r="U741" s="47"/>
      <c r="V741" s="47"/>
      <c r="W741" s="47"/>
      <c r="X741" s="47"/>
      <c r="Y741" s="47"/>
      <c r="Z741" s="47"/>
      <c r="AA741" s="47"/>
      <c r="AB741" s="47"/>
      <c r="AC741" s="50"/>
    </row>
    <row r="742" spans="2:29" x14ac:dyDescent="0.25">
      <c r="B742" s="51"/>
      <c r="C742" s="47" t="s">
        <v>190</v>
      </c>
      <c r="D742" s="48" t="s">
        <v>191</v>
      </c>
      <c r="E742" s="47"/>
      <c r="F742" s="47"/>
      <c r="G742" s="47"/>
      <c r="H742" s="47"/>
      <c r="I742" s="48"/>
      <c r="J742" s="47"/>
      <c r="K742" s="47"/>
      <c r="L742" s="47"/>
      <c r="M742" s="47"/>
      <c r="N742" s="47"/>
      <c r="O742" s="47"/>
      <c r="P742" s="47"/>
      <c r="Q742" s="47"/>
      <c r="R742" s="47"/>
      <c r="S742" s="85">
        <f>SUM(S739:S741)</f>
        <v>690</v>
      </c>
      <c r="T742" s="47"/>
      <c r="U742" s="47"/>
      <c r="V742" s="47"/>
      <c r="W742" s="47"/>
      <c r="X742" s="47"/>
      <c r="Y742" s="47"/>
      <c r="Z742" s="47"/>
      <c r="AA742" s="47"/>
      <c r="AB742" s="47"/>
      <c r="AC742" s="50"/>
    </row>
    <row r="743" spans="2:29" ht="17.25" x14ac:dyDescent="0.4">
      <c r="B743" s="51"/>
      <c r="C743" s="47"/>
      <c r="D743" s="48" t="s">
        <v>192</v>
      </c>
      <c r="E743" s="48">
        <v>1.5</v>
      </c>
      <c r="F743" s="47"/>
      <c r="G743" s="168">
        <v>1275</v>
      </c>
      <c r="H743" s="47"/>
      <c r="I743" s="48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9">
        <v>42293</v>
      </c>
      <c r="W743" s="47" t="s">
        <v>193</v>
      </c>
      <c r="X743" s="59">
        <v>250</v>
      </c>
      <c r="Y743" s="59"/>
      <c r="Z743" s="47"/>
      <c r="AA743" s="47"/>
      <c r="AB743" s="47"/>
      <c r="AC743" s="50"/>
    </row>
    <row r="744" spans="2:29" x14ac:dyDescent="0.25">
      <c r="B744" s="51"/>
      <c r="C744" s="47"/>
      <c r="D744" s="47"/>
      <c r="E744" s="47"/>
      <c r="F744" s="47"/>
      <c r="G744" s="47"/>
      <c r="H744" s="47"/>
      <c r="I744" s="48"/>
      <c r="J744" s="47"/>
      <c r="K744" s="47"/>
      <c r="L744" s="57">
        <f>G743+N739+S742+X739+AB739+X743+C745</f>
        <v>2715</v>
      </c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  <c r="AB744" s="47"/>
      <c r="AC744" s="50"/>
    </row>
    <row r="745" spans="2:29" x14ac:dyDescent="0.25">
      <c r="B745" s="46"/>
      <c r="C745" s="146"/>
      <c r="D745" s="48"/>
      <c r="E745" s="47"/>
      <c r="F745" s="47"/>
      <c r="G745" s="125">
        <f>SUM(G740:G744)</f>
        <v>1725</v>
      </c>
      <c r="H745" s="60">
        <v>42310</v>
      </c>
      <c r="I745" s="48"/>
      <c r="J745" s="47"/>
      <c r="K745" s="47"/>
      <c r="L745" s="47"/>
      <c r="M745" s="47"/>
      <c r="N745" s="47"/>
      <c r="O745" s="47"/>
      <c r="P745" s="47"/>
      <c r="Q745" s="47" t="s">
        <v>179</v>
      </c>
      <c r="R745" s="59">
        <v>5000</v>
      </c>
      <c r="S745" s="59" t="s">
        <v>194</v>
      </c>
      <c r="T745" s="47"/>
      <c r="U745" s="47"/>
      <c r="V745" s="47"/>
      <c r="W745" s="47"/>
      <c r="X745" s="47"/>
      <c r="Y745" s="47"/>
      <c r="Z745" s="47"/>
      <c r="AA745" s="47"/>
      <c r="AB745" s="47"/>
      <c r="AC745" s="50"/>
    </row>
    <row r="746" spans="2:29" x14ac:dyDescent="0.25">
      <c r="B746" s="51"/>
      <c r="C746" s="47"/>
      <c r="D746" s="48"/>
      <c r="E746" s="47"/>
      <c r="F746" s="47"/>
      <c r="G746" s="47"/>
      <c r="H746" s="47"/>
      <c r="I746" s="48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  <c r="AB746" s="47"/>
      <c r="AC746" s="50"/>
    </row>
    <row r="747" spans="2:29" x14ac:dyDescent="0.25">
      <c r="B747" s="52"/>
      <c r="C747" s="53"/>
      <c r="D747" s="54"/>
      <c r="E747" s="53"/>
      <c r="F747" s="53"/>
      <c r="G747" s="53"/>
      <c r="H747" s="53"/>
      <c r="I747" s="54"/>
      <c r="J747" s="53"/>
      <c r="K747" s="53"/>
      <c r="L747" s="53"/>
      <c r="M747" s="53"/>
      <c r="N747" s="53"/>
      <c r="O747" s="53"/>
      <c r="P747" s="53"/>
      <c r="Q747" s="53"/>
      <c r="R747" s="53" t="s">
        <v>92</v>
      </c>
      <c r="S747" s="53"/>
      <c r="T747" s="53"/>
      <c r="U747" s="53"/>
      <c r="V747" s="53"/>
      <c r="W747" s="53"/>
      <c r="X747" s="53"/>
      <c r="Y747" s="53"/>
      <c r="Z747" s="53"/>
      <c r="AA747" s="53"/>
      <c r="AB747" s="53"/>
      <c r="AC747" s="55"/>
    </row>
  </sheetData>
  <pageMargins left="0.25" right="0.27" top="0.75" bottom="0.75" header="0.3" footer="0.3"/>
  <pageSetup scale="10" orientation="landscape" r:id="rId1"/>
  <rowBreaks count="1" manualBreakCount="1">
    <brk id="40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0"/>
  <sheetViews>
    <sheetView topLeftCell="A34" workbookViewId="0">
      <selection activeCell="G17" sqref="G17"/>
    </sheetView>
  </sheetViews>
  <sheetFormatPr defaultRowHeight="15" outlineLevelRow="2" x14ac:dyDescent="0.25"/>
  <cols>
    <col min="3" max="3" width="14.28515625" bestFit="1" customWidth="1"/>
  </cols>
  <sheetData>
    <row r="2" spans="2:5" x14ac:dyDescent="0.25">
      <c r="B2" s="1">
        <v>41585</v>
      </c>
      <c r="C2" t="s">
        <v>0</v>
      </c>
      <c r="D2">
        <v>200</v>
      </c>
    </row>
    <row r="3" spans="2:5" outlineLevel="2" x14ac:dyDescent="0.25">
      <c r="B3" s="1">
        <v>41586</v>
      </c>
      <c r="C3" t="s">
        <v>0</v>
      </c>
      <c r="D3">
        <v>200</v>
      </c>
    </row>
    <row r="4" spans="2:5" outlineLevel="2" x14ac:dyDescent="0.25">
      <c r="B4" s="1">
        <v>41589</v>
      </c>
      <c r="C4" t="s">
        <v>0</v>
      </c>
      <c r="D4">
        <v>200</v>
      </c>
    </row>
    <row r="5" spans="2:5" outlineLevel="2" x14ac:dyDescent="0.25">
      <c r="B5" s="1">
        <v>41590</v>
      </c>
      <c r="C5" t="s">
        <v>0</v>
      </c>
      <c r="D5">
        <v>200</v>
      </c>
    </row>
    <row r="6" spans="2:5" outlineLevel="2" x14ac:dyDescent="0.25">
      <c r="B6" s="1">
        <v>41591</v>
      </c>
      <c r="C6" t="s">
        <v>0</v>
      </c>
      <c r="D6">
        <v>200</v>
      </c>
    </row>
    <row r="7" spans="2:5" outlineLevel="2" x14ac:dyDescent="0.25">
      <c r="B7" s="1">
        <v>41592</v>
      </c>
      <c r="C7" t="s">
        <v>0</v>
      </c>
      <c r="D7">
        <v>200</v>
      </c>
    </row>
    <row r="8" spans="2:5" outlineLevel="2" x14ac:dyDescent="0.25">
      <c r="B8" s="1">
        <v>41593</v>
      </c>
      <c r="C8" t="s">
        <v>0</v>
      </c>
      <c r="D8">
        <v>200</v>
      </c>
    </row>
    <row r="9" spans="2:5" outlineLevel="2" x14ac:dyDescent="0.25">
      <c r="B9" s="1">
        <v>41594</v>
      </c>
      <c r="C9" t="s">
        <v>0</v>
      </c>
      <c r="D9">
        <v>280</v>
      </c>
    </row>
    <row r="10" spans="2:5" outlineLevel="2" x14ac:dyDescent="0.25">
      <c r="B10" s="1">
        <v>41597</v>
      </c>
      <c r="C10" t="s">
        <v>0</v>
      </c>
      <c r="D10">
        <v>200</v>
      </c>
    </row>
    <row r="11" spans="2:5" outlineLevel="2" x14ac:dyDescent="0.25">
      <c r="B11" s="1">
        <v>41598</v>
      </c>
      <c r="C11" t="s">
        <v>0</v>
      </c>
      <c r="D11">
        <v>200</v>
      </c>
    </row>
    <row r="12" spans="2:5" outlineLevel="2" x14ac:dyDescent="0.25">
      <c r="B12" s="1">
        <v>41601</v>
      </c>
      <c r="C12" t="s">
        <v>0</v>
      </c>
      <c r="D12">
        <v>200</v>
      </c>
    </row>
    <row r="13" spans="2:5" outlineLevel="2" x14ac:dyDescent="0.25">
      <c r="B13" s="1">
        <v>41603</v>
      </c>
      <c r="C13" t="s">
        <v>0</v>
      </c>
      <c r="D13">
        <v>200</v>
      </c>
    </row>
    <row r="14" spans="2:5" outlineLevel="2" x14ac:dyDescent="0.25">
      <c r="B14" s="1">
        <v>41605</v>
      </c>
      <c r="C14" t="s">
        <v>0</v>
      </c>
      <c r="D14">
        <v>200</v>
      </c>
    </row>
    <row r="15" spans="2:5" outlineLevel="1" x14ac:dyDescent="0.25">
      <c r="B15" s="1"/>
      <c r="C15" s="8" t="s">
        <v>6</v>
      </c>
      <c r="D15" s="9">
        <f>SUM(D2:D14)</f>
        <v>2680</v>
      </c>
      <c r="E15" s="9"/>
    </row>
    <row r="16" spans="2:5" outlineLevel="1" x14ac:dyDescent="0.25">
      <c r="B16" s="1"/>
      <c r="C16" s="8"/>
    </row>
    <row r="17" spans="2:5" outlineLevel="1" x14ac:dyDescent="0.25">
      <c r="B17" s="1"/>
      <c r="C17" s="8"/>
    </row>
    <row r="18" spans="2:5" outlineLevel="1" x14ac:dyDescent="0.25">
      <c r="B18" s="1"/>
      <c r="C18" s="8"/>
    </row>
    <row r="19" spans="2:5" outlineLevel="2" x14ac:dyDescent="0.25">
      <c r="B19" s="1">
        <v>41591</v>
      </c>
      <c r="C19" t="s">
        <v>13</v>
      </c>
      <c r="D19">
        <v>210</v>
      </c>
    </row>
    <row r="20" spans="2:5" outlineLevel="2" x14ac:dyDescent="0.25">
      <c r="B20" s="1">
        <v>41592</v>
      </c>
      <c r="C20" t="s">
        <v>13</v>
      </c>
      <c r="D20">
        <v>210</v>
      </c>
    </row>
    <row r="21" spans="2:5" outlineLevel="2" x14ac:dyDescent="0.25">
      <c r="B21" s="1">
        <v>41593</v>
      </c>
      <c r="C21" t="s">
        <v>13</v>
      </c>
      <c r="D21">
        <v>210</v>
      </c>
    </row>
    <row r="22" spans="2:5" outlineLevel="1" x14ac:dyDescent="0.25">
      <c r="B22" s="1"/>
      <c r="C22" s="4" t="s">
        <v>15</v>
      </c>
      <c r="D22" s="9">
        <f>SUBTOTAL(9,D19:D21)</f>
        <v>630</v>
      </c>
      <c r="E22" s="9"/>
    </row>
    <row r="23" spans="2:5" outlineLevel="1" x14ac:dyDescent="0.25">
      <c r="B23" s="1"/>
      <c r="C23" s="4"/>
    </row>
    <row r="24" spans="2:5" outlineLevel="2" x14ac:dyDescent="0.25">
      <c r="B24" s="1">
        <v>41582</v>
      </c>
      <c r="C24" t="s">
        <v>2</v>
      </c>
      <c r="D24">
        <v>170</v>
      </c>
    </row>
    <row r="25" spans="2:5" outlineLevel="2" x14ac:dyDescent="0.25">
      <c r="B25" s="1">
        <v>41584</v>
      </c>
      <c r="C25" t="s">
        <v>2</v>
      </c>
      <c r="D25">
        <v>160</v>
      </c>
    </row>
    <row r="26" spans="2:5" outlineLevel="2" x14ac:dyDescent="0.25">
      <c r="B26" s="1">
        <v>41585</v>
      </c>
      <c r="C26" t="s">
        <v>2</v>
      </c>
      <c r="D26">
        <v>160</v>
      </c>
    </row>
    <row r="27" spans="2:5" outlineLevel="2" x14ac:dyDescent="0.25">
      <c r="B27" s="1">
        <v>41589</v>
      </c>
      <c r="C27" t="s">
        <v>2</v>
      </c>
      <c r="D27">
        <v>160</v>
      </c>
    </row>
    <row r="28" spans="2:5" outlineLevel="2" x14ac:dyDescent="0.25">
      <c r="B28" s="1">
        <v>41590</v>
      </c>
      <c r="C28" t="s">
        <v>2</v>
      </c>
      <c r="D28">
        <v>160</v>
      </c>
    </row>
    <row r="29" spans="2:5" outlineLevel="2" x14ac:dyDescent="0.25">
      <c r="B29" s="1">
        <v>41591</v>
      </c>
      <c r="C29" t="s">
        <v>2</v>
      </c>
      <c r="D29">
        <v>170</v>
      </c>
    </row>
    <row r="30" spans="2:5" outlineLevel="2" x14ac:dyDescent="0.25">
      <c r="B30" s="1">
        <v>41592</v>
      </c>
      <c r="C30" t="s">
        <v>2</v>
      </c>
      <c r="D30">
        <v>170</v>
      </c>
    </row>
    <row r="31" spans="2:5" outlineLevel="2" x14ac:dyDescent="0.25">
      <c r="B31" s="1">
        <v>41593</v>
      </c>
      <c r="C31" t="s">
        <v>2</v>
      </c>
      <c r="D31">
        <v>160</v>
      </c>
    </row>
    <row r="32" spans="2:5" outlineLevel="2" x14ac:dyDescent="0.25">
      <c r="B32" s="1">
        <v>41594</v>
      </c>
      <c r="C32" t="s">
        <v>2</v>
      </c>
      <c r="D32">
        <v>240</v>
      </c>
    </row>
    <row r="33" spans="2:5" outlineLevel="2" x14ac:dyDescent="0.25">
      <c r="B33" s="1">
        <v>41596</v>
      </c>
      <c r="C33" t="s">
        <v>2</v>
      </c>
      <c r="D33">
        <v>180</v>
      </c>
    </row>
    <row r="34" spans="2:5" outlineLevel="2" x14ac:dyDescent="0.25">
      <c r="B34" s="1"/>
      <c r="C34" t="s">
        <v>12</v>
      </c>
      <c r="D34">
        <v>-1000</v>
      </c>
    </row>
    <row r="35" spans="2:5" outlineLevel="1" x14ac:dyDescent="0.25">
      <c r="B35" s="1"/>
      <c r="C35" s="4" t="s">
        <v>7</v>
      </c>
      <c r="D35" s="9">
        <f>SUBTOTAL(9,D24:D34)</f>
        <v>730</v>
      </c>
      <c r="E35" s="9"/>
    </row>
    <row r="36" spans="2:5" outlineLevel="1" x14ac:dyDescent="0.25">
      <c r="B36" s="1"/>
      <c r="C36" s="4"/>
    </row>
    <row r="37" spans="2:5" outlineLevel="2" x14ac:dyDescent="0.25">
      <c r="B37" s="1">
        <v>41594</v>
      </c>
      <c r="C37" t="s">
        <v>14</v>
      </c>
      <c r="D37">
        <v>220</v>
      </c>
    </row>
    <row r="38" spans="2:5" outlineLevel="2" x14ac:dyDescent="0.25">
      <c r="B38" s="1">
        <v>41596</v>
      </c>
      <c r="C38" t="s">
        <v>14</v>
      </c>
      <c r="D38">
        <v>160</v>
      </c>
    </row>
    <row r="39" spans="2:5" outlineLevel="2" x14ac:dyDescent="0.25">
      <c r="B39" s="1">
        <v>41597</v>
      </c>
      <c r="C39" t="s">
        <v>14</v>
      </c>
      <c r="D39">
        <v>160</v>
      </c>
    </row>
    <row r="40" spans="2:5" outlineLevel="2" x14ac:dyDescent="0.25">
      <c r="B40" s="1">
        <v>41599</v>
      </c>
      <c r="C40" t="s">
        <v>14</v>
      </c>
      <c r="D40">
        <v>160</v>
      </c>
    </row>
    <row r="41" spans="2:5" outlineLevel="2" x14ac:dyDescent="0.25">
      <c r="B41" s="1">
        <v>41600</v>
      </c>
      <c r="C41" t="s">
        <v>14</v>
      </c>
      <c r="D41">
        <v>160</v>
      </c>
    </row>
    <row r="42" spans="2:5" outlineLevel="2" x14ac:dyDescent="0.25">
      <c r="B42" s="1">
        <v>41605</v>
      </c>
      <c r="C42" t="s">
        <v>14</v>
      </c>
      <c r="D42">
        <v>160</v>
      </c>
    </row>
    <row r="43" spans="2:5" outlineLevel="2" x14ac:dyDescent="0.25">
      <c r="B43" s="1"/>
      <c r="C43" t="s">
        <v>12</v>
      </c>
      <c r="D43">
        <v>-580</v>
      </c>
    </row>
    <row r="44" spans="2:5" outlineLevel="1" x14ac:dyDescent="0.25">
      <c r="B44" s="1"/>
      <c r="C44" s="4" t="s">
        <v>16</v>
      </c>
      <c r="D44" s="9">
        <f>SUBTOTAL(9,D37:D43)</f>
        <v>440</v>
      </c>
      <c r="E44" s="9"/>
    </row>
    <row r="45" spans="2:5" outlineLevel="1" x14ac:dyDescent="0.25">
      <c r="B45" s="1"/>
      <c r="C45" s="4"/>
    </row>
    <row r="46" spans="2:5" outlineLevel="2" x14ac:dyDescent="0.25">
      <c r="B46" s="1">
        <v>41585</v>
      </c>
      <c r="C46" t="s">
        <v>1</v>
      </c>
      <c r="D46">
        <v>180</v>
      </c>
    </row>
    <row r="47" spans="2:5" outlineLevel="2" x14ac:dyDescent="0.25">
      <c r="B47" s="1">
        <v>41586</v>
      </c>
      <c r="C47" t="s">
        <v>1</v>
      </c>
      <c r="D47">
        <v>180</v>
      </c>
    </row>
    <row r="48" spans="2:5" outlineLevel="2" x14ac:dyDescent="0.25">
      <c r="B48" s="1">
        <v>41589</v>
      </c>
      <c r="C48" t="s">
        <v>1</v>
      </c>
      <c r="D48">
        <v>170</v>
      </c>
    </row>
    <row r="49" spans="2:5" outlineLevel="2" x14ac:dyDescent="0.25">
      <c r="B49" s="1">
        <v>41590</v>
      </c>
      <c r="C49" t="s">
        <v>1</v>
      </c>
      <c r="D49">
        <v>180</v>
      </c>
    </row>
    <row r="50" spans="2:5" outlineLevel="2" x14ac:dyDescent="0.25">
      <c r="B50" s="1">
        <v>41591</v>
      </c>
      <c r="C50" t="s">
        <v>1</v>
      </c>
      <c r="D50">
        <v>180</v>
      </c>
    </row>
    <row r="51" spans="2:5" outlineLevel="2" x14ac:dyDescent="0.25">
      <c r="B51" s="1">
        <v>41592</v>
      </c>
      <c r="C51" t="s">
        <v>1</v>
      </c>
      <c r="D51">
        <v>180</v>
      </c>
    </row>
    <row r="52" spans="2:5" outlineLevel="2" x14ac:dyDescent="0.25">
      <c r="B52" s="1">
        <v>41593</v>
      </c>
      <c r="C52" t="s">
        <v>1</v>
      </c>
      <c r="D52">
        <v>180</v>
      </c>
    </row>
    <row r="53" spans="2:5" outlineLevel="2" x14ac:dyDescent="0.25">
      <c r="B53" s="1">
        <v>41597</v>
      </c>
      <c r="C53" t="s">
        <v>1</v>
      </c>
      <c r="D53">
        <v>180</v>
      </c>
    </row>
    <row r="54" spans="2:5" outlineLevel="2" x14ac:dyDescent="0.25">
      <c r="B54" s="1">
        <v>41598</v>
      </c>
      <c r="C54" t="s">
        <v>1</v>
      </c>
      <c r="D54">
        <v>180</v>
      </c>
    </row>
    <row r="55" spans="2:5" outlineLevel="1" x14ac:dyDescent="0.25">
      <c r="B55" s="1"/>
      <c r="C55" s="4" t="s">
        <v>9</v>
      </c>
      <c r="D55" s="9">
        <f>SUBTOTAL(9,D46:D54)</f>
        <v>1610</v>
      </c>
      <c r="E55" s="9"/>
    </row>
    <row r="56" spans="2:5" outlineLevel="1" x14ac:dyDescent="0.25">
      <c r="B56" s="1"/>
      <c r="C56" s="4"/>
    </row>
    <row r="57" spans="2:5" outlineLevel="1" x14ac:dyDescent="0.25"/>
    <row r="58" spans="2:5" outlineLevel="1" x14ac:dyDescent="0.25">
      <c r="C58" s="4" t="s">
        <v>10</v>
      </c>
      <c r="D58">
        <f>SUBTOTAL(9,D3:D57)</f>
        <v>8570</v>
      </c>
    </row>
    <row r="60" spans="2:5" x14ac:dyDescent="0.25">
      <c r="C60" t="s">
        <v>17</v>
      </c>
      <c r="D60" s="9">
        <v>700</v>
      </c>
      <c r="E60" s="9"/>
    </row>
  </sheetData>
  <sortState ref="B2:D49">
    <sortCondition ref="C2:C49"/>
    <sortCondition ref="B2:B4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71"/>
  <sheetViews>
    <sheetView topLeftCell="A10" workbookViewId="0">
      <selection activeCell="H29" sqref="H29"/>
    </sheetView>
  </sheetViews>
  <sheetFormatPr defaultRowHeight="15" outlineLevelRow="2" x14ac:dyDescent="0.25"/>
  <cols>
    <col min="3" max="3" width="13.140625" bestFit="1" customWidth="1"/>
  </cols>
  <sheetData>
    <row r="3" spans="2:5" x14ac:dyDescent="0.25">
      <c r="B3" s="1">
        <v>41606</v>
      </c>
      <c r="C3" t="s">
        <v>20</v>
      </c>
      <c r="D3">
        <v>150</v>
      </c>
    </row>
    <row r="4" spans="2:5" outlineLevel="2" x14ac:dyDescent="0.25">
      <c r="B4" s="1">
        <v>41607</v>
      </c>
      <c r="C4" t="s">
        <v>20</v>
      </c>
      <c r="D4">
        <v>170</v>
      </c>
    </row>
    <row r="5" spans="2:5" outlineLevel="2" x14ac:dyDescent="0.25">
      <c r="B5" s="1">
        <v>41608</v>
      </c>
      <c r="C5" t="s">
        <v>20</v>
      </c>
      <c r="D5">
        <v>150</v>
      </c>
    </row>
    <row r="6" spans="2:5" outlineLevel="2" x14ac:dyDescent="0.25">
      <c r="B6" s="1">
        <v>41609</v>
      </c>
      <c r="C6" t="s">
        <v>20</v>
      </c>
      <c r="D6">
        <v>150</v>
      </c>
    </row>
    <row r="7" spans="2:5" outlineLevel="2" x14ac:dyDescent="0.25">
      <c r="B7" s="1">
        <v>41610</v>
      </c>
      <c r="C7" t="s">
        <v>20</v>
      </c>
      <c r="D7">
        <v>150</v>
      </c>
    </row>
    <row r="8" spans="2:5" outlineLevel="1" x14ac:dyDescent="0.25">
      <c r="B8" s="1"/>
      <c r="C8" s="8" t="s">
        <v>21</v>
      </c>
      <c r="D8" s="9">
        <f>SUM(D3:D7)</f>
        <v>770</v>
      </c>
      <c r="E8" s="7">
        <v>41632</v>
      </c>
    </row>
    <row r="9" spans="2:5" outlineLevel="1" x14ac:dyDescent="0.25">
      <c r="B9" s="1"/>
      <c r="C9" s="8"/>
    </row>
    <row r="10" spans="2:5" outlineLevel="1" x14ac:dyDescent="0.25">
      <c r="B10" s="1"/>
      <c r="C10" s="8"/>
    </row>
    <row r="11" spans="2:5" outlineLevel="1" x14ac:dyDescent="0.25">
      <c r="B11" s="1"/>
      <c r="C11" s="8"/>
    </row>
    <row r="12" spans="2:5" outlineLevel="2" x14ac:dyDescent="0.25">
      <c r="B12" s="1">
        <v>41597</v>
      </c>
      <c r="C12" t="s">
        <v>18</v>
      </c>
      <c r="D12">
        <v>180</v>
      </c>
    </row>
    <row r="13" spans="2:5" outlineLevel="2" x14ac:dyDescent="0.25">
      <c r="B13" s="1">
        <v>41598</v>
      </c>
      <c r="C13" t="s">
        <v>18</v>
      </c>
      <c r="D13">
        <v>180</v>
      </c>
    </row>
    <row r="14" spans="2:5" outlineLevel="2" x14ac:dyDescent="0.25">
      <c r="B14" s="1">
        <v>41599</v>
      </c>
      <c r="C14" t="s">
        <v>18</v>
      </c>
      <c r="D14">
        <v>180</v>
      </c>
    </row>
    <row r="15" spans="2:5" outlineLevel="2" x14ac:dyDescent="0.25">
      <c r="B15" s="1">
        <v>41600</v>
      </c>
      <c r="C15" t="s">
        <v>18</v>
      </c>
      <c r="D15">
        <v>180</v>
      </c>
    </row>
    <row r="16" spans="2:5" outlineLevel="2" x14ac:dyDescent="0.25">
      <c r="B16" s="1">
        <v>41603</v>
      </c>
      <c r="C16" t="s">
        <v>18</v>
      </c>
      <c r="D16">
        <v>180</v>
      </c>
    </row>
    <row r="17" spans="2:4" outlineLevel="2" x14ac:dyDescent="0.25">
      <c r="B17" s="1">
        <v>41604</v>
      </c>
      <c r="C17" t="s">
        <v>18</v>
      </c>
      <c r="D17">
        <v>180</v>
      </c>
    </row>
    <row r="18" spans="2:4" outlineLevel="2" x14ac:dyDescent="0.25">
      <c r="B18" s="1">
        <v>41605</v>
      </c>
      <c r="C18" t="s">
        <v>18</v>
      </c>
      <c r="D18">
        <v>180</v>
      </c>
    </row>
    <row r="19" spans="2:4" outlineLevel="2" x14ac:dyDescent="0.25">
      <c r="B19" s="1">
        <v>41608</v>
      </c>
      <c r="C19" t="s">
        <v>18</v>
      </c>
      <c r="D19">
        <v>180</v>
      </c>
    </row>
    <row r="20" spans="2:4" outlineLevel="2" x14ac:dyDescent="0.25">
      <c r="B20" s="1">
        <v>41610</v>
      </c>
      <c r="C20" t="s">
        <v>18</v>
      </c>
      <c r="D20">
        <v>180</v>
      </c>
    </row>
    <row r="21" spans="2:4" outlineLevel="2" x14ac:dyDescent="0.25">
      <c r="B21" s="1">
        <v>41611</v>
      </c>
      <c r="C21" t="s">
        <v>18</v>
      </c>
      <c r="D21">
        <v>180</v>
      </c>
    </row>
    <row r="22" spans="2:4" outlineLevel="2" x14ac:dyDescent="0.25">
      <c r="B22" s="1">
        <v>41612</v>
      </c>
      <c r="C22" t="s">
        <v>18</v>
      </c>
      <c r="D22">
        <v>180</v>
      </c>
    </row>
    <row r="23" spans="2:4" outlineLevel="2" x14ac:dyDescent="0.25">
      <c r="B23" s="1">
        <v>41614</v>
      </c>
      <c r="C23" t="s">
        <v>18</v>
      </c>
      <c r="D23">
        <v>180</v>
      </c>
    </row>
    <row r="24" spans="2:4" outlineLevel="2" x14ac:dyDescent="0.25">
      <c r="B24" s="1">
        <v>41615</v>
      </c>
      <c r="C24" t="s">
        <v>18</v>
      </c>
      <c r="D24">
        <v>180</v>
      </c>
    </row>
    <row r="25" spans="2:4" outlineLevel="2" x14ac:dyDescent="0.25">
      <c r="B25" s="1">
        <v>41617</v>
      </c>
      <c r="C25" t="s">
        <v>18</v>
      </c>
      <c r="D25">
        <v>180</v>
      </c>
    </row>
    <row r="26" spans="2:4" outlineLevel="2" x14ac:dyDescent="0.25">
      <c r="B26" s="1">
        <v>41618</v>
      </c>
      <c r="C26" t="s">
        <v>18</v>
      </c>
      <c r="D26">
        <v>180</v>
      </c>
    </row>
    <row r="27" spans="2:4" outlineLevel="2" x14ac:dyDescent="0.25">
      <c r="B27" s="1">
        <v>41619</v>
      </c>
      <c r="C27" t="s">
        <v>18</v>
      </c>
      <c r="D27">
        <v>180</v>
      </c>
    </row>
    <row r="28" spans="2:4" outlineLevel="2" x14ac:dyDescent="0.25">
      <c r="B28" s="1">
        <v>41620</v>
      </c>
      <c r="C28" t="s">
        <v>18</v>
      </c>
      <c r="D28">
        <v>180</v>
      </c>
    </row>
    <row r="29" spans="2:4" outlineLevel="2" x14ac:dyDescent="0.25">
      <c r="B29" s="1">
        <v>41621</v>
      </c>
      <c r="C29" t="s">
        <v>18</v>
      </c>
      <c r="D29">
        <v>180</v>
      </c>
    </row>
    <row r="30" spans="2:4" outlineLevel="2" x14ac:dyDescent="0.25">
      <c r="B30" s="1">
        <v>41622</v>
      </c>
      <c r="C30" t="s">
        <v>2</v>
      </c>
      <c r="D30">
        <v>180</v>
      </c>
    </row>
    <row r="31" spans="2:4" outlineLevel="2" x14ac:dyDescent="0.25">
      <c r="B31" s="1">
        <v>41623</v>
      </c>
      <c r="C31" t="s">
        <v>18</v>
      </c>
      <c r="D31">
        <v>180</v>
      </c>
    </row>
    <row r="32" spans="2:4" outlineLevel="2" x14ac:dyDescent="0.25">
      <c r="B32" s="1">
        <v>41625</v>
      </c>
      <c r="C32" t="s">
        <v>18</v>
      </c>
      <c r="D32">
        <v>180</v>
      </c>
    </row>
    <row r="33" spans="2:5" outlineLevel="2" x14ac:dyDescent="0.25">
      <c r="B33" s="1">
        <v>41626</v>
      </c>
      <c r="C33" t="s">
        <v>18</v>
      </c>
      <c r="D33">
        <v>180</v>
      </c>
    </row>
    <row r="34" spans="2:5" outlineLevel="2" x14ac:dyDescent="0.25">
      <c r="B34" s="1">
        <v>41627</v>
      </c>
      <c r="C34" t="s">
        <v>18</v>
      </c>
      <c r="D34">
        <v>180</v>
      </c>
    </row>
    <row r="35" spans="2:5" outlineLevel="2" x14ac:dyDescent="0.25">
      <c r="B35" s="1"/>
      <c r="C35" t="s">
        <v>12</v>
      </c>
      <c r="D35">
        <v>-600</v>
      </c>
    </row>
    <row r="36" spans="2:5" outlineLevel="2" x14ac:dyDescent="0.25">
      <c r="B36" s="1"/>
      <c r="C36" t="s">
        <v>12</v>
      </c>
      <c r="D36">
        <v>-1500</v>
      </c>
    </row>
    <row r="37" spans="2:5" outlineLevel="2" x14ac:dyDescent="0.25">
      <c r="B37" s="1"/>
      <c r="C37" t="s">
        <v>12</v>
      </c>
      <c r="D37">
        <v>-300</v>
      </c>
    </row>
    <row r="38" spans="2:5" outlineLevel="1" x14ac:dyDescent="0.25">
      <c r="B38" s="1"/>
      <c r="C38" s="4" t="s">
        <v>22</v>
      </c>
      <c r="D38" s="9">
        <f>SUBTOTAL(9,D12:D37)</f>
        <v>1740</v>
      </c>
      <c r="E38" s="9"/>
    </row>
    <row r="39" spans="2:5" outlineLevel="1" x14ac:dyDescent="0.25">
      <c r="B39" s="1"/>
      <c r="C39" s="4"/>
    </row>
    <row r="40" spans="2:5" outlineLevel="1" x14ac:dyDescent="0.25">
      <c r="B40" s="1"/>
      <c r="C40" s="4"/>
    </row>
    <row r="41" spans="2:5" outlineLevel="1" x14ac:dyDescent="0.25">
      <c r="B41" s="1"/>
      <c r="C41" s="4"/>
    </row>
    <row r="42" spans="2:5" outlineLevel="2" x14ac:dyDescent="0.25">
      <c r="B42" s="1">
        <v>41607</v>
      </c>
      <c r="C42" t="s">
        <v>14</v>
      </c>
      <c r="D42">
        <v>160</v>
      </c>
    </row>
    <row r="43" spans="2:5" outlineLevel="2" x14ac:dyDescent="0.25">
      <c r="B43" s="1">
        <v>41608</v>
      </c>
      <c r="C43" t="s">
        <v>14</v>
      </c>
      <c r="D43">
        <v>160</v>
      </c>
    </row>
    <row r="44" spans="2:5" outlineLevel="2" x14ac:dyDescent="0.25">
      <c r="B44" s="1">
        <v>41610</v>
      </c>
      <c r="C44" t="s">
        <v>14</v>
      </c>
      <c r="D44">
        <v>150</v>
      </c>
    </row>
    <row r="45" spans="2:5" outlineLevel="2" x14ac:dyDescent="0.25">
      <c r="B45" s="1">
        <v>41611</v>
      </c>
      <c r="C45" t="s">
        <v>14</v>
      </c>
      <c r="D45">
        <v>160</v>
      </c>
    </row>
    <row r="46" spans="2:5" outlineLevel="2" x14ac:dyDescent="0.25">
      <c r="B46" s="1">
        <v>41614</v>
      </c>
      <c r="C46" t="s">
        <v>14</v>
      </c>
      <c r="D46">
        <v>160</v>
      </c>
    </row>
    <row r="47" spans="2:5" outlineLevel="2" x14ac:dyDescent="0.25">
      <c r="B47" s="1">
        <v>41615</v>
      </c>
      <c r="C47" t="s">
        <v>14</v>
      </c>
      <c r="D47">
        <v>160</v>
      </c>
    </row>
    <row r="48" spans="2:5" outlineLevel="2" x14ac:dyDescent="0.25">
      <c r="B48" s="1">
        <v>41621</v>
      </c>
      <c r="C48" t="s">
        <v>14</v>
      </c>
      <c r="D48">
        <v>160</v>
      </c>
    </row>
    <row r="49" spans="2:5" outlineLevel="2" x14ac:dyDescent="0.25">
      <c r="B49" s="1">
        <v>41622</v>
      </c>
      <c r="C49" t="s">
        <v>14</v>
      </c>
      <c r="D49">
        <v>160</v>
      </c>
    </row>
    <row r="50" spans="2:5" outlineLevel="2" x14ac:dyDescent="0.25">
      <c r="B50" s="1"/>
      <c r="C50" t="s">
        <v>12</v>
      </c>
      <c r="D50">
        <v>-250</v>
      </c>
    </row>
    <row r="51" spans="2:5" outlineLevel="1" x14ac:dyDescent="0.25">
      <c r="B51" s="1"/>
      <c r="C51" s="4" t="s">
        <v>16</v>
      </c>
      <c r="D51" s="9">
        <f>SUBTOTAL(9,D42:D50)</f>
        <v>1020</v>
      </c>
      <c r="E51" s="7">
        <v>41632</v>
      </c>
    </row>
    <row r="52" spans="2:5" outlineLevel="1" x14ac:dyDescent="0.25">
      <c r="B52" s="1"/>
      <c r="C52" s="4"/>
    </row>
    <row r="53" spans="2:5" outlineLevel="1" x14ac:dyDescent="0.25">
      <c r="B53" s="1"/>
      <c r="C53" s="4"/>
    </row>
    <row r="54" spans="2:5" outlineLevel="1" x14ac:dyDescent="0.25">
      <c r="B54" s="1"/>
      <c r="C54" s="4"/>
    </row>
    <row r="55" spans="2:5" outlineLevel="2" x14ac:dyDescent="0.25">
      <c r="B55" s="1">
        <v>41599</v>
      </c>
      <c r="C55" t="s">
        <v>19</v>
      </c>
      <c r="D55">
        <v>180</v>
      </c>
    </row>
    <row r="56" spans="2:5" outlineLevel="2" x14ac:dyDescent="0.25">
      <c r="B56" s="1">
        <v>41600</v>
      </c>
      <c r="C56" t="s">
        <v>19</v>
      </c>
      <c r="D56">
        <v>180</v>
      </c>
    </row>
    <row r="57" spans="2:5" outlineLevel="2" x14ac:dyDescent="0.25">
      <c r="B57" s="1">
        <v>41603</v>
      </c>
      <c r="C57" t="s">
        <v>19</v>
      </c>
      <c r="D57">
        <v>180</v>
      </c>
    </row>
    <row r="58" spans="2:5" outlineLevel="2" x14ac:dyDescent="0.25">
      <c r="B58" s="1">
        <v>41604</v>
      </c>
      <c r="C58" t="s">
        <v>19</v>
      </c>
      <c r="D58">
        <v>180</v>
      </c>
    </row>
    <row r="59" spans="2:5" outlineLevel="2" x14ac:dyDescent="0.25">
      <c r="B59" s="1">
        <v>41605</v>
      </c>
      <c r="C59" t="s">
        <v>19</v>
      </c>
      <c r="D59">
        <v>180</v>
      </c>
    </row>
    <row r="60" spans="2:5" outlineLevel="2" x14ac:dyDescent="0.25">
      <c r="B60" s="1">
        <v>41607</v>
      </c>
      <c r="C60" t="s">
        <v>19</v>
      </c>
      <c r="D60">
        <v>180</v>
      </c>
    </row>
    <row r="61" spans="2:5" outlineLevel="2" x14ac:dyDescent="0.25">
      <c r="B61" s="1">
        <v>41610</v>
      </c>
      <c r="C61" t="s">
        <v>19</v>
      </c>
      <c r="D61">
        <v>180</v>
      </c>
    </row>
    <row r="62" spans="2:5" outlineLevel="2" x14ac:dyDescent="0.25">
      <c r="B62" s="1">
        <v>41613</v>
      </c>
      <c r="C62" t="s">
        <v>19</v>
      </c>
      <c r="D62">
        <v>180</v>
      </c>
    </row>
    <row r="63" spans="2:5" outlineLevel="2" x14ac:dyDescent="0.25">
      <c r="B63" s="1">
        <v>41614</v>
      </c>
      <c r="C63" t="s">
        <v>19</v>
      </c>
      <c r="D63">
        <v>180</v>
      </c>
    </row>
    <row r="64" spans="2:5" outlineLevel="2" x14ac:dyDescent="0.25">
      <c r="B64" s="1">
        <v>41617</v>
      </c>
      <c r="C64" t="s">
        <v>19</v>
      </c>
      <c r="D64">
        <v>180</v>
      </c>
    </row>
    <row r="65" spans="2:5" outlineLevel="2" x14ac:dyDescent="0.25">
      <c r="B65" s="1">
        <v>41618</v>
      </c>
      <c r="C65" t="s">
        <v>19</v>
      </c>
      <c r="D65">
        <v>180</v>
      </c>
    </row>
    <row r="66" spans="2:5" outlineLevel="2" x14ac:dyDescent="0.25">
      <c r="B66" s="1">
        <v>41619</v>
      </c>
      <c r="C66" t="s">
        <v>19</v>
      </c>
      <c r="D66">
        <v>180</v>
      </c>
    </row>
    <row r="67" spans="2:5" outlineLevel="2" x14ac:dyDescent="0.25">
      <c r="B67" s="1">
        <v>41620</v>
      </c>
      <c r="C67" t="s">
        <v>1</v>
      </c>
      <c r="D67">
        <v>180</v>
      </c>
    </row>
    <row r="68" spans="2:5" outlineLevel="2" x14ac:dyDescent="0.25">
      <c r="B68" s="1"/>
      <c r="C68" t="s">
        <v>11</v>
      </c>
      <c r="D68">
        <v>-1000</v>
      </c>
    </row>
    <row r="69" spans="2:5" outlineLevel="1" x14ac:dyDescent="0.25">
      <c r="B69" s="1"/>
      <c r="C69" s="4" t="s">
        <v>23</v>
      </c>
      <c r="D69" s="9">
        <f>SUBTOTAL(9,D55:D68)</f>
        <v>1340</v>
      </c>
      <c r="E69" s="7">
        <v>41632</v>
      </c>
    </row>
    <row r="70" spans="2:5" ht="40.5" customHeight="1" outlineLevel="1" x14ac:dyDescent="0.25">
      <c r="B70" s="1"/>
      <c r="C70" s="4"/>
    </row>
    <row r="71" spans="2:5" x14ac:dyDescent="0.25">
      <c r="B71" s="1"/>
      <c r="C71" s="4" t="s">
        <v>10</v>
      </c>
      <c r="D71">
        <f>SUBTOTAL(9,D4:D63)</f>
        <v>5770</v>
      </c>
    </row>
  </sheetData>
  <sortState ref="B4:D35">
    <sortCondition ref="C4:C35"/>
    <sortCondition ref="B4:B35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3"/>
  <sheetViews>
    <sheetView workbookViewId="0">
      <selection activeCell="C32" sqref="C32"/>
    </sheetView>
  </sheetViews>
  <sheetFormatPr defaultRowHeight="15" outlineLevelRow="2" x14ac:dyDescent="0.25"/>
  <cols>
    <col min="3" max="3" width="16.28515625" bestFit="1" customWidth="1"/>
  </cols>
  <sheetData>
    <row r="2" spans="2:5" x14ac:dyDescent="0.25">
      <c r="B2" s="1">
        <v>41611</v>
      </c>
      <c r="C2" t="s">
        <v>20</v>
      </c>
      <c r="D2">
        <v>160</v>
      </c>
    </row>
    <row r="3" spans="2:5" outlineLevel="2" x14ac:dyDescent="0.25">
      <c r="B3" s="1">
        <v>41632</v>
      </c>
      <c r="C3" t="s">
        <v>20</v>
      </c>
      <c r="D3">
        <v>160</v>
      </c>
    </row>
    <row r="4" spans="2:5" outlineLevel="1" x14ac:dyDescent="0.25">
      <c r="B4" s="1"/>
      <c r="C4" s="8" t="s">
        <v>21</v>
      </c>
      <c r="D4" s="9">
        <f>SUM(D2:D3)</f>
        <v>320</v>
      </c>
      <c r="E4" s="9"/>
    </row>
    <row r="5" spans="2:5" outlineLevel="1" x14ac:dyDescent="0.25">
      <c r="B5" s="1"/>
      <c r="C5" s="8"/>
    </row>
    <row r="6" spans="2:5" outlineLevel="2" x14ac:dyDescent="0.25">
      <c r="B6" s="1">
        <v>41622</v>
      </c>
      <c r="C6" t="s">
        <v>24</v>
      </c>
      <c r="D6">
        <v>180</v>
      </c>
    </row>
    <row r="7" spans="2:5" outlineLevel="1" x14ac:dyDescent="0.25">
      <c r="B7" s="1"/>
      <c r="C7" s="4" t="s">
        <v>26</v>
      </c>
      <c r="D7" s="9">
        <f>SUBTOTAL(9,D6:D6)</f>
        <v>180</v>
      </c>
      <c r="E7" s="9"/>
    </row>
    <row r="8" spans="2:5" outlineLevel="1" x14ac:dyDescent="0.25">
      <c r="B8" s="1"/>
      <c r="C8" s="4"/>
    </row>
    <row r="9" spans="2:5" outlineLevel="1" x14ac:dyDescent="0.25">
      <c r="B9" s="1"/>
      <c r="C9" s="4"/>
    </row>
    <row r="10" spans="2:5" outlineLevel="2" x14ac:dyDescent="0.25">
      <c r="B10" s="1">
        <v>41625</v>
      </c>
      <c r="C10" t="s">
        <v>25</v>
      </c>
      <c r="D10">
        <v>160</v>
      </c>
    </row>
    <row r="11" spans="2:5" outlineLevel="2" x14ac:dyDescent="0.25">
      <c r="B11" s="1">
        <v>41626</v>
      </c>
      <c r="C11" t="s">
        <v>25</v>
      </c>
      <c r="D11">
        <v>160</v>
      </c>
    </row>
    <row r="12" spans="2:5" outlineLevel="2" x14ac:dyDescent="0.25">
      <c r="B12" s="1">
        <v>41627</v>
      </c>
      <c r="C12" t="s">
        <v>25</v>
      </c>
      <c r="D12">
        <v>160</v>
      </c>
    </row>
    <row r="13" spans="2:5" outlineLevel="2" x14ac:dyDescent="0.25">
      <c r="B13" s="1">
        <v>41628</v>
      </c>
      <c r="C13" t="s">
        <v>25</v>
      </c>
      <c r="D13">
        <v>160</v>
      </c>
    </row>
    <row r="14" spans="2:5" outlineLevel="2" x14ac:dyDescent="0.25">
      <c r="B14" s="1">
        <v>41631</v>
      </c>
      <c r="C14" t="s">
        <v>25</v>
      </c>
      <c r="D14">
        <v>160</v>
      </c>
    </row>
    <row r="15" spans="2:5" outlineLevel="2" x14ac:dyDescent="0.25">
      <c r="B15" s="1">
        <v>41632</v>
      </c>
      <c r="C15" t="s">
        <v>25</v>
      </c>
      <c r="D15">
        <v>160</v>
      </c>
    </row>
    <row r="16" spans="2:5" outlineLevel="2" x14ac:dyDescent="0.25">
      <c r="B16" s="1">
        <v>41634</v>
      </c>
      <c r="C16" t="s">
        <v>25</v>
      </c>
      <c r="D16">
        <v>160</v>
      </c>
    </row>
    <row r="17" spans="2:5" outlineLevel="2" x14ac:dyDescent="0.25">
      <c r="B17" s="1">
        <v>41635</v>
      </c>
      <c r="C17" t="s">
        <v>25</v>
      </c>
      <c r="D17">
        <v>160</v>
      </c>
    </row>
    <row r="18" spans="2:5" outlineLevel="2" x14ac:dyDescent="0.25">
      <c r="B18" s="1"/>
      <c r="D18">
        <v>-380</v>
      </c>
    </row>
    <row r="19" spans="2:5" outlineLevel="1" x14ac:dyDescent="0.25">
      <c r="B19" s="1"/>
      <c r="C19" s="4" t="s">
        <v>27</v>
      </c>
      <c r="D19" s="9">
        <f>SUM(D10:D18)</f>
        <v>900</v>
      </c>
      <c r="E19" s="7">
        <v>41644</v>
      </c>
    </row>
    <row r="20" spans="2:5" outlineLevel="1" x14ac:dyDescent="0.25">
      <c r="B20" s="1"/>
      <c r="C20" s="4"/>
      <c r="D20" s="9"/>
      <c r="E20" s="7"/>
    </row>
    <row r="21" spans="2:5" outlineLevel="1" x14ac:dyDescent="0.25">
      <c r="B21" s="1"/>
      <c r="C21" s="4"/>
      <c r="D21" s="9"/>
      <c r="E21" s="7"/>
    </row>
    <row r="22" spans="2:5" outlineLevel="1" x14ac:dyDescent="0.25">
      <c r="B22" s="1"/>
      <c r="C22" s="4"/>
    </row>
    <row r="23" spans="2:5" outlineLevel="2" x14ac:dyDescent="0.25">
      <c r="B23" s="1">
        <v>41622</v>
      </c>
      <c r="C23" t="s">
        <v>19</v>
      </c>
      <c r="D23">
        <v>180</v>
      </c>
    </row>
    <row r="24" spans="2:5" outlineLevel="2" x14ac:dyDescent="0.25">
      <c r="B24" s="1">
        <v>41624</v>
      </c>
      <c r="C24" t="s">
        <v>19</v>
      </c>
      <c r="D24">
        <v>200</v>
      </c>
    </row>
    <row r="25" spans="2:5" outlineLevel="2" x14ac:dyDescent="0.25">
      <c r="B25" s="1">
        <v>41625</v>
      </c>
      <c r="C25" t="s">
        <v>19</v>
      </c>
      <c r="D25">
        <v>180</v>
      </c>
    </row>
    <row r="26" spans="2:5" outlineLevel="2" x14ac:dyDescent="0.25">
      <c r="B26" s="1">
        <v>41627</v>
      </c>
      <c r="C26" t="s">
        <v>19</v>
      </c>
      <c r="D26">
        <v>180</v>
      </c>
    </row>
    <row r="27" spans="2:5" outlineLevel="2" x14ac:dyDescent="0.25">
      <c r="B27" s="1">
        <v>41632</v>
      </c>
      <c r="C27" t="s">
        <v>19</v>
      </c>
      <c r="D27">
        <v>180</v>
      </c>
    </row>
    <row r="28" spans="2:5" outlineLevel="2" x14ac:dyDescent="0.25">
      <c r="B28" s="1">
        <v>41635</v>
      </c>
      <c r="C28" t="s">
        <v>19</v>
      </c>
      <c r="D28">
        <v>180</v>
      </c>
    </row>
    <row r="29" spans="2:5" outlineLevel="2" x14ac:dyDescent="0.25">
      <c r="B29" s="1"/>
      <c r="D29">
        <v>150</v>
      </c>
    </row>
    <row r="30" spans="2:5" outlineLevel="1" x14ac:dyDescent="0.25">
      <c r="B30" s="1"/>
      <c r="C30" s="4" t="s">
        <v>23</v>
      </c>
      <c r="D30" s="9">
        <f>SUM(D23:D29)</f>
        <v>1250</v>
      </c>
      <c r="E30" s="7">
        <v>41644</v>
      </c>
    </row>
    <row r="31" spans="2:5" outlineLevel="1" x14ac:dyDescent="0.25"/>
    <row r="32" spans="2:5" outlineLevel="1" x14ac:dyDescent="0.25"/>
    <row r="33" spans="3:4" outlineLevel="1" x14ac:dyDescent="0.25">
      <c r="C33" s="4" t="s">
        <v>10</v>
      </c>
      <c r="D33" t="e">
        <f>D30+D19+#REF!</f>
        <v>#REF!</v>
      </c>
    </row>
  </sheetData>
  <sortState ref="B2:D27">
    <sortCondition ref="C2:C27"/>
    <sortCondition ref="B2:B27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7"/>
  <sheetViews>
    <sheetView topLeftCell="A25" workbookViewId="0">
      <selection activeCell="D25" sqref="D25:D30"/>
    </sheetView>
  </sheetViews>
  <sheetFormatPr defaultRowHeight="15" outlineLevelRow="2" x14ac:dyDescent="0.25"/>
  <cols>
    <col min="2" max="2" width="9.140625" style="10"/>
    <col min="3" max="3" width="16" bestFit="1" customWidth="1"/>
  </cols>
  <sheetData>
    <row r="2" spans="2:5" x14ac:dyDescent="0.25">
      <c r="B2" s="10">
        <v>41646</v>
      </c>
      <c r="C2" t="s">
        <v>20</v>
      </c>
      <c r="D2">
        <v>160</v>
      </c>
    </row>
    <row r="3" spans="2:5" outlineLevel="2" x14ac:dyDescent="0.25">
      <c r="B3" s="10">
        <v>42004</v>
      </c>
      <c r="C3" t="s">
        <v>20</v>
      </c>
      <c r="D3">
        <v>160</v>
      </c>
    </row>
    <row r="4" spans="2:5" outlineLevel="1" x14ac:dyDescent="0.25">
      <c r="C4" s="4" t="s">
        <v>21</v>
      </c>
      <c r="D4" s="9">
        <f>SUM(D2:D3)</f>
        <v>320</v>
      </c>
      <c r="E4" s="7">
        <v>41664</v>
      </c>
    </row>
    <row r="5" spans="2:5" outlineLevel="1" x14ac:dyDescent="0.25">
      <c r="C5" s="4"/>
    </row>
    <row r="6" spans="2:5" outlineLevel="1" x14ac:dyDescent="0.25">
      <c r="C6" s="4"/>
    </row>
    <row r="7" spans="2:5" outlineLevel="2" x14ac:dyDescent="0.25">
      <c r="B7" s="10">
        <v>41628</v>
      </c>
      <c r="C7" t="s">
        <v>18</v>
      </c>
      <c r="D7">
        <v>180</v>
      </c>
    </row>
    <row r="8" spans="2:5" outlineLevel="2" x14ac:dyDescent="0.25">
      <c r="B8" s="10">
        <v>41631</v>
      </c>
      <c r="C8" t="s">
        <v>18</v>
      </c>
      <c r="D8">
        <v>180</v>
      </c>
    </row>
    <row r="9" spans="2:5" outlineLevel="2" x14ac:dyDescent="0.25">
      <c r="B9" s="10">
        <v>41632</v>
      </c>
      <c r="C9" t="s">
        <v>18</v>
      </c>
      <c r="D9">
        <v>180</v>
      </c>
    </row>
    <row r="10" spans="2:5" outlineLevel="2" x14ac:dyDescent="0.25">
      <c r="B10" s="10">
        <v>41634</v>
      </c>
      <c r="C10" t="s">
        <v>18</v>
      </c>
      <c r="D10">
        <v>180</v>
      </c>
    </row>
    <row r="11" spans="2:5" outlineLevel="2" x14ac:dyDescent="0.25">
      <c r="B11" s="10">
        <v>41635</v>
      </c>
      <c r="C11" t="s">
        <v>18</v>
      </c>
      <c r="D11">
        <v>180</v>
      </c>
    </row>
    <row r="12" spans="2:5" outlineLevel="2" x14ac:dyDescent="0.25">
      <c r="B12" s="10">
        <v>42004</v>
      </c>
      <c r="C12" t="s">
        <v>18</v>
      </c>
      <c r="D12">
        <v>170</v>
      </c>
    </row>
    <row r="13" spans="2:5" outlineLevel="2" x14ac:dyDescent="0.25">
      <c r="B13" s="10">
        <v>41641</v>
      </c>
      <c r="C13" t="s">
        <v>18</v>
      </c>
      <c r="D13">
        <v>180</v>
      </c>
    </row>
    <row r="14" spans="2:5" outlineLevel="2" x14ac:dyDescent="0.25">
      <c r="B14" s="10">
        <v>41643</v>
      </c>
      <c r="C14" t="s">
        <v>18</v>
      </c>
      <c r="D14">
        <v>180</v>
      </c>
    </row>
    <row r="15" spans="2:5" outlineLevel="2" x14ac:dyDescent="0.25">
      <c r="B15" s="10">
        <v>41646</v>
      </c>
      <c r="C15" t="s">
        <v>18</v>
      </c>
      <c r="D15">
        <v>180</v>
      </c>
    </row>
    <row r="16" spans="2:5" outlineLevel="2" x14ac:dyDescent="0.25">
      <c r="B16" s="10">
        <v>41647</v>
      </c>
      <c r="C16" t="s">
        <v>18</v>
      </c>
      <c r="D16">
        <v>180</v>
      </c>
    </row>
    <row r="17" spans="2:4" outlineLevel="2" x14ac:dyDescent="0.25">
      <c r="B17" s="10">
        <v>41648</v>
      </c>
      <c r="C17" t="s">
        <v>18</v>
      </c>
      <c r="D17">
        <v>180</v>
      </c>
    </row>
    <row r="18" spans="2:4" x14ac:dyDescent="0.25">
      <c r="B18" s="10">
        <v>41652</v>
      </c>
      <c r="C18" t="s">
        <v>18</v>
      </c>
      <c r="D18">
        <v>200</v>
      </c>
    </row>
    <row r="19" spans="2:4" x14ac:dyDescent="0.25">
      <c r="B19" s="10">
        <v>41653</v>
      </c>
      <c r="C19" t="s">
        <v>18</v>
      </c>
      <c r="D19">
        <v>200</v>
      </c>
    </row>
    <row r="20" spans="2:4" x14ac:dyDescent="0.25">
      <c r="B20" s="10">
        <v>41656</v>
      </c>
      <c r="C20" t="s">
        <v>18</v>
      </c>
      <c r="D20">
        <v>180</v>
      </c>
    </row>
    <row r="21" spans="2:4" x14ac:dyDescent="0.25">
      <c r="B21" s="10">
        <v>41657</v>
      </c>
      <c r="C21" t="s">
        <v>18</v>
      </c>
      <c r="D21">
        <v>180</v>
      </c>
    </row>
    <row r="22" spans="2:4" x14ac:dyDescent="0.25">
      <c r="B22" s="10">
        <v>41659</v>
      </c>
      <c r="C22" t="s">
        <v>18</v>
      </c>
      <c r="D22">
        <v>200</v>
      </c>
    </row>
    <row r="23" spans="2:4" x14ac:dyDescent="0.25">
      <c r="B23" s="10">
        <v>41663</v>
      </c>
      <c r="C23" t="s">
        <v>18</v>
      </c>
      <c r="D23">
        <v>180</v>
      </c>
    </row>
    <row r="24" spans="2:4" x14ac:dyDescent="0.25">
      <c r="B24" s="10">
        <v>41664</v>
      </c>
      <c r="C24" t="s">
        <v>18</v>
      </c>
      <c r="D24">
        <v>180</v>
      </c>
    </row>
    <row r="25" spans="2:4" x14ac:dyDescent="0.25">
      <c r="B25" s="10">
        <v>41667</v>
      </c>
      <c r="C25" t="s">
        <v>18</v>
      </c>
      <c r="D25">
        <v>180</v>
      </c>
    </row>
    <row r="26" spans="2:4" x14ac:dyDescent="0.25">
      <c r="B26" s="10">
        <v>41667</v>
      </c>
      <c r="C26" t="s">
        <v>34</v>
      </c>
      <c r="D26">
        <v>230</v>
      </c>
    </row>
    <row r="27" spans="2:4" x14ac:dyDescent="0.25">
      <c r="B27" s="10">
        <v>41668</v>
      </c>
      <c r="C27" t="s">
        <v>2</v>
      </c>
      <c r="D27">
        <v>150</v>
      </c>
    </row>
    <row r="28" spans="2:4" x14ac:dyDescent="0.25">
      <c r="B28" s="10">
        <v>41669</v>
      </c>
      <c r="C28" t="s">
        <v>2</v>
      </c>
      <c r="D28">
        <v>180</v>
      </c>
    </row>
    <row r="29" spans="2:4" x14ac:dyDescent="0.25">
      <c r="B29" s="10">
        <v>41669</v>
      </c>
      <c r="C29" t="s">
        <v>34</v>
      </c>
      <c r="D29">
        <v>230</v>
      </c>
    </row>
    <row r="30" spans="2:4" x14ac:dyDescent="0.25">
      <c r="B30" s="10">
        <v>41671</v>
      </c>
      <c r="C30" t="s">
        <v>2</v>
      </c>
      <c r="D30">
        <v>180</v>
      </c>
    </row>
    <row r="31" spans="2:4" outlineLevel="2" x14ac:dyDescent="0.25">
      <c r="C31" t="s">
        <v>28</v>
      </c>
      <c r="D31">
        <v>150</v>
      </c>
    </row>
    <row r="32" spans="2:4" outlineLevel="2" x14ac:dyDescent="0.25">
      <c r="C32" t="s">
        <v>12</v>
      </c>
      <c r="D32">
        <v>-2700</v>
      </c>
    </row>
    <row r="33" spans="2:5" outlineLevel="2" x14ac:dyDescent="0.25">
      <c r="C33" t="s">
        <v>12</v>
      </c>
      <c r="D33">
        <v>-200</v>
      </c>
    </row>
    <row r="34" spans="2:5" outlineLevel="2" x14ac:dyDescent="0.25">
      <c r="C34" t="s">
        <v>35</v>
      </c>
      <c r="D34">
        <v>-540</v>
      </c>
    </row>
    <row r="35" spans="2:5" outlineLevel="1" x14ac:dyDescent="0.25">
      <c r="C35" s="4" t="s">
        <v>22</v>
      </c>
      <c r="D35" s="9">
        <f>SUM(D7:D34)</f>
        <v>1150</v>
      </c>
      <c r="E35" s="7">
        <v>41674</v>
      </c>
    </row>
    <row r="36" spans="2:5" outlineLevel="1" x14ac:dyDescent="0.25">
      <c r="C36" s="4"/>
    </row>
    <row r="37" spans="2:5" outlineLevel="1" x14ac:dyDescent="0.25">
      <c r="C37" s="4"/>
    </row>
    <row r="38" spans="2:5" outlineLevel="2" x14ac:dyDescent="0.25">
      <c r="B38" s="10">
        <v>42004</v>
      </c>
      <c r="C38" t="s">
        <v>25</v>
      </c>
      <c r="D38">
        <v>160</v>
      </c>
    </row>
    <row r="39" spans="2:5" outlineLevel="2" x14ac:dyDescent="0.25">
      <c r="B39" s="10">
        <v>41641</v>
      </c>
      <c r="C39" t="s">
        <v>25</v>
      </c>
      <c r="D39">
        <v>160</v>
      </c>
    </row>
    <row r="40" spans="2:5" outlineLevel="2" x14ac:dyDescent="0.25">
      <c r="B40" s="10">
        <v>41643</v>
      </c>
      <c r="C40" t="s">
        <v>25</v>
      </c>
      <c r="D40">
        <v>160</v>
      </c>
    </row>
    <row r="41" spans="2:5" outlineLevel="2" x14ac:dyDescent="0.25">
      <c r="B41" s="10">
        <v>41646</v>
      </c>
      <c r="C41" t="s">
        <v>25</v>
      </c>
      <c r="D41">
        <v>160</v>
      </c>
    </row>
    <row r="42" spans="2:5" outlineLevel="2" x14ac:dyDescent="0.25">
      <c r="B42" s="10">
        <v>41647</v>
      </c>
      <c r="C42" t="s">
        <v>25</v>
      </c>
      <c r="D42">
        <v>160</v>
      </c>
    </row>
    <row r="43" spans="2:5" outlineLevel="2" x14ac:dyDescent="0.25">
      <c r="B43" s="10">
        <v>41648</v>
      </c>
      <c r="C43" t="s">
        <v>25</v>
      </c>
      <c r="D43">
        <v>160</v>
      </c>
    </row>
    <row r="44" spans="2:5" outlineLevel="2" x14ac:dyDescent="0.25">
      <c r="B44" s="10">
        <v>41654</v>
      </c>
      <c r="C44" t="s">
        <v>25</v>
      </c>
      <c r="D44">
        <v>160</v>
      </c>
    </row>
    <row r="45" spans="2:5" outlineLevel="2" x14ac:dyDescent="0.25">
      <c r="B45" s="10">
        <v>41656</v>
      </c>
      <c r="C45" t="s">
        <v>14</v>
      </c>
      <c r="D45">
        <v>160</v>
      </c>
    </row>
    <row r="46" spans="2:5" outlineLevel="2" x14ac:dyDescent="0.25">
      <c r="B46" s="10">
        <v>41657</v>
      </c>
      <c r="C46" t="s">
        <v>25</v>
      </c>
      <c r="D46">
        <v>160</v>
      </c>
    </row>
    <row r="47" spans="2:5" outlineLevel="2" x14ac:dyDescent="0.25">
      <c r="B47" s="10">
        <v>41663</v>
      </c>
      <c r="C47" t="s">
        <v>25</v>
      </c>
      <c r="D47">
        <v>160</v>
      </c>
    </row>
    <row r="48" spans="2:5" outlineLevel="2" x14ac:dyDescent="0.25">
      <c r="B48" s="10">
        <v>41666</v>
      </c>
      <c r="C48" t="s">
        <v>25</v>
      </c>
      <c r="D48">
        <v>160</v>
      </c>
    </row>
    <row r="49" spans="2:5" outlineLevel="2" x14ac:dyDescent="0.25">
      <c r="C49" t="s">
        <v>12</v>
      </c>
      <c r="D49">
        <v>-220</v>
      </c>
    </row>
    <row r="50" spans="2:5" outlineLevel="2" x14ac:dyDescent="0.25">
      <c r="C50" t="s">
        <v>12</v>
      </c>
      <c r="D50">
        <v>-500</v>
      </c>
    </row>
    <row r="51" spans="2:5" outlineLevel="2" x14ac:dyDescent="0.25">
      <c r="C51" t="s">
        <v>12</v>
      </c>
      <c r="D51">
        <v>-160</v>
      </c>
    </row>
    <row r="52" spans="2:5" outlineLevel="1" x14ac:dyDescent="0.25">
      <c r="C52" s="4" t="s">
        <v>27</v>
      </c>
      <c r="D52" s="9">
        <f>SUM(D38:D51)</f>
        <v>880</v>
      </c>
      <c r="E52" s="7">
        <v>41674</v>
      </c>
    </row>
    <row r="53" spans="2:5" outlineLevel="1" x14ac:dyDescent="0.25">
      <c r="C53" s="4"/>
    </row>
    <row r="54" spans="2:5" outlineLevel="1" x14ac:dyDescent="0.25">
      <c r="C54" s="4"/>
    </row>
    <row r="55" spans="2:5" outlineLevel="1" x14ac:dyDescent="0.25">
      <c r="C55" s="4"/>
    </row>
    <row r="56" spans="2:5" outlineLevel="2" x14ac:dyDescent="0.25">
      <c r="B56" s="10">
        <v>41641</v>
      </c>
      <c r="C56" t="s">
        <v>1</v>
      </c>
      <c r="D56">
        <v>120</v>
      </c>
    </row>
    <row r="57" spans="2:5" outlineLevel="2" x14ac:dyDescent="0.25">
      <c r="B57" s="10">
        <v>41645</v>
      </c>
      <c r="C57" t="s">
        <v>1</v>
      </c>
      <c r="D57">
        <v>180</v>
      </c>
    </row>
    <row r="58" spans="2:5" outlineLevel="2" x14ac:dyDescent="0.25">
      <c r="B58" s="10">
        <v>41646</v>
      </c>
      <c r="C58" t="s">
        <v>1</v>
      </c>
      <c r="D58">
        <v>200</v>
      </c>
    </row>
    <row r="59" spans="2:5" outlineLevel="2" x14ac:dyDescent="0.25">
      <c r="B59" s="10">
        <v>41647</v>
      </c>
      <c r="C59" t="s">
        <v>1</v>
      </c>
      <c r="D59">
        <v>180</v>
      </c>
    </row>
    <row r="60" spans="2:5" outlineLevel="2" x14ac:dyDescent="0.25">
      <c r="B60" s="10">
        <v>41648</v>
      </c>
      <c r="C60" t="s">
        <v>1</v>
      </c>
      <c r="D60">
        <v>180</v>
      </c>
    </row>
    <row r="61" spans="2:5" outlineLevel="2" x14ac:dyDescent="0.25">
      <c r="B61" s="10">
        <v>41655</v>
      </c>
      <c r="C61" t="s">
        <v>1</v>
      </c>
      <c r="D61">
        <v>290</v>
      </c>
    </row>
    <row r="62" spans="2:5" outlineLevel="2" x14ac:dyDescent="0.25">
      <c r="B62" s="10">
        <v>41666</v>
      </c>
      <c r="C62" t="s">
        <v>1</v>
      </c>
      <c r="D62">
        <v>225</v>
      </c>
    </row>
    <row r="63" spans="2:5" outlineLevel="2" x14ac:dyDescent="0.25">
      <c r="B63" s="10">
        <v>41667</v>
      </c>
      <c r="C63" t="s">
        <v>1</v>
      </c>
      <c r="D63">
        <v>250</v>
      </c>
    </row>
    <row r="64" spans="2:5" outlineLevel="2" x14ac:dyDescent="0.25">
      <c r="B64" s="10">
        <v>41668</v>
      </c>
      <c r="C64" t="s">
        <v>1</v>
      </c>
      <c r="D64">
        <v>250</v>
      </c>
    </row>
    <row r="65" spans="2:5" outlineLevel="2" x14ac:dyDescent="0.25">
      <c r="C65" t="s">
        <v>11</v>
      </c>
      <c r="D65">
        <v>-700</v>
      </c>
    </row>
    <row r="66" spans="2:5" outlineLevel="1" x14ac:dyDescent="0.25">
      <c r="C66" s="4" t="s">
        <v>9</v>
      </c>
      <c r="D66" s="9">
        <f>SUM(D56:D65)</f>
        <v>1175</v>
      </c>
      <c r="E66" s="7">
        <v>41674</v>
      </c>
    </row>
    <row r="67" spans="2:5" outlineLevel="1" x14ac:dyDescent="0.25"/>
    <row r="75" spans="2:5" x14ac:dyDescent="0.25">
      <c r="C75" s="4"/>
    </row>
    <row r="77" spans="2:5" x14ac:dyDescent="0.25">
      <c r="B77" s="10">
        <v>41666</v>
      </c>
      <c r="C77" t="s">
        <v>32</v>
      </c>
      <c r="D77" s="9">
        <v>225</v>
      </c>
      <c r="E77" s="7">
        <v>41677</v>
      </c>
    </row>
    <row r="87" spans="3:4" x14ac:dyDescent="0.25">
      <c r="C87" t="s">
        <v>31</v>
      </c>
      <c r="D87" s="11">
        <f>Sheet6!D18+Sheet6!D7</f>
        <v>2100</v>
      </c>
    </row>
  </sheetData>
  <sortState ref="B4:D28">
    <sortCondition ref="C4:C28"/>
    <sortCondition ref="B4:B28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72"/>
  <sheetViews>
    <sheetView topLeftCell="A16" workbookViewId="0">
      <selection activeCell="H5" sqref="H5"/>
    </sheetView>
  </sheetViews>
  <sheetFormatPr defaultRowHeight="15" x14ac:dyDescent="0.25"/>
  <cols>
    <col min="3" max="3" width="14.7109375" customWidth="1"/>
  </cols>
  <sheetData>
    <row r="3" spans="2:5" x14ac:dyDescent="0.25">
      <c r="B3" s="10">
        <v>41666</v>
      </c>
      <c r="C3" t="s">
        <v>20</v>
      </c>
      <c r="D3">
        <v>160</v>
      </c>
    </row>
    <row r="4" spans="2:5" x14ac:dyDescent="0.25">
      <c r="B4" s="10">
        <v>41667</v>
      </c>
      <c r="C4" t="s">
        <v>20</v>
      </c>
      <c r="D4">
        <v>220</v>
      </c>
    </row>
    <row r="5" spans="2:5" x14ac:dyDescent="0.25">
      <c r="B5" s="10">
        <v>41668</v>
      </c>
      <c r="C5" t="s">
        <v>20</v>
      </c>
      <c r="D5">
        <v>220</v>
      </c>
    </row>
    <row r="6" spans="2:5" x14ac:dyDescent="0.25">
      <c r="B6" s="10"/>
      <c r="C6" t="s">
        <v>12</v>
      </c>
      <c r="D6">
        <v>-300</v>
      </c>
    </row>
    <row r="7" spans="2:5" x14ac:dyDescent="0.25">
      <c r="B7" s="10"/>
      <c r="C7" s="4" t="s">
        <v>21</v>
      </c>
      <c r="D7" s="9">
        <f>SUM(D3:D6)</f>
        <v>300</v>
      </c>
      <c r="E7" s="7">
        <v>41693</v>
      </c>
    </row>
    <row r="11" spans="2:5" x14ac:dyDescent="0.25">
      <c r="B11" s="10">
        <v>41655</v>
      </c>
      <c r="C11" t="s">
        <v>29</v>
      </c>
      <c r="D11">
        <v>250</v>
      </c>
    </row>
    <row r="12" spans="2:5" x14ac:dyDescent="0.25">
      <c r="B12" s="10">
        <v>41656</v>
      </c>
      <c r="C12" t="s">
        <v>29</v>
      </c>
      <c r="D12">
        <v>250</v>
      </c>
    </row>
    <row r="13" spans="2:5" x14ac:dyDescent="0.25">
      <c r="B13" s="10">
        <v>41667</v>
      </c>
      <c r="C13" t="s">
        <v>29</v>
      </c>
      <c r="D13">
        <v>250</v>
      </c>
    </row>
    <row r="14" spans="2:5" x14ac:dyDescent="0.25">
      <c r="B14" s="10">
        <v>41668</v>
      </c>
      <c r="C14" t="s">
        <v>29</v>
      </c>
      <c r="D14">
        <v>250</v>
      </c>
    </row>
    <row r="15" spans="2:5" x14ac:dyDescent="0.25">
      <c r="B15" s="10">
        <v>41668</v>
      </c>
      <c r="C15" t="s">
        <v>33</v>
      </c>
      <c r="D15">
        <v>300</v>
      </c>
    </row>
    <row r="16" spans="2:5" x14ac:dyDescent="0.25">
      <c r="B16" s="10">
        <v>41669</v>
      </c>
      <c r="C16" t="s">
        <v>33</v>
      </c>
      <c r="D16">
        <v>300</v>
      </c>
    </row>
    <row r="17" spans="2:5" x14ac:dyDescent="0.25">
      <c r="B17" s="10">
        <v>41677</v>
      </c>
      <c r="C17" t="s">
        <v>13</v>
      </c>
      <c r="D17">
        <v>200</v>
      </c>
    </row>
    <row r="18" spans="2:5" x14ac:dyDescent="0.25">
      <c r="B18" s="10"/>
      <c r="C18" s="4" t="s">
        <v>30</v>
      </c>
      <c r="D18" s="9">
        <f>SUM(D11:D17)</f>
        <v>1800</v>
      </c>
      <c r="E18" s="7">
        <v>41699</v>
      </c>
    </row>
    <row r="22" spans="2:5" x14ac:dyDescent="0.25">
      <c r="B22" s="1">
        <v>41668</v>
      </c>
      <c r="C22" t="s">
        <v>37</v>
      </c>
      <c r="D22">
        <v>300</v>
      </c>
    </row>
    <row r="23" spans="2:5" x14ac:dyDescent="0.25">
      <c r="B23" s="1">
        <v>41669</v>
      </c>
      <c r="C23" t="s">
        <v>37</v>
      </c>
      <c r="D23">
        <v>300</v>
      </c>
    </row>
    <row r="24" spans="2:5" x14ac:dyDescent="0.25">
      <c r="B24" s="1">
        <v>41674</v>
      </c>
      <c r="C24" t="s">
        <v>19</v>
      </c>
      <c r="D24">
        <v>120</v>
      </c>
    </row>
    <row r="25" spans="2:5" x14ac:dyDescent="0.25">
      <c r="B25" s="1">
        <v>41676</v>
      </c>
      <c r="C25" t="s">
        <v>19</v>
      </c>
      <c r="D25">
        <v>180</v>
      </c>
    </row>
    <row r="26" spans="2:5" x14ac:dyDescent="0.25">
      <c r="B26" s="1">
        <v>41677</v>
      </c>
      <c r="C26" t="s">
        <v>19</v>
      </c>
      <c r="D26">
        <v>200</v>
      </c>
    </row>
    <row r="27" spans="2:5" x14ac:dyDescent="0.25">
      <c r="B27" s="1">
        <v>41680</v>
      </c>
      <c r="C27" t="s">
        <v>1</v>
      </c>
      <c r="D27">
        <v>180</v>
      </c>
    </row>
    <row r="28" spans="2:5" x14ac:dyDescent="0.25">
      <c r="B28" s="1">
        <v>41681</v>
      </c>
      <c r="C28" t="s">
        <v>1</v>
      </c>
      <c r="D28">
        <v>240</v>
      </c>
    </row>
    <row r="29" spans="2:5" x14ac:dyDescent="0.25">
      <c r="B29" s="1">
        <v>41682</v>
      </c>
      <c r="C29" t="s">
        <v>1</v>
      </c>
      <c r="D29">
        <v>240</v>
      </c>
    </row>
    <row r="30" spans="2:5" x14ac:dyDescent="0.25">
      <c r="C30" t="s">
        <v>9</v>
      </c>
      <c r="D30" s="9">
        <f>SUM(D22:D29)</f>
        <v>1760</v>
      </c>
      <c r="E30" s="9" t="s">
        <v>39</v>
      </c>
    </row>
    <row r="32" spans="2:5" x14ac:dyDescent="0.25">
      <c r="B32" s="1">
        <v>41672</v>
      </c>
      <c r="C32" t="s">
        <v>18</v>
      </c>
      <c r="D32">
        <v>120</v>
      </c>
    </row>
    <row r="33" spans="2:4" x14ac:dyDescent="0.25">
      <c r="B33" s="1">
        <v>41674</v>
      </c>
      <c r="C33" t="s">
        <v>18</v>
      </c>
      <c r="D33">
        <v>180</v>
      </c>
    </row>
    <row r="34" spans="2:4" x14ac:dyDescent="0.25">
      <c r="B34" s="1">
        <v>41675</v>
      </c>
      <c r="C34" t="s">
        <v>18</v>
      </c>
      <c r="D34">
        <v>180</v>
      </c>
    </row>
    <row r="35" spans="2:4" x14ac:dyDescent="0.25">
      <c r="B35" s="1">
        <v>41676</v>
      </c>
      <c r="C35" t="s">
        <v>18</v>
      </c>
      <c r="D35">
        <v>180</v>
      </c>
    </row>
    <row r="36" spans="2:4" x14ac:dyDescent="0.25">
      <c r="B36" s="1">
        <v>41677</v>
      </c>
      <c r="C36" t="s">
        <v>18</v>
      </c>
      <c r="D36">
        <v>180</v>
      </c>
    </row>
    <row r="37" spans="2:4" x14ac:dyDescent="0.25">
      <c r="B37" s="1">
        <v>41681</v>
      </c>
      <c r="C37" t="s">
        <v>18</v>
      </c>
      <c r="D37">
        <v>180</v>
      </c>
    </row>
    <row r="38" spans="2:4" x14ac:dyDescent="0.25">
      <c r="B38" s="1">
        <v>41682</v>
      </c>
      <c r="C38" t="s">
        <v>18</v>
      </c>
      <c r="D38">
        <v>180</v>
      </c>
    </row>
    <row r="39" spans="2:4" x14ac:dyDescent="0.25">
      <c r="B39" s="1">
        <v>41683</v>
      </c>
      <c r="C39" t="s">
        <v>2</v>
      </c>
      <c r="D39">
        <v>180</v>
      </c>
    </row>
    <row r="40" spans="2:4" x14ac:dyDescent="0.25">
      <c r="B40" s="1">
        <v>41685</v>
      </c>
      <c r="C40" t="s">
        <v>2</v>
      </c>
      <c r="D40">
        <v>180</v>
      </c>
    </row>
    <row r="41" spans="2:4" x14ac:dyDescent="0.25">
      <c r="B41" s="1">
        <v>41686</v>
      </c>
      <c r="C41" t="s">
        <v>18</v>
      </c>
      <c r="D41">
        <v>150</v>
      </c>
    </row>
    <row r="42" spans="2:4" x14ac:dyDescent="0.25">
      <c r="B42" s="1">
        <v>41687</v>
      </c>
      <c r="C42" t="s">
        <v>18</v>
      </c>
      <c r="D42">
        <v>180</v>
      </c>
    </row>
    <row r="43" spans="2:4" x14ac:dyDescent="0.25">
      <c r="B43" s="1">
        <v>41688</v>
      </c>
      <c r="C43" t="s">
        <v>2</v>
      </c>
      <c r="D43">
        <v>170</v>
      </c>
    </row>
    <row r="44" spans="2:4" x14ac:dyDescent="0.25">
      <c r="B44" s="1">
        <v>41691</v>
      </c>
      <c r="C44" t="s">
        <v>2</v>
      </c>
      <c r="D44">
        <v>180</v>
      </c>
    </row>
    <row r="45" spans="2:4" x14ac:dyDescent="0.25">
      <c r="B45" s="1">
        <v>41692</v>
      </c>
      <c r="C45" t="s">
        <v>2</v>
      </c>
      <c r="D45">
        <v>170</v>
      </c>
    </row>
    <row r="46" spans="2:4" x14ac:dyDescent="0.25">
      <c r="C46" t="s">
        <v>12</v>
      </c>
      <c r="D46">
        <v>-700</v>
      </c>
    </row>
    <row r="47" spans="2:4" x14ac:dyDescent="0.25">
      <c r="C47" t="s">
        <v>12</v>
      </c>
      <c r="D47">
        <v>-300</v>
      </c>
    </row>
    <row r="48" spans="2:4" x14ac:dyDescent="0.25">
      <c r="C48" t="s">
        <v>12</v>
      </c>
      <c r="D48">
        <v>-500</v>
      </c>
    </row>
    <row r="49" spans="2:12" x14ac:dyDescent="0.25">
      <c r="C49" t="s">
        <v>12</v>
      </c>
      <c r="D49">
        <v>-400</v>
      </c>
    </row>
    <row r="50" spans="2:12" x14ac:dyDescent="0.25">
      <c r="C50" s="4" t="s">
        <v>22</v>
      </c>
      <c r="D50" s="12">
        <f>SUM(D32:D49)</f>
        <v>510</v>
      </c>
      <c r="E50" s="7">
        <v>41694</v>
      </c>
    </row>
    <row r="51" spans="2:12" x14ac:dyDescent="0.25">
      <c r="L51" t="s">
        <v>38</v>
      </c>
    </row>
    <row r="52" spans="2:12" x14ac:dyDescent="0.25">
      <c r="B52" s="1">
        <v>41667</v>
      </c>
      <c r="C52" t="s">
        <v>25</v>
      </c>
      <c r="D52">
        <v>160</v>
      </c>
    </row>
    <row r="53" spans="2:12" x14ac:dyDescent="0.25">
      <c r="B53" s="1">
        <v>41667</v>
      </c>
      <c r="C53" t="s">
        <v>36</v>
      </c>
      <c r="D53">
        <v>200</v>
      </c>
    </row>
    <row r="54" spans="2:12" x14ac:dyDescent="0.25">
      <c r="B54" s="1">
        <v>41669</v>
      </c>
      <c r="C54" t="s">
        <v>14</v>
      </c>
      <c r="D54">
        <v>160</v>
      </c>
    </row>
    <row r="55" spans="2:12" x14ac:dyDescent="0.25">
      <c r="B55" s="1">
        <v>41670</v>
      </c>
      <c r="C55" t="s">
        <v>14</v>
      </c>
      <c r="D55">
        <v>160</v>
      </c>
    </row>
    <row r="56" spans="2:12" x14ac:dyDescent="0.25">
      <c r="B56" s="1">
        <v>41674</v>
      </c>
      <c r="C56" t="s">
        <v>14</v>
      </c>
      <c r="D56">
        <v>160</v>
      </c>
    </row>
    <row r="57" spans="2:12" x14ac:dyDescent="0.25">
      <c r="B57" s="1">
        <v>41676</v>
      </c>
      <c r="C57" t="s">
        <v>14</v>
      </c>
      <c r="D57">
        <v>160</v>
      </c>
    </row>
    <row r="58" spans="2:12" x14ac:dyDescent="0.25">
      <c r="B58" s="1">
        <v>41677</v>
      </c>
      <c r="C58" t="s">
        <v>14</v>
      </c>
      <c r="D58">
        <v>160</v>
      </c>
    </row>
    <row r="59" spans="2:12" x14ac:dyDescent="0.25">
      <c r="B59" s="1">
        <v>41680</v>
      </c>
      <c r="C59" t="s">
        <v>14</v>
      </c>
      <c r="D59">
        <v>160</v>
      </c>
    </row>
    <row r="60" spans="2:12" x14ac:dyDescent="0.25">
      <c r="B60" s="1">
        <v>41685</v>
      </c>
      <c r="C60" t="s">
        <v>14</v>
      </c>
      <c r="D60">
        <v>160</v>
      </c>
    </row>
    <row r="61" spans="2:12" x14ac:dyDescent="0.25">
      <c r="B61" s="1">
        <v>41687</v>
      </c>
      <c r="C61" t="s">
        <v>14</v>
      </c>
      <c r="D61">
        <v>160</v>
      </c>
    </row>
    <row r="62" spans="2:12" x14ac:dyDescent="0.25">
      <c r="B62" s="1">
        <v>41689</v>
      </c>
      <c r="C62" t="s">
        <v>14</v>
      </c>
      <c r="D62">
        <v>160</v>
      </c>
    </row>
    <row r="63" spans="2:12" x14ac:dyDescent="0.25">
      <c r="B63" s="1">
        <v>41691</v>
      </c>
      <c r="C63" t="s">
        <v>14</v>
      </c>
      <c r="D63">
        <v>160</v>
      </c>
    </row>
    <row r="64" spans="2:12" x14ac:dyDescent="0.25">
      <c r="B64" s="1"/>
      <c r="C64" t="s">
        <v>12</v>
      </c>
      <c r="D64">
        <v>-140</v>
      </c>
    </row>
    <row r="65" spans="2:5" x14ac:dyDescent="0.25">
      <c r="B65" s="1"/>
      <c r="C65" t="s">
        <v>12</v>
      </c>
      <c r="D65">
        <v>-220</v>
      </c>
    </row>
    <row r="66" spans="2:5" x14ac:dyDescent="0.25">
      <c r="B66" s="1"/>
      <c r="C66" t="s">
        <v>12</v>
      </c>
      <c r="D66">
        <v>-500</v>
      </c>
    </row>
    <row r="67" spans="2:5" x14ac:dyDescent="0.25">
      <c r="C67" s="4" t="s">
        <v>27</v>
      </c>
      <c r="D67" s="12">
        <f>SUM(D52:D66)</f>
        <v>1100</v>
      </c>
      <c r="E67" s="7">
        <v>41694</v>
      </c>
    </row>
    <row r="72" spans="2:5" x14ac:dyDescent="0.25">
      <c r="D72">
        <f>D67+D50+D30+D18+D7</f>
        <v>5470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36"/>
  <sheetViews>
    <sheetView topLeftCell="A4" workbookViewId="0">
      <selection activeCell="E36" sqref="E36"/>
    </sheetView>
  </sheetViews>
  <sheetFormatPr defaultRowHeight="15" x14ac:dyDescent="0.25"/>
  <cols>
    <col min="3" max="3" width="13.5703125" bestFit="1" customWidth="1"/>
  </cols>
  <sheetData>
    <row r="4" spans="2:5" x14ac:dyDescent="0.25">
      <c r="B4" s="1">
        <v>41687</v>
      </c>
      <c r="C4" t="s">
        <v>19</v>
      </c>
      <c r="D4">
        <v>180</v>
      </c>
    </row>
    <row r="5" spans="2:5" x14ac:dyDescent="0.25">
      <c r="B5" s="1">
        <v>41689</v>
      </c>
      <c r="C5" t="s">
        <v>19</v>
      </c>
      <c r="D5">
        <v>225</v>
      </c>
    </row>
    <row r="6" spans="2:5" x14ac:dyDescent="0.25">
      <c r="B6" s="1">
        <v>41690</v>
      </c>
      <c r="C6" t="s">
        <v>19</v>
      </c>
      <c r="D6">
        <v>210</v>
      </c>
    </row>
    <row r="7" spans="2:5" x14ac:dyDescent="0.25">
      <c r="B7" s="1">
        <v>41695</v>
      </c>
      <c r="C7" t="s">
        <v>19</v>
      </c>
      <c r="D7">
        <v>180</v>
      </c>
    </row>
    <row r="8" spans="2:5" x14ac:dyDescent="0.25">
      <c r="B8" s="1">
        <v>41696</v>
      </c>
      <c r="C8" t="s">
        <v>19</v>
      </c>
      <c r="D8">
        <v>180</v>
      </c>
    </row>
    <row r="9" spans="2:5" x14ac:dyDescent="0.25">
      <c r="B9" s="1">
        <v>41697</v>
      </c>
      <c r="C9" t="s">
        <v>19</v>
      </c>
      <c r="D9">
        <v>180</v>
      </c>
    </row>
    <row r="10" spans="2:5" x14ac:dyDescent="0.25">
      <c r="B10" s="1">
        <v>41702</v>
      </c>
      <c r="C10" t="s">
        <v>19</v>
      </c>
      <c r="D10">
        <v>250</v>
      </c>
    </row>
    <row r="11" spans="2:5" x14ac:dyDescent="0.25">
      <c r="B11" s="1">
        <v>41703</v>
      </c>
      <c r="C11" t="s">
        <v>19</v>
      </c>
      <c r="D11">
        <v>230</v>
      </c>
    </row>
    <row r="12" spans="2:5" x14ac:dyDescent="0.25">
      <c r="B12" s="1"/>
      <c r="C12" t="s">
        <v>11</v>
      </c>
      <c r="D12">
        <v>-220</v>
      </c>
    </row>
    <row r="13" spans="2:5" x14ac:dyDescent="0.25">
      <c r="B13" s="1"/>
      <c r="C13" t="s">
        <v>11</v>
      </c>
      <c r="D13">
        <v>-400</v>
      </c>
    </row>
    <row r="14" spans="2:5" x14ac:dyDescent="0.25">
      <c r="C14" t="s">
        <v>40</v>
      </c>
      <c r="D14" s="9">
        <f>SUM(D4:D13)</f>
        <v>1015</v>
      </c>
      <c r="E14" s="7">
        <v>41711</v>
      </c>
    </row>
    <row r="18" spans="2:5" x14ac:dyDescent="0.25">
      <c r="B18" s="1">
        <v>41695</v>
      </c>
      <c r="C18" t="s">
        <v>25</v>
      </c>
      <c r="D18">
        <v>160</v>
      </c>
    </row>
    <row r="19" spans="2:5" x14ac:dyDescent="0.25">
      <c r="B19" s="1">
        <v>41696</v>
      </c>
      <c r="C19" t="s">
        <v>25</v>
      </c>
      <c r="D19">
        <v>160</v>
      </c>
    </row>
    <row r="20" spans="2:5" x14ac:dyDescent="0.25">
      <c r="B20" s="1">
        <v>41697</v>
      </c>
      <c r="C20" t="s">
        <v>25</v>
      </c>
      <c r="D20">
        <v>160</v>
      </c>
    </row>
    <row r="21" spans="2:5" x14ac:dyDescent="0.25">
      <c r="B21" s="1">
        <v>41698</v>
      </c>
      <c r="C21" t="s">
        <v>25</v>
      </c>
      <c r="D21">
        <v>160</v>
      </c>
    </row>
    <row r="22" spans="2:5" x14ac:dyDescent="0.25">
      <c r="B22" s="1">
        <v>41702</v>
      </c>
      <c r="C22" t="s">
        <v>25</v>
      </c>
      <c r="D22">
        <v>160</v>
      </c>
    </row>
    <row r="23" spans="2:5" x14ac:dyDescent="0.25">
      <c r="B23" s="1"/>
      <c r="C23" t="s">
        <v>12</v>
      </c>
      <c r="D23">
        <v>-100</v>
      </c>
    </row>
    <row r="24" spans="2:5" x14ac:dyDescent="0.25">
      <c r="B24" s="1"/>
      <c r="C24" t="s">
        <v>41</v>
      </c>
      <c r="D24" s="9">
        <f>SUM(D18:D23)</f>
        <v>700</v>
      </c>
      <c r="E24" s="7">
        <v>41711</v>
      </c>
    </row>
    <row r="27" spans="2:5" x14ac:dyDescent="0.25">
      <c r="B27" s="1">
        <v>41695</v>
      </c>
      <c r="C27" t="s">
        <v>18</v>
      </c>
      <c r="D27">
        <v>180</v>
      </c>
    </row>
    <row r="28" spans="2:5" x14ac:dyDescent="0.25">
      <c r="B28" s="1">
        <v>41696</v>
      </c>
      <c r="C28" t="s">
        <v>18</v>
      </c>
      <c r="D28">
        <v>180</v>
      </c>
    </row>
    <row r="29" spans="2:5" x14ac:dyDescent="0.25">
      <c r="B29" s="1">
        <v>41697</v>
      </c>
      <c r="C29" t="s">
        <v>18</v>
      </c>
      <c r="D29">
        <v>180</v>
      </c>
    </row>
    <row r="30" spans="2:5" x14ac:dyDescent="0.25">
      <c r="B30" s="1">
        <v>41698</v>
      </c>
      <c r="C30" t="s">
        <v>18</v>
      </c>
      <c r="D30">
        <v>180</v>
      </c>
    </row>
    <row r="31" spans="2:5" x14ac:dyDescent="0.25">
      <c r="B31" s="1">
        <v>41699</v>
      </c>
      <c r="C31" t="s">
        <v>18</v>
      </c>
      <c r="D31">
        <v>180</v>
      </c>
    </row>
    <row r="32" spans="2:5" x14ac:dyDescent="0.25">
      <c r="B32" s="1">
        <v>41702</v>
      </c>
      <c r="C32" t="s">
        <v>18</v>
      </c>
      <c r="D32">
        <v>180</v>
      </c>
    </row>
    <row r="33" spans="2:6" x14ac:dyDescent="0.25">
      <c r="B33" s="1">
        <v>41703</v>
      </c>
      <c r="C33" t="s">
        <v>18</v>
      </c>
      <c r="D33">
        <v>180</v>
      </c>
    </row>
    <row r="34" spans="2:6" x14ac:dyDescent="0.25">
      <c r="B34" s="1"/>
      <c r="D34">
        <v>-200</v>
      </c>
    </row>
    <row r="35" spans="2:6" x14ac:dyDescent="0.25">
      <c r="C35" t="s">
        <v>42</v>
      </c>
      <c r="D35" s="9">
        <f>SUM(D27:D34)</f>
        <v>1060</v>
      </c>
      <c r="E35" s="7">
        <v>41711</v>
      </c>
    </row>
    <row r="36" spans="2:6" x14ac:dyDescent="0.25">
      <c r="F36">
        <f>D14+D24+D35</f>
        <v>2775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7"/>
  <sheetViews>
    <sheetView topLeftCell="A7" workbookViewId="0">
      <selection activeCell="G29" sqref="G29"/>
    </sheetView>
  </sheetViews>
  <sheetFormatPr defaultRowHeight="15" outlineLevelRow="2" x14ac:dyDescent="0.25"/>
  <cols>
    <col min="3" max="3" width="14.140625" bestFit="1" customWidth="1"/>
  </cols>
  <sheetData>
    <row r="1" spans="2:9" x14ac:dyDescent="0.25">
      <c r="B1" t="s">
        <v>46</v>
      </c>
      <c r="C1" t="s">
        <v>47</v>
      </c>
      <c r="D1" t="s">
        <v>48</v>
      </c>
    </row>
    <row r="2" spans="2:9" outlineLevel="2" x14ac:dyDescent="0.25">
      <c r="B2" s="1">
        <v>41711</v>
      </c>
      <c r="C2" t="s">
        <v>29</v>
      </c>
      <c r="D2">
        <v>230</v>
      </c>
    </row>
    <row r="3" spans="2:9" outlineLevel="1" x14ac:dyDescent="0.25">
      <c r="B3" s="1"/>
      <c r="C3" s="8" t="s">
        <v>30</v>
      </c>
      <c r="D3">
        <f>SUBTOTAL(9,D2:D2)</f>
        <v>230</v>
      </c>
    </row>
    <row r="4" spans="2:9" outlineLevel="1" x14ac:dyDescent="0.25">
      <c r="B4" s="1"/>
      <c r="C4" s="8"/>
    </row>
    <row r="5" spans="2:9" outlineLevel="2" x14ac:dyDescent="0.25">
      <c r="B5" s="1">
        <v>41704</v>
      </c>
      <c r="C5" t="s">
        <v>18</v>
      </c>
      <c r="D5">
        <v>180</v>
      </c>
    </row>
    <row r="6" spans="2:9" outlineLevel="2" x14ac:dyDescent="0.25">
      <c r="B6" s="1">
        <v>41705</v>
      </c>
      <c r="C6" t="s">
        <v>18</v>
      </c>
      <c r="D6">
        <v>180</v>
      </c>
    </row>
    <row r="7" spans="2:9" outlineLevel="2" x14ac:dyDescent="0.25">
      <c r="B7" s="1">
        <v>41706</v>
      </c>
      <c r="C7" t="s">
        <v>18</v>
      </c>
      <c r="D7">
        <v>180</v>
      </c>
    </row>
    <row r="8" spans="2:9" outlineLevel="2" x14ac:dyDescent="0.25">
      <c r="B8" s="1">
        <v>41708</v>
      </c>
      <c r="C8" t="s">
        <v>18</v>
      </c>
      <c r="D8">
        <v>180</v>
      </c>
    </row>
    <row r="9" spans="2:9" outlineLevel="2" x14ac:dyDescent="0.25">
      <c r="B9" s="1">
        <v>41709</v>
      </c>
      <c r="C9" t="s">
        <v>18</v>
      </c>
      <c r="D9">
        <v>180</v>
      </c>
    </row>
    <row r="10" spans="2:9" outlineLevel="2" x14ac:dyDescent="0.25">
      <c r="B10" s="1">
        <v>41712</v>
      </c>
      <c r="C10" t="s">
        <v>18</v>
      </c>
      <c r="D10">
        <v>180</v>
      </c>
    </row>
    <row r="11" spans="2:9" outlineLevel="2" x14ac:dyDescent="0.25">
      <c r="B11" s="1">
        <v>41713</v>
      </c>
      <c r="C11" t="s">
        <v>18</v>
      </c>
      <c r="D11">
        <v>180</v>
      </c>
      <c r="I11">
        <f>D17+D34</f>
        <v>3190</v>
      </c>
    </row>
    <row r="12" spans="2:9" outlineLevel="2" x14ac:dyDescent="0.25">
      <c r="B12" s="1">
        <v>41716</v>
      </c>
      <c r="C12" t="s">
        <v>18</v>
      </c>
      <c r="D12">
        <v>180</v>
      </c>
    </row>
    <row r="13" spans="2:9" outlineLevel="2" x14ac:dyDescent="0.25">
      <c r="B13" s="1">
        <v>41717</v>
      </c>
      <c r="C13" t="s">
        <v>18</v>
      </c>
      <c r="D13">
        <v>180</v>
      </c>
    </row>
    <row r="14" spans="2:9" outlineLevel="2" x14ac:dyDescent="0.25">
      <c r="B14" s="1">
        <v>41718</v>
      </c>
      <c r="C14" t="s">
        <v>18</v>
      </c>
      <c r="D14">
        <v>180</v>
      </c>
    </row>
    <row r="15" spans="2:9" outlineLevel="2" x14ac:dyDescent="0.25">
      <c r="B15" s="1">
        <v>41719</v>
      </c>
      <c r="C15" t="s">
        <v>18</v>
      </c>
      <c r="D15">
        <v>180</v>
      </c>
    </row>
    <row r="16" spans="2:9" outlineLevel="2" x14ac:dyDescent="0.25">
      <c r="B16" s="1">
        <v>41720</v>
      </c>
      <c r="C16" t="s">
        <v>18</v>
      </c>
      <c r="D16">
        <v>180</v>
      </c>
    </row>
    <row r="17" spans="2:5" outlineLevel="1" x14ac:dyDescent="0.25">
      <c r="B17" s="1"/>
      <c r="C17" s="4" t="s">
        <v>22</v>
      </c>
      <c r="D17" s="9">
        <f>SUBTOTAL(9,D5:D16)</f>
        <v>2160</v>
      </c>
      <c r="E17" s="7">
        <v>41724</v>
      </c>
    </row>
    <row r="18" spans="2:5" outlineLevel="1" x14ac:dyDescent="0.25">
      <c r="B18" s="1"/>
      <c r="C18" s="4"/>
    </row>
    <row r="19" spans="2:5" outlineLevel="2" x14ac:dyDescent="0.25">
      <c r="B19" s="1">
        <v>41705</v>
      </c>
      <c r="C19" t="s">
        <v>25</v>
      </c>
      <c r="D19">
        <v>125</v>
      </c>
    </row>
    <row r="20" spans="2:5" outlineLevel="2" x14ac:dyDescent="0.25">
      <c r="B20" s="1">
        <v>41706</v>
      </c>
      <c r="C20" t="s">
        <v>25</v>
      </c>
      <c r="D20">
        <v>125</v>
      </c>
    </row>
    <row r="21" spans="2:5" outlineLevel="2" x14ac:dyDescent="0.25">
      <c r="B21" s="1">
        <v>41710</v>
      </c>
      <c r="C21" t="s">
        <v>25</v>
      </c>
      <c r="D21">
        <v>125</v>
      </c>
    </row>
    <row r="22" spans="2:5" outlineLevel="2" x14ac:dyDescent="0.25">
      <c r="B22" s="1">
        <v>41793</v>
      </c>
      <c r="C22" t="s">
        <v>25</v>
      </c>
      <c r="D22">
        <v>125</v>
      </c>
    </row>
    <row r="23" spans="2:5" outlineLevel="1" x14ac:dyDescent="0.25">
      <c r="B23" s="1"/>
      <c r="C23" s="4" t="s">
        <v>27</v>
      </c>
      <c r="D23" s="9">
        <f>SUBTOTAL(9,D19:D22)</f>
        <v>500</v>
      </c>
      <c r="E23" s="7">
        <v>41722</v>
      </c>
    </row>
    <row r="24" spans="2:5" outlineLevel="1" x14ac:dyDescent="0.25">
      <c r="B24" s="1"/>
      <c r="C24" s="4"/>
    </row>
    <row r="25" spans="2:5" outlineLevel="2" x14ac:dyDescent="0.25">
      <c r="B25" s="1">
        <v>41704</v>
      </c>
      <c r="C25" t="s">
        <v>43</v>
      </c>
      <c r="D25">
        <v>160</v>
      </c>
    </row>
    <row r="26" spans="2:5" outlineLevel="2" x14ac:dyDescent="0.25">
      <c r="B26" s="1">
        <v>41705</v>
      </c>
      <c r="C26" t="s">
        <v>43</v>
      </c>
      <c r="D26">
        <v>160</v>
      </c>
    </row>
    <row r="27" spans="2:5" outlineLevel="2" x14ac:dyDescent="0.25">
      <c r="B27" s="1">
        <v>41706</v>
      </c>
      <c r="C27" t="s">
        <v>43</v>
      </c>
      <c r="D27">
        <v>160</v>
      </c>
    </row>
    <row r="28" spans="2:5" outlineLevel="2" x14ac:dyDescent="0.25">
      <c r="B28" s="1">
        <v>41708</v>
      </c>
      <c r="C28" t="s">
        <v>43</v>
      </c>
      <c r="D28">
        <v>160</v>
      </c>
    </row>
    <row r="29" spans="2:5" outlineLevel="2" x14ac:dyDescent="0.25">
      <c r="B29" s="1">
        <v>41709</v>
      </c>
      <c r="C29" t="s">
        <v>43</v>
      </c>
      <c r="D29">
        <v>160</v>
      </c>
    </row>
    <row r="30" spans="2:5" outlineLevel="2" x14ac:dyDescent="0.25">
      <c r="B30" s="1">
        <v>41710</v>
      </c>
      <c r="C30" t="s">
        <v>43</v>
      </c>
      <c r="D30">
        <v>160</v>
      </c>
    </row>
    <row r="31" spans="2:5" outlineLevel="2" x14ac:dyDescent="0.25">
      <c r="B31" s="1">
        <v>41712</v>
      </c>
      <c r="C31" t="s">
        <v>43</v>
      </c>
      <c r="D31">
        <v>160</v>
      </c>
    </row>
    <row r="32" spans="2:5" outlineLevel="2" x14ac:dyDescent="0.25">
      <c r="B32" s="1">
        <v>41713</v>
      </c>
      <c r="C32" t="s">
        <v>43</v>
      </c>
      <c r="D32">
        <v>160</v>
      </c>
    </row>
    <row r="33" spans="2:5" outlineLevel="2" x14ac:dyDescent="0.25">
      <c r="B33" s="1"/>
      <c r="D33">
        <v>-250</v>
      </c>
    </row>
    <row r="34" spans="2:5" outlineLevel="1" x14ac:dyDescent="0.25">
      <c r="B34" s="1"/>
      <c r="C34" s="4" t="s">
        <v>45</v>
      </c>
      <c r="D34" s="9">
        <f>SUM(D25:D33)</f>
        <v>1030</v>
      </c>
      <c r="E34" s="7">
        <v>41724</v>
      </c>
    </row>
    <row r="35" spans="2:5" outlineLevel="1" x14ac:dyDescent="0.25">
      <c r="B35" s="1"/>
      <c r="C35" s="4"/>
    </row>
    <row r="36" spans="2:5" outlineLevel="2" x14ac:dyDescent="0.25">
      <c r="B36" s="1">
        <v>41705</v>
      </c>
      <c r="C36" t="s">
        <v>44</v>
      </c>
      <c r="D36">
        <v>200</v>
      </c>
    </row>
    <row r="37" spans="2:5" outlineLevel="2" x14ac:dyDescent="0.25">
      <c r="B37" s="1">
        <v>41708</v>
      </c>
      <c r="C37" t="s">
        <v>44</v>
      </c>
      <c r="D37">
        <v>180</v>
      </c>
    </row>
    <row r="38" spans="2:5" outlineLevel="2" x14ac:dyDescent="0.25">
      <c r="B38" s="1">
        <v>41709</v>
      </c>
      <c r="C38" t="s">
        <v>44</v>
      </c>
      <c r="D38">
        <v>230</v>
      </c>
    </row>
    <row r="39" spans="2:5" outlineLevel="2" x14ac:dyDescent="0.25">
      <c r="B39" s="1">
        <v>41710</v>
      </c>
      <c r="C39" t="s">
        <v>44</v>
      </c>
      <c r="D39">
        <v>200</v>
      </c>
    </row>
    <row r="40" spans="2:5" outlineLevel="2" x14ac:dyDescent="0.25">
      <c r="B40" s="1">
        <v>41711</v>
      </c>
      <c r="C40" t="s">
        <v>44</v>
      </c>
      <c r="D40">
        <v>230</v>
      </c>
    </row>
    <row r="41" spans="2:5" outlineLevel="2" x14ac:dyDescent="0.25">
      <c r="B41" s="1">
        <v>41716</v>
      </c>
      <c r="C41" t="s">
        <v>44</v>
      </c>
      <c r="D41">
        <v>180</v>
      </c>
    </row>
    <row r="42" spans="2:5" outlineLevel="2" x14ac:dyDescent="0.25">
      <c r="B42" s="1">
        <v>41718</v>
      </c>
      <c r="C42" t="s">
        <v>1</v>
      </c>
      <c r="D42">
        <v>180</v>
      </c>
    </row>
    <row r="43" spans="2:5" outlineLevel="2" x14ac:dyDescent="0.25">
      <c r="B43" s="1">
        <v>41719</v>
      </c>
      <c r="C43" t="s">
        <v>1</v>
      </c>
      <c r="D43">
        <v>180</v>
      </c>
    </row>
    <row r="44" spans="2:5" outlineLevel="2" x14ac:dyDescent="0.25">
      <c r="B44" s="1"/>
      <c r="D44">
        <v>-140</v>
      </c>
    </row>
    <row r="45" spans="2:5" outlineLevel="1" x14ac:dyDescent="0.25">
      <c r="B45" s="1"/>
      <c r="C45" s="4" t="s">
        <v>9</v>
      </c>
      <c r="D45">
        <f>SUM(D36:D44)</f>
        <v>1440</v>
      </c>
    </row>
    <row r="46" spans="2:5" outlineLevel="1" x14ac:dyDescent="0.25">
      <c r="B46" s="1"/>
      <c r="C46" s="4"/>
    </row>
    <row r="47" spans="2:5" x14ac:dyDescent="0.25">
      <c r="B47" s="1"/>
      <c r="C47" s="4" t="s">
        <v>10</v>
      </c>
      <c r="D47">
        <f>SUBTOTAL(9,D2:D43)</f>
        <v>6530</v>
      </c>
    </row>
  </sheetData>
  <sortState ref="B2:D38">
    <sortCondition ref="C2:C38"/>
    <sortCondition ref="B2:B38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7"/>
  <sheetViews>
    <sheetView topLeftCell="A31" workbookViewId="0">
      <selection activeCell="M25" sqref="M25"/>
    </sheetView>
  </sheetViews>
  <sheetFormatPr defaultRowHeight="15" outlineLevelRow="2" x14ac:dyDescent="0.25"/>
  <cols>
    <col min="3" max="3" width="14.140625" bestFit="1" customWidth="1"/>
    <col min="11" max="11" width="18.7109375" bestFit="1" customWidth="1"/>
  </cols>
  <sheetData>
    <row r="2" spans="2:13" outlineLevel="2" x14ac:dyDescent="0.25">
      <c r="B2" s="1">
        <v>41722</v>
      </c>
      <c r="C2" t="s">
        <v>18</v>
      </c>
      <c r="D2">
        <v>180</v>
      </c>
      <c r="J2" s="1">
        <v>41743</v>
      </c>
      <c r="K2" t="s">
        <v>18</v>
      </c>
      <c r="L2">
        <v>180</v>
      </c>
    </row>
    <row r="3" spans="2:13" outlineLevel="2" x14ac:dyDescent="0.25">
      <c r="B3" s="1">
        <v>41725</v>
      </c>
      <c r="C3" t="s">
        <v>18</v>
      </c>
      <c r="D3">
        <v>180</v>
      </c>
      <c r="J3" s="1">
        <v>41744</v>
      </c>
      <c r="K3" t="s">
        <v>18</v>
      </c>
      <c r="L3">
        <v>180</v>
      </c>
    </row>
    <row r="4" spans="2:13" outlineLevel="2" x14ac:dyDescent="0.25">
      <c r="B4" s="1">
        <v>41726</v>
      </c>
      <c r="C4" t="s">
        <v>18</v>
      </c>
      <c r="D4">
        <v>180</v>
      </c>
      <c r="J4" s="1">
        <v>41745</v>
      </c>
      <c r="K4" t="s">
        <v>18</v>
      </c>
      <c r="L4">
        <v>180</v>
      </c>
    </row>
    <row r="5" spans="2:13" outlineLevel="2" x14ac:dyDescent="0.25">
      <c r="B5" s="1">
        <v>41730</v>
      </c>
      <c r="C5" t="s">
        <v>18</v>
      </c>
      <c r="D5">
        <v>200</v>
      </c>
      <c r="J5" s="1">
        <v>41750</v>
      </c>
      <c r="K5" t="s">
        <v>18</v>
      </c>
      <c r="L5">
        <v>180</v>
      </c>
    </row>
    <row r="6" spans="2:13" outlineLevel="2" x14ac:dyDescent="0.25">
      <c r="B6" s="1">
        <v>41731</v>
      </c>
      <c r="C6" t="s">
        <v>18</v>
      </c>
      <c r="D6">
        <v>200</v>
      </c>
      <c r="J6" s="1">
        <v>41751</v>
      </c>
      <c r="K6" t="s">
        <v>18</v>
      </c>
      <c r="L6">
        <v>180</v>
      </c>
    </row>
    <row r="7" spans="2:13" outlineLevel="2" x14ac:dyDescent="0.25">
      <c r="B7" s="1">
        <v>41732</v>
      </c>
      <c r="C7" t="s">
        <v>18</v>
      </c>
      <c r="D7">
        <v>200</v>
      </c>
      <c r="J7" s="1">
        <v>41752</v>
      </c>
      <c r="K7" t="s">
        <v>18</v>
      </c>
      <c r="L7">
        <v>180</v>
      </c>
    </row>
    <row r="8" spans="2:13" outlineLevel="2" x14ac:dyDescent="0.25">
      <c r="B8" s="1">
        <v>41733</v>
      </c>
      <c r="C8" t="s">
        <v>18</v>
      </c>
      <c r="D8">
        <v>200</v>
      </c>
      <c r="J8" s="1">
        <v>41753</v>
      </c>
      <c r="K8" t="s">
        <v>18</v>
      </c>
      <c r="L8">
        <v>180</v>
      </c>
    </row>
    <row r="9" spans="2:13" outlineLevel="2" x14ac:dyDescent="0.25">
      <c r="B9" s="1">
        <v>41736</v>
      </c>
      <c r="C9" t="s">
        <v>18</v>
      </c>
      <c r="D9">
        <v>180</v>
      </c>
      <c r="J9" s="1">
        <v>41754</v>
      </c>
      <c r="K9" t="s">
        <v>18</v>
      </c>
      <c r="L9">
        <v>180</v>
      </c>
    </row>
    <row r="10" spans="2:13" outlineLevel="2" x14ac:dyDescent="0.25">
      <c r="B10" s="1">
        <v>41737</v>
      </c>
      <c r="C10" t="s">
        <v>18</v>
      </c>
      <c r="D10">
        <v>180</v>
      </c>
      <c r="J10" s="1">
        <v>41753</v>
      </c>
      <c r="K10" t="s">
        <v>12</v>
      </c>
      <c r="L10">
        <v>-250</v>
      </c>
    </row>
    <row r="11" spans="2:13" outlineLevel="2" x14ac:dyDescent="0.25">
      <c r="B11" s="1">
        <v>41738</v>
      </c>
      <c r="C11" t="s">
        <v>18</v>
      </c>
      <c r="D11">
        <v>180</v>
      </c>
      <c r="L11" s="9">
        <f>SUM(L2:L10)</f>
        <v>1190</v>
      </c>
      <c r="M11" s="7">
        <v>41761</v>
      </c>
    </row>
    <row r="12" spans="2:13" outlineLevel="2" x14ac:dyDescent="0.25">
      <c r="B12" s="1">
        <v>41738</v>
      </c>
      <c r="C12" t="s">
        <v>18</v>
      </c>
      <c r="D12">
        <v>180</v>
      </c>
    </row>
    <row r="13" spans="2:13" outlineLevel="2" x14ac:dyDescent="0.25">
      <c r="B13" s="1">
        <v>41739</v>
      </c>
      <c r="C13" t="s">
        <v>18</v>
      </c>
      <c r="D13">
        <v>180</v>
      </c>
    </row>
    <row r="14" spans="2:13" outlineLevel="2" x14ac:dyDescent="0.25">
      <c r="B14" s="1">
        <v>41740</v>
      </c>
      <c r="C14" t="s">
        <v>18</v>
      </c>
      <c r="D14">
        <v>180</v>
      </c>
      <c r="J14" s="1">
        <v>41736</v>
      </c>
      <c r="K14" t="s">
        <v>19</v>
      </c>
      <c r="L14">
        <v>230</v>
      </c>
    </row>
    <row r="15" spans="2:13" outlineLevel="2" x14ac:dyDescent="0.25">
      <c r="B15" s="1">
        <v>41734</v>
      </c>
      <c r="C15" t="s">
        <v>12</v>
      </c>
      <c r="D15">
        <v>-300</v>
      </c>
      <c r="J15" s="1">
        <v>41737</v>
      </c>
      <c r="K15" t="s">
        <v>19</v>
      </c>
      <c r="L15">
        <v>275</v>
      </c>
    </row>
    <row r="16" spans="2:13" outlineLevel="2" x14ac:dyDescent="0.25">
      <c r="B16" s="1">
        <v>41741</v>
      </c>
      <c r="C16" t="s">
        <v>12</v>
      </c>
      <c r="D16">
        <v>-500</v>
      </c>
      <c r="J16" s="1">
        <v>41738</v>
      </c>
      <c r="K16" t="s">
        <v>19</v>
      </c>
      <c r="L16">
        <v>275</v>
      </c>
    </row>
    <row r="17" spans="2:15" outlineLevel="2" x14ac:dyDescent="0.25">
      <c r="B17" s="1">
        <v>41745</v>
      </c>
      <c r="C17" t="s">
        <v>12</v>
      </c>
      <c r="D17">
        <v>-100</v>
      </c>
      <c r="J17" s="1">
        <v>41739</v>
      </c>
      <c r="K17" t="s">
        <v>19</v>
      </c>
      <c r="L17">
        <v>275</v>
      </c>
    </row>
    <row r="18" spans="2:15" x14ac:dyDescent="0.25">
      <c r="B18" s="1"/>
      <c r="C18" s="4" t="s">
        <v>22</v>
      </c>
      <c r="D18" s="9">
        <f>SUM(D2:D17)</f>
        <v>1520</v>
      </c>
      <c r="E18" s="7" t="s">
        <v>50</v>
      </c>
      <c r="J18" s="1">
        <v>41740</v>
      </c>
      <c r="K18" t="s">
        <v>19</v>
      </c>
      <c r="L18">
        <v>275</v>
      </c>
    </row>
    <row r="19" spans="2:15" x14ac:dyDescent="0.25">
      <c r="B19" s="1"/>
      <c r="C19" s="4"/>
      <c r="J19" s="1">
        <v>41753</v>
      </c>
      <c r="K19" t="s">
        <v>19</v>
      </c>
      <c r="L19">
        <v>200</v>
      </c>
    </row>
    <row r="20" spans="2:15" x14ac:dyDescent="0.25">
      <c r="B20" s="1"/>
      <c r="C20" s="4"/>
      <c r="J20" s="1">
        <v>41754</v>
      </c>
      <c r="K20" t="s">
        <v>19</v>
      </c>
      <c r="L20">
        <v>200</v>
      </c>
    </row>
    <row r="21" spans="2:15" x14ac:dyDescent="0.25">
      <c r="B21" s="1">
        <v>41716</v>
      </c>
      <c r="C21" t="s">
        <v>43</v>
      </c>
      <c r="D21">
        <v>160</v>
      </c>
      <c r="J21" s="1">
        <v>41761</v>
      </c>
      <c r="K21" t="s">
        <v>19</v>
      </c>
      <c r="L21">
        <v>240</v>
      </c>
    </row>
    <row r="22" spans="2:15" x14ac:dyDescent="0.25">
      <c r="B22" s="1">
        <v>41717</v>
      </c>
      <c r="C22" t="s">
        <v>43</v>
      </c>
      <c r="D22">
        <v>160</v>
      </c>
      <c r="J22" s="1">
        <v>41761</v>
      </c>
      <c r="K22" t="s">
        <v>11</v>
      </c>
      <c r="L22">
        <v>-1300</v>
      </c>
    </row>
    <row r="23" spans="2:15" x14ac:dyDescent="0.25">
      <c r="B23" s="1">
        <v>41719</v>
      </c>
      <c r="C23" t="s">
        <v>43</v>
      </c>
      <c r="D23">
        <v>160</v>
      </c>
      <c r="J23" s="1" t="s">
        <v>58</v>
      </c>
      <c r="K23" t="s">
        <v>59</v>
      </c>
      <c r="L23">
        <v>-400</v>
      </c>
    </row>
    <row r="24" spans="2:15" x14ac:dyDescent="0.25">
      <c r="B24" s="1">
        <v>41720</v>
      </c>
      <c r="C24" t="s">
        <v>43</v>
      </c>
      <c r="D24">
        <v>160</v>
      </c>
      <c r="K24" t="s">
        <v>57</v>
      </c>
      <c r="L24" s="9">
        <f>SUM(L14:L23)</f>
        <v>270</v>
      </c>
      <c r="M24" s="7">
        <v>41771</v>
      </c>
    </row>
    <row r="25" spans="2:15" x14ac:dyDescent="0.25">
      <c r="B25" s="1">
        <v>41722</v>
      </c>
      <c r="C25" t="s">
        <v>43</v>
      </c>
      <c r="D25">
        <v>160</v>
      </c>
    </row>
    <row r="26" spans="2:15" x14ac:dyDescent="0.25">
      <c r="B26" s="1">
        <v>41725</v>
      </c>
      <c r="C26" t="s">
        <v>43</v>
      </c>
      <c r="D26">
        <v>160</v>
      </c>
    </row>
    <row r="27" spans="2:15" x14ac:dyDescent="0.25">
      <c r="B27" s="1">
        <v>41726</v>
      </c>
      <c r="C27" t="s">
        <v>43</v>
      </c>
      <c r="D27">
        <v>160</v>
      </c>
    </row>
    <row r="28" spans="2:15" x14ac:dyDescent="0.25">
      <c r="B28" s="1">
        <v>41729</v>
      </c>
      <c r="C28" t="s">
        <v>43</v>
      </c>
      <c r="D28">
        <v>160</v>
      </c>
      <c r="J28" s="1">
        <v>41736</v>
      </c>
      <c r="K28" t="s">
        <v>51</v>
      </c>
      <c r="L28">
        <v>220</v>
      </c>
    </row>
    <row r="29" spans="2:15" x14ac:dyDescent="0.25">
      <c r="B29" s="1">
        <v>41730</v>
      </c>
      <c r="C29" t="s">
        <v>43</v>
      </c>
      <c r="D29">
        <v>160</v>
      </c>
      <c r="J29" s="1">
        <v>41737</v>
      </c>
      <c r="K29" t="s">
        <v>51</v>
      </c>
      <c r="L29">
        <v>275</v>
      </c>
      <c r="O29" t="s">
        <v>38</v>
      </c>
    </row>
    <row r="30" spans="2:15" x14ac:dyDescent="0.25">
      <c r="B30" s="1">
        <v>41732</v>
      </c>
      <c r="C30" t="s">
        <v>43</v>
      </c>
      <c r="D30">
        <v>160</v>
      </c>
      <c r="J30" s="1">
        <v>41738</v>
      </c>
      <c r="K30" t="s">
        <v>51</v>
      </c>
      <c r="L30">
        <v>275</v>
      </c>
    </row>
    <row r="31" spans="2:15" x14ac:dyDescent="0.25">
      <c r="B31" s="1">
        <v>41736</v>
      </c>
      <c r="C31" t="s">
        <v>43</v>
      </c>
      <c r="D31">
        <v>160</v>
      </c>
      <c r="J31" s="1">
        <v>41739</v>
      </c>
      <c r="K31" t="s">
        <v>51</v>
      </c>
      <c r="L31">
        <v>275</v>
      </c>
    </row>
    <row r="32" spans="2:15" x14ac:dyDescent="0.25">
      <c r="B32" s="1">
        <v>41739</v>
      </c>
      <c r="C32" t="s">
        <v>43</v>
      </c>
      <c r="D32">
        <v>160</v>
      </c>
      <c r="J32" s="1">
        <v>41740</v>
      </c>
      <c r="K32" t="s">
        <v>51</v>
      </c>
      <c r="L32">
        <v>300</v>
      </c>
    </row>
    <row r="33" spans="2:13" x14ac:dyDescent="0.25">
      <c r="B33" s="1">
        <v>41740</v>
      </c>
      <c r="C33" t="s">
        <v>43</v>
      </c>
      <c r="D33">
        <v>160</v>
      </c>
      <c r="J33" s="1"/>
      <c r="K33" t="s">
        <v>55</v>
      </c>
      <c r="L33">
        <v>-30</v>
      </c>
    </row>
    <row r="34" spans="2:13" x14ac:dyDescent="0.25">
      <c r="B34" s="1">
        <v>41743</v>
      </c>
      <c r="C34" t="s">
        <v>43</v>
      </c>
      <c r="D34">
        <v>160</v>
      </c>
      <c r="K34" t="s">
        <v>56</v>
      </c>
      <c r="L34">
        <v>65</v>
      </c>
    </row>
    <row r="35" spans="2:13" x14ac:dyDescent="0.25">
      <c r="B35" s="1">
        <v>41745</v>
      </c>
      <c r="C35" t="s">
        <v>43</v>
      </c>
      <c r="D35">
        <v>160</v>
      </c>
      <c r="K35" t="s">
        <v>57</v>
      </c>
      <c r="L35" s="9">
        <f>SUM(L28:L34)</f>
        <v>1380</v>
      </c>
      <c r="M35" s="7">
        <v>41769</v>
      </c>
    </row>
    <row r="36" spans="2:13" x14ac:dyDescent="0.25">
      <c r="B36" s="1">
        <v>41746</v>
      </c>
      <c r="C36" t="s">
        <v>43</v>
      </c>
      <c r="D36">
        <v>160</v>
      </c>
    </row>
    <row r="37" spans="2:13" x14ac:dyDescent="0.25">
      <c r="B37" s="1">
        <v>41750</v>
      </c>
      <c r="C37" t="s">
        <v>43</v>
      </c>
      <c r="D37">
        <v>160</v>
      </c>
    </row>
    <row r="38" spans="2:13" x14ac:dyDescent="0.25">
      <c r="B38" s="1">
        <v>41751</v>
      </c>
      <c r="C38" t="s">
        <v>43</v>
      </c>
      <c r="D38">
        <v>160</v>
      </c>
      <c r="J38" s="1">
        <v>41736</v>
      </c>
      <c r="K38" t="s">
        <v>52</v>
      </c>
      <c r="L38">
        <v>220</v>
      </c>
    </row>
    <row r="39" spans="2:13" x14ac:dyDescent="0.25">
      <c r="B39" s="1">
        <v>41752</v>
      </c>
      <c r="C39" t="s">
        <v>43</v>
      </c>
      <c r="D39">
        <v>160</v>
      </c>
      <c r="J39" s="1">
        <v>41737</v>
      </c>
      <c r="K39" t="s">
        <v>52</v>
      </c>
      <c r="L39">
        <v>275</v>
      </c>
    </row>
    <row r="40" spans="2:13" x14ac:dyDescent="0.25">
      <c r="B40" s="1">
        <v>41733</v>
      </c>
      <c r="C40" t="s">
        <v>12</v>
      </c>
      <c r="D40">
        <v>-500</v>
      </c>
      <c r="J40" s="1">
        <v>41738</v>
      </c>
      <c r="K40" t="s">
        <v>52</v>
      </c>
      <c r="L40">
        <v>275</v>
      </c>
    </row>
    <row r="41" spans="2:13" x14ac:dyDescent="0.25">
      <c r="B41" s="1">
        <v>41736</v>
      </c>
      <c r="C41" t="s">
        <v>12</v>
      </c>
      <c r="D41">
        <v>-400</v>
      </c>
      <c r="E41" s="14"/>
      <c r="K41" t="s">
        <v>56</v>
      </c>
      <c r="L41">
        <v>40</v>
      </c>
    </row>
    <row r="42" spans="2:13" x14ac:dyDescent="0.25">
      <c r="B42" s="1">
        <v>41746</v>
      </c>
      <c r="C42" t="s">
        <v>12</v>
      </c>
      <c r="D42">
        <v>-200</v>
      </c>
      <c r="E42" s="14"/>
      <c r="K42" t="s">
        <v>57</v>
      </c>
      <c r="L42" s="9">
        <f>SUM(L38:L41)</f>
        <v>810</v>
      </c>
      <c r="M42" s="7">
        <v>41769</v>
      </c>
    </row>
    <row r="43" spans="2:13" x14ac:dyDescent="0.25">
      <c r="B43" s="1">
        <v>41750</v>
      </c>
      <c r="C43" t="s">
        <v>12</v>
      </c>
      <c r="D43">
        <v>-1000</v>
      </c>
    </row>
    <row r="44" spans="2:13" x14ac:dyDescent="0.25">
      <c r="B44" s="1">
        <v>41757</v>
      </c>
      <c r="C44" t="s">
        <v>12</v>
      </c>
      <c r="D44">
        <v>-60</v>
      </c>
      <c r="J44" s="1"/>
    </row>
    <row r="45" spans="2:13" x14ac:dyDescent="0.25">
      <c r="B45" s="1">
        <v>41759</v>
      </c>
      <c r="C45" t="s">
        <v>12</v>
      </c>
      <c r="D45">
        <v>-60</v>
      </c>
      <c r="J45" s="1">
        <v>41736</v>
      </c>
      <c r="K45" t="s">
        <v>53</v>
      </c>
      <c r="L45">
        <v>200</v>
      </c>
    </row>
    <row r="46" spans="2:13" x14ac:dyDescent="0.25">
      <c r="B46" s="1"/>
      <c r="C46" s="4" t="s">
        <v>45</v>
      </c>
      <c r="D46" s="9">
        <f>SUM(D21:D45)</f>
        <v>820</v>
      </c>
      <c r="E46" s="7">
        <v>41761</v>
      </c>
      <c r="L46" s="9">
        <f>SUM(L45)</f>
        <v>200</v>
      </c>
      <c r="M46" s="7">
        <v>41751</v>
      </c>
    </row>
    <row r="47" spans="2:13" x14ac:dyDescent="0.25">
      <c r="B47" s="1"/>
      <c r="C47" s="4"/>
      <c r="D47" s="13"/>
      <c r="J47" s="1">
        <v>41750</v>
      </c>
    </row>
    <row r="48" spans="2:13" x14ac:dyDescent="0.25">
      <c r="B48" s="1">
        <v>41704</v>
      </c>
      <c r="C48" s="4"/>
      <c r="J48" s="1">
        <v>41751</v>
      </c>
      <c r="K48" t="s">
        <v>54</v>
      </c>
      <c r="L48">
        <v>150</v>
      </c>
    </row>
    <row r="49" spans="2:12" x14ac:dyDescent="0.25">
      <c r="B49" s="1">
        <v>41723</v>
      </c>
      <c r="C49" t="s">
        <v>49</v>
      </c>
      <c r="D49">
        <v>180</v>
      </c>
      <c r="K49" t="s">
        <v>54</v>
      </c>
      <c r="L49">
        <v>150</v>
      </c>
    </row>
    <row r="50" spans="2:12" x14ac:dyDescent="0.25">
      <c r="B50" s="1">
        <v>41724</v>
      </c>
      <c r="C50" t="s">
        <v>49</v>
      </c>
      <c r="D50">
        <v>300</v>
      </c>
      <c r="L50">
        <f>SUM(L48:L49)</f>
        <v>300</v>
      </c>
    </row>
    <row r="51" spans="2:12" x14ac:dyDescent="0.25">
      <c r="B51" s="1">
        <v>41725</v>
      </c>
      <c r="C51" t="s">
        <v>49</v>
      </c>
      <c r="D51">
        <v>180</v>
      </c>
      <c r="E51" s="7">
        <v>41746</v>
      </c>
    </row>
    <row r="52" spans="2:12" x14ac:dyDescent="0.25">
      <c r="B52" s="1">
        <v>41729</v>
      </c>
      <c r="C52" t="s">
        <v>49</v>
      </c>
      <c r="D52">
        <v>200</v>
      </c>
    </row>
    <row r="53" spans="2:12" x14ac:dyDescent="0.25">
      <c r="B53" s="1">
        <v>41731</v>
      </c>
      <c r="C53" t="s">
        <v>49</v>
      </c>
      <c r="D53">
        <v>180</v>
      </c>
      <c r="L53">
        <f>D46+L50+L42+L35+L24+L11</f>
        <v>4770</v>
      </c>
    </row>
    <row r="54" spans="2:12" x14ac:dyDescent="0.25">
      <c r="B54" s="1"/>
      <c r="C54" t="s">
        <v>49</v>
      </c>
      <c r="D54">
        <v>180</v>
      </c>
    </row>
    <row r="55" spans="2:12" x14ac:dyDescent="0.25">
      <c r="B55" s="1"/>
      <c r="C55" s="4" t="s">
        <v>9</v>
      </c>
      <c r="D55" s="9">
        <f>SUM(D49:D54)</f>
        <v>1220</v>
      </c>
    </row>
    <row r="56" spans="2:12" x14ac:dyDescent="0.25">
      <c r="B56" s="1"/>
      <c r="C56" s="4"/>
    </row>
    <row r="57" spans="2:12" x14ac:dyDescent="0.25">
      <c r="C57" s="4" t="s">
        <v>10</v>
      </c>
      <c r="D57">
        <f>D55+D46+D18</f>
        <v>3560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NANCY ALVES</cp:lastModifiedBy>
  <cp:lastPrinted>2015-11-02T10:58:04Z</cp:lastPrinted>
  <dcterms:created xsi:type="dcterms:W3CDTF">2013-11-10T16:06:14Z</dcterms:created>
  <dcterms:modified xsi:type="dcterms:W3CDTF">2015-11-05T17:13:14Z</dcterms:modified>
</cp:coreProperties>
</file>