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\\TOPFLOORDESIGNS\Seagate Expansion Drive\New\Company\topFloorDesigns\Customers\Britannica\LIC\Blling\"/>
    </mc:Choice>
  </mc:AlternateContent>
  <xr:revisionPtr revIDLastSave="0" documentId="8_{007BBA40-573A-43DB-AF96-96026125D45F}" xr6:coauthVersionLast="31" xr6:coauthVersionMax="31" xr10:uidLastSave="{00000000-0000-0000-0000-000000000000}"/>
  <bookViews>
    <workbookView xWindow="0" yWindow="0" windowWidth="28800" windowHeight="12675" activeTab="1" xr2:uid="{00000000-000D-0000-FFFF-FFFF00000000}"/>
  </bookViews>
  <sheets>
    <sheet name="G702" sheetId="1" r:id="rId1"/>
    <sheet name="G703" sheetId="2" r:id="rId2"/>
  </sheets>
  <definedNames>
    <definedName name="_Regression_Int" localSheetId="0" hidden="1">1</definedName>
    <definedName name="_xlnm.Print_Area" localSheetId="0">'G702'!$A$1:$N$46</definedName>
    <definedName name="Print_Area_MI">'G702'!$A$1:$N$45</definedName>
    <definedName name="Print_Titles_MI">'G702'!$58:$365,'G702'!$B$1:$DE$16374</definedName>
  </definedNames>
  <calcPr calcId="179017"/>
  <fileRecoveryPr autoRecover="0"/>
</workbook>
</file>

<file path=xl/calcChain.xml><?xml version="1.0" encoding="utf-8"?>
<calcChain xmlns="http://schemas.openxmlformats.org/spreadsheetml/2006/main">
  <c r="E19" i="1" l="1"/>
  <c r="D38" i="2" l="1"/>
  <c r="I5" i="1"/>
  <c r="G14" i="2"/>
  <c r="H14" i="2"/>
  <c r="I14" i="2" s="1"/>
  <c r="J14" i="2" s="1"/>
  <c r="D41" i="1"/>
  <c r="E41" i="1"/>
  <c r="D42" i="1" s="1"/>
  <c r="E18" i="1" s="1"/>
  <c r="G15" i="2"/>
  <c r="G16" i="2"/>
  <c r="G17" i="2"/>
  <c r="G18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H16" i="2"/>
  <c r="I16" i="2" s="1"/>
  <c r="J16" i="2" s="1"/>
  <c r="H17" i="2"/>
  <c r="I17" i="2"/>
  <c r="J17" i="2" s="1"/>
  <c r="H18" i="2"/>
  <c r="I18" i="2" s="1"/>
  <c r="J18" i="2" s="1"/>
  <c r="H21" i="2"/>
  <c r="I21" i="2"/>
  <c r="J21" i="2" s="1"/>
  <c r="H22" i="2"/>
  <c r="I22" i="2" s="1"/>
  <c r="J22" i="2" s="1"/>
  <c r="H23" i="2"/>
  <c r="I23" i="2"/>
  <c r="J23" i="2" s="1"/>
  <c r="H24" i="2"/>
  <c r="I24" i="2" s="1"/>
  <c r="J24" i="2" s="1"/>
  <c r="H25" i="2"/>
  <c r="I25" i="2"/>
  <c r="J25" i="2" s="1"/>
  <c r="H26" i="2"/>
  <c r="I26" i="2" s="1"/>
  <c r="J26" i="2" s="1"/>
  <c r="H27" i="2"/>
  <c r="I27" i="2"/>
  <c r="J27" i="2" s="1"/>
  <c r="H28" i="2"/>
  <c r="I28" i="2" s="1"/>
  <c r="J28" i="2" s="1"/>
  <c r="H29" i="2"/>
  <c r="I29" i="2"/>
  <c r="J29" i="2" s="1"/>
  <c r="H30" i="2"/>
  <c r="I30" i="2" s="1"/>
  <c r="J30" i="2" s="1"/>
  <c r="H31" i="2"/>
  <c r="I31" i="2"/>
  <c r="J31" i="2" s="1"/>
  <c r="H32" i="2"/>
  <c r="I32" i="2" s="1"/>
  <c r="J32" i="2" s="1"/>
  <c r="H33" i="2"/>
  <c r="I33" i="2"/>
  <c r="J33" i="2" s="1"/>
  <c r="H34" i="2"/>
  <c r="I34" i="2" s="1"/>
  <c r="J34" i="2" s="1"/>
  <c r="H35" i="2"/>
  <c r="I35" i="2"/>
  <c r="J35" i="2" s="1"/>
  <c r="H36" i="2"/>
  <c r="I36" i="2" s="1"/>
  <c r="J36" i="2" s="1"/>
  <c r="H37" i="2"/>
  <c r="I37" i="2"/>
  <c r="J37" i="2" s="1"/>
  <c r="F38" i="2"/>
  <c r="E38" i="2"/>
  <c r="C38" i="2"/>
  <c r="E17" i="1" s="1"/>
  <c r="H15" i="2"/>
  <c r="I15" i="2"/>
  <c r="J15" i="2" s="1"/>
  <c r="G13" i="2" l="1"/>
  <c r="G38" i="2" l="1"/>
  <c r="E20" i="1" s="1"/>
  <c r="H13" i="2"/>
  <c r="H38" i="2" l="1"/>
  <c r="I13" i="2"/>
  <c r="J13" i="2" l="1"/>
  <c r="J38" i="2" s="1"/>
  <c r="D23" i="1" s="1"/>
  <c r="I38" i="2"/>
  <c r="E29" i="1" l="1"/>
  <c r="E33" i="1" s="1"/>
  <c r="E28" i="1"/>
  <c r="E34" i="1"/>
</calcChain>
</file>

<file path=xl/sharedStrings.xml><?xml version="1.0" encoding="utf-8"?>
<sst xmlns="http://schemas.openxmlformats.org/spreadsheetml/2006/main" count="153" uniqueCount="140">
  <si>
    <t>APPLICATION AND CERTIFICATION FOR PAYMENT</t>
  </si>
  <si>
    <t>AIA DOCUMENT G702</t>
  </si>
  <si>
    <t>PAGE ONE OF</t>
  </si>
  <si>
    <t>PAGES</t>
  </si>
  <si>
    <t>PROJECT:</t>
  </si>
  <si>
    <t>APPLICATION NO:</t>
  </si>
  <si>
    <t>Distribution to:</t>
  </si>
  <si>
    <t>OWNER</t>
  </si>
  <si>
    <t>ARCHITECT</t>
  </si>
  <si>
    <t>PERIOD TO:</t>
  </si>
  <si>
    <t>CONTRACTOR</t>
  </si>
  <si>
    <t>FROM CONTRACTOR:</t>
  </si>
  <si>
    <t>VIA ARCHITECT:</t>
  </si>
  <si>
    <t xml:space="preserve"> </t>
  </si>
  <si>
    <t>PROJECT NOS:</t>
  </si>
  <si>
    <t>CONTRACT FOR:</t>
  </si>
  <si>
    <t>CONTRACT DATE:</t>
  </si>
  <si>
    <t>CONTRACTOR'S APPLICATION FOR PAYMENT</t>
  </si>
  <si>
    <t xml:space="preserve">The undersigned Contractor certifies that to the best of the Contractor's knowledge, </t>
  </si>
  <si>
    <t>Application is made for payment, as shown below, in connection with the Contract.</t>
  </si>
  <si>
    <t>information and belief the Work covered by this Application for Payment has been</t>
  </si>
  <si>
    <t>Continuation Sheet, AIA Document G703, is attached.</t>
  </si>
  <si>
    <t xml:space="preserve">completed in accordance with the Contract Documents, that all amounts have been paid by </t>
  </si>
  <si>
    <t xml:space="preserve">the Contractor for Work for which previous Certificates for Payment were issued and </t>
  </si>
  <si>
    <t>payments received from the Owner, and that current payment shown herein is now due.</t>
  </si>
  <si>
    <t xml:space="preserve">1.  ORIGINAL CONTRACT SUM </t>
  </si>
  <si>
    <t xml:space="preserve"> $</t>
  </si>
  <si>
    <t xml:space="preserve">2.  Net change by Change Orders </t>
  </si>
  <si>
    <t>CONTRACTOR:</t>
  </si>
  <si>
    <t>3.  CONTRACT SUM TO DATE (Line 1 ± 2)                                        $</t>
  </si>
  <si>
    <t>$</t>
  </si>
  <si>
    <t>4.  TOTAL COMPLETED &amp; STORED TO</t>
  </si>
  <si>
    <t xml:space="preserve">         DATE       (Column G on G703)</t>
  </si>
  <si>
    <t>By:</t>
  </si>
  <si>
    <t xml:space="preserve"> Date:</t>
  </si>
  <si>
    <t>5.  RETAINAGE:</t>
  </si>
  <si>
    <t>a.</t>
  </si>
  <si>
    <t>State of:</t>
  </si>
  <si>
    <t>County of:</t>
  </si>
  <si>
    <t>(Column D + E on G703)</t>
  </si>
  <si>
    <t>Subscribed and sworn to before me this</t>
  </si>
  <si>
    <t xml:space="preserve">          day of</t>
  </si>
  <si>
    <t>b.</t>
  </si>
  <si>
    <t>Notary Public:</t>
  </si>
  <si>
    <t>(Column F on G703)</t>
  </si>
  <si>
    <t>My Commission expires:</t>
  </si>
  <si>
    <t xml:space="preserve">           Total Retainage (Lines 5a + 5b or</t>
  </si>
  <si>
    <t xml:space="preserve">Total in Column I of G703) </t>
  </si>
  <si>
    <t>ARCHITECT'S CERTIFICATE FOR PAYMENT</t>
  </si>
  <si>
    <t xml:space="preserve">6.  TOTAL EARNED LESS RETAINAGE </t>
  </si>
  <si>
    <t>In accordance with the Contract Documents, based on on-site observations and the data</t>
  </si>
  <si>
    <t>(Line 4 Less Line 5 Total)</t>
  </si>
  <si>
    <t>comprising the application, the Architect certifies to the Owner that to the best of  the</t>
  </si>
  <si>
    <t>7.  LESS PREVIOUS CERTIFICATES FOR</t>
  </si>
  <si>
    <t xml:space="preserve"> Architect's knowledge, information and belief the Work has progressed as indicated,</t>
  </si>
  <si>
    <t xml:space="preserve">     PAYMENT (Line 6 from prior Certificate) </t>
  </si>
  <si>
    <t>the quality of the Work is in accordance with the Contract Documents, and the Contractor</t>
  </si>
  <si>
    <t xml:space="preserve">8.  CURRENT PAYMENT DUE </t>
  </si>
  <si>
    <t>is entitled to payment of the AMOUNT CERTIFIED.</t>
  </si>
  <si>
    <t>(Line 3 less Line 6)</t>
  </si>
  <si>
    <t>AMOUNT CERTIFIED . . . . . . . . . . . $</t>
  </si>
  <si>
    <t>CHANGE ORDER SUMMARY</t>
  </si>
  <si>
    <t>ADDITIONS</t>
  </si>
  <si>
    <t>DEDUCTIONS</t>
  </si>
  <si>
    <t>(Attach explanation if amount certified differs from the amount applied. Initial all figures on this</t>
  </si>
  <si>
    <t xml:space="preserve">     Total changes approved</t>
  </si>
  <si>
    <t>Application and onthe Continuation Sheet that are changed to conform with the amount certified.)</t>
  </si>
  <si>
    <t xml:space="preserve">     in previous months by Owner</t>
  </si>
  <si>
    <t>ARCHITECT:</t>
  </si>
  <si>
    <t xml:space="preserve">     Total approved this Month</t>
  </si>
  <si>
    <t xml:space="preserve">     TOTALS</t>
  </si>
  <si>
    <t xml:space="preserve">This Certificate is not negotiable.  The AMOUNT CERTIFIED is payable only to the </t>
  </si>
  <si>
    <t xml:space="preserve">Contractor named herein. Issuance, payment and acceptance of payment are without </t>
  </si>
  <si>
    <t xml:space="preserve">     NET CHANGES by Change Order</t>
  </si>
  <si>
    <t>prejudice to any rights of the Owner or Contractor under this Contract.</t>
  </si>
  <si>
    <t>AIA DOCUMENT G702 · APPLICATION AND CERTIFICATION FOR PAYMENT · 1992 EDITION · AIA  · ©1992</t>
  </si>
  <si>
    <t>THE AMERICAN INSTITUTE OF ARCHITECTS, 1735 NEW YORK AVE., N.W., WASHINGTON, DC 20006-5292</t>
  </si>
  <si>
    <t>Users may obtain validation of this document by requesting a completed AIA Document D401 - Certification of Document's Authenticity from the Licensee.</t>
  </si>
  <si>
    <t>CONTINUATION SHEET</t>
  </si>
  <si>
    <t>AIA DOCUMENT G703</t>
  </si>
  <si>
    <t>AIA Document G702, APPLICATION AND CERTIFICATION FOR PAYMENT, containing</t>
  </si>
  <si>
    <t>Contractor's signed certification is attached.</t>
  </si>
  <si>
    <t>APPLICATION DATE:</t>
  </si>
  <si>
    <t>In tabulations below, amounts are stated to the nearest dollar.</t>
  </si>
  <si>
    <t>Use Column I on Contracts where variable retainage for line items may apply.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</si>
  <si>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</si>
  <si>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</si>
  <si>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</si>
  <si>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</si>
  <si>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</si>
  <si>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</si>
  <si>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</si>
  <si>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</si>
  <si>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</si>
  <si>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ITEM</t>
  </si>
  <si>
    <t>DESCRIPTION OF WORK</t>
  </si>
  <si>
    <t>SCHEDULED</t>
  </si>
  <si>
    <t>WORK COMPLETED</t>
  </si>
  <si>
    <t>MATERIALS</t>
  </si>
  <si>
    <t>TOTAL</t>
  </si>
  <si>
    <t>%</t>
  </si>
  <si>
    <t>BALANCE</t>
  </si>
  <si>
    <t>RETAINAGE</t>
  </si>
  <si>
    <t>NO.</t>
  </si>
  <si>
    <t>VALUE</t>
  </si>
  <si>
    <t>FROM PREVIOUS</t>
  </si>
  <si>
    <t>THIS PERIOD</t>
  </si>
  <si>
    <t>PRESENTLY</t>
  </si>
  <si>
    <t>COMPLETED</t>
  </si>
  <si>
    <t>(G ÷ C)</t>
  </si>
  <si>
    <t>TO FINISH</t>
  </si>
  <si>
    <t>(IF VARIABLE</t>
  </si>
  <si>
    <t>APPLICATION</t>
  </si>
  <si>
    <t>STORED</t>
  </si>
  <si>
    <t>AND STORED</t>
  </si>
  <si>
    <t>(C - G)</t>
  </si>
  <si>
    <t>RATE)</t>
  </si>
  <si>
    <t>(D + E)</t>
  </si>
  <si>
    <t>(NOT IN</t>
  </si>
  <si>
    <t>TO DATE</t>
  </si>
  <si>
    <t>D OR E)</t>
  </si>
  <si>
    <t>(D+E+F)</t>
  </si>
  <si>
    <t>GRAND TOTALS</t>
  </si>
  <si>
    <t>Users may obtain validation of this document by requesting of the license a completed AIA Document D401 - Certification of Document's Authenticity</t>
  </si>
  <si>
    <t>J</t>
  </si>
  <si>
    <t>% of Completed Work               $</t>
  </si>
  <si>
    <t>9.  BALANCE TO FINISH, INCLUDING RETAINAGE                           $</t>
  </si>
  <si>
    <t>% of Stored Material                  $</t>
  </si>
  <si>
    <t>Included in above</t>
  </si>
  <si>
    <t>CONTROL NO:</t>
  </si>
  <si>
    <t>TO CONTRACTOR:</t>
  </si>
  <si>
    <t xml:space="preserve">TOP FLOOR DESIGNS </t>
  </si>
  <si>
    <t>225 CLEVELAND AVE</t>
  </si>
  <si>
    <t>LONG BRANCH NJ 07740</t>
  </si>
  <si>
    <t>BRITANNICA FLOOR COVERING</t>
  </si>
  <si>
    <t xml:space="preserve">155 PARK AVE </t>
  </si>
  <si>
    <t xml:space="preserve">  PAGE   2  OF   PAGES    2</t>
  </si>
  <si>
    <t>4212 28ST -LIC</t>
  </si>
  <si>
    <t>40,000 SF Installation of Floating Floor</t>
  </si>
  <si>
    <t>(Additional SF that was Originally Miscalculated)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</si>
</sst>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28" x14ac:knownFonts="1">
    <font>
      <sz val="9"/>
      <name val="Times New Roman"/>
    </font>
    <font>
      <sz val="10"/>
      <name val="MS Sans Serif"/>
    </font>
    <font>
      <b/>
      <sz val="14"/>
      <color indexed="8"/>
      <name val="Arial"/>
      <family val="2"/>
    </font>
    <font>
      <sz val="9"/>
      <color indexed="8"/>
      <name val="Times New Roman"/>
      <family val="1"/>
    </font>
    <font>
      <i/>
      <sz val="12"/>
      <color indexed="8"/>
      <name val="Times New Roman"/>
      <family val="1"/>
    </font>
    <font>
      <sz val="7"/>
      <color indexed="8"/>
      <name val="Arial"/>
      <family val="2"/>
    </font>
    <font>
      <sz val="8"/>
      <color indexed="8"/>
      <name val="Helv"/>
    </font>
    <font>
      <sz val="10"/>
      <color indexed="8"/>
      <name val="Times New Roman"/>
      <family val="1"/>
    </font>
    <font>
      <sz val="9"/>
      <color indexed="8"/>
      <name val="Tms Rmn"/>
    </font>
    <font>
      <i/>
      <sz val="9"/>
      <color indexed="8"/>
      <name val="Times New Roman"/>
      <family val="1"/>
    </font>
    <font>
      <sz val="6"/>
      <color indexed="8"/>
      <name val="Helv"/>
    </font>
    <font>
      <b/>
      <sz val="9"/>
      <color indexed="8"/>
      <name val="Arial"/>
      <family val="2"/>
    </font>
    <font>
      <sz val="10"/>
      <color indexed="8"/>
      <name val="Tms Rmn"/>
    </font>
    <font>
      <b/>
      <sz val="18"/>
      <color indexed="8"/>
      <name val="Helv"/>
    </font>
    <font>
      <sz val="8"/>
      <color indexed="8"/>
      <name val="Arial"/>
      <family val="2"/>
    </font>
    <font>
      <sz val="6"/>
      <color indexed="8"/>
      <name val="Arial"/>
      <family val="2"/>
    </font>
    <font>
      <sz val="10"/>
      <color indexed="8"/>
      <name val="Courier"/>
    </font>
    <font>
      <sz val="8"/>
      <color indexed="8"/>
      <name val="Times New Roman"/>
      <family val="1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b/>
      <sz val="10"/>
      <color indexed="8"/>
      <name val="Tms Rmn"/>
    </font>
    <font>
      <b/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sz val="10"/>
      <name val="Courier"/>
      <family val="3"/>
    </font>
    <font>
      <sz val="6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164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164" fontId="0" fillId="0" borderId="0" xfId="0"/>
    <xf numFmtId="164" fontId="7" fillId="0" borderId="0" xfId="0" applyFont="1" applyAlignment="1" applyProtection="1">
      <alignment horizontal="right"/>
    </xf>
    <xf numFmtId="164" fontId="3" fillId="0" borderId="0" xfId="0" applyFont="1" applyAlignment="1" applyProtection="1">
      <alignment horizontal="left"/>
    </xf>
    <xf numFmtId="164" fontId="11" fillId="0" borderId="0" xfId="0" applyFont="1"/>
    <xf numFmtId="164" fontId="12" fillId="0" borderId="0" xfId="0" applyFont="1"/>
    <xf numFmtId="164" fontId="13" fillId="0" borderId="1" xfId="0" applyFont="1" applyBorder="1" applyAlignment="1" applyProtection="1">
      <alignment horizontal="left"/>
    </xf>
    <xf numFmtId="164" fontId="12" fillId="0" borderId="1" xfId="0" applyFont="1" applyBorder="1" applyProtection="1"/>
    <xf numFmtId="164" fontId="14" fillId="0" borderId="1" xfId="0" applyFont="1" applyBorder="1" applyAlignment="1" applyProtection="1">
      <alignment horizontal="left"/>
    </xf>
    <xf numFmtId="164" fontId="10" fillId="0" borderId="1" xfId="0" applyFont="1" applyBorder="1"/>
    <xf numFmtId="164" fontId="12" fillId="0" borderId="0" xfId="0" applyFont="1" applyProtection="1"/>
    <xf numFmtId="164" fontId="16" fillId="0" borderId="0" xfId="0" applyFont="1" applyProtection="1">
      <protection locked="0"/>
    </xf>
    <xf numFmtId="164" fontId="17" fillId="0" borderId="2" xfId="0" applyFont="1" applyBorder="1" applyAlignment="1" applyProtection="1">
      <alignment horizontal="center"/>
    </xf>
    <xf numFmtId="164" fontId="17" fillId="0" borderId="3" xfId="0" applyFont="1" applyBorder="1" applyAlignment="1" applyProtection="1">
      <alignment horizontal="centerContinuous"/>
    </xf>
    <xf numFmtId="164" fontId="17" fillId="0" borderId="4" xfId="0" applyFont="1" applyBorder="1" applyAlignment="1" applyProtection="1">
      <alignment horizontal="center"/>
    </xf>
    <xf numFmtId="164" fontId="17" fillId="0" borderId="5" xfId="0" applyFont="1" applyBorder="1" applyAlignment="1" applyProtection="1">
      <alignment horizontal="center"/>
    </xf>
    <xf numFmtId="164" fontId="17" fillId="0" borderId="6" xfId="0" applyFont="1" applyBorder="1" applyAlignment="1" applyProtection="1">
      <alignment horizontal="center"/>
    </xf>
    <xf numFmtId="164" fontId="17" fillId="0" borderId="5" xfId="0" quotePrefix="1" applyFont="1" applyBorder="1" applyAlignment="1" applyProtection="1">
      <alignment horizontal="center"/>
    </xf>
    <xf numFmtId="164" fontId="17" fillId="0" borderId="5" xfId="0" applyFont="1" applyBorder="1" applyProtection="1"/>
    <xf numFmtId="164" fontId="17" fillId="0" borderId="6" xfId="0" quotePrefix="1" applyFont="1" applyBorder="1" applyAlignment="1" applyProtection="1">
      <alignment horizontal="center"/>
    </xf>
    <xf numFmtId="164" fontId="17" fillId="0" borderId="6" xfId="0" applyFont="1" applyBorder="1" applyProtection="1"/>
    <xf numFmtId="164" fontId="17" fillId="0" borderId="7" xfId="0" applyFont="1" applyBorder="1" applyProtection="1"/>
    <xf numFmtId="164" fontId="17" fillId="0" borderId="7" xfId="0" applyFont="1" applyBorder="1" applyAlignment="1" applyProtection="1">
      <alignment horizontal="center"/>
    </xf>
    <xf numFmtId="164" fontId="17" fillId="0" borderId="8" xfId="0" applyFont="1" applyBorder="1" applyProtection="1"/>
    <xf numFmtId="7" fontId="3" fillId="0" borderId="5" xfId="0" applyNumberFormat="1" applyFont="1" applyBorder="1" applyProtection="1"/>
    <xf numFmtId="10" fontId="3" fillId="0" borderId="5" xfId="0" applyNumberFormat="1" applyFont="1" applyBorder="1" applyProtection="1"/>
    <xf numFmtId="164" fontId="12" fillId="0" borderId="9" xfId="0" applyFont="1" applyBorder="1" applyProtection="1"/>
    <xf numFmtId="39" fontId="3" fillId="0" borderId="9" xfId="0" applyNumberFormat="1" applyFont="1" applyBorder="1" applyProtection="1"/>
    <xf numFmtId="10" fontId="12" fillId="0" borderId="0" xfId="0" applyNumberFormat="1" applyFont="1" applyBorder="1" applyProtection="1"/>
    <xf numFmtId="10" fontId="12" fillId="0" borderId="0" xfId="0" applyNumberFormat="1" applyFont="1" applyProtection="1"/>
    <xf numFmtId="164" fontId="19" fillId="0" borderId="5" xfId="0" applyFont="1" applyBorder="1" applyAlignment="1" applyProtection="1">
      <alignment horizontal="center"/>
    </xf>
    <xf numFmtId="164" fontId="19" fillId="0" borderId="6" xfId="0" applyFont="1" applyBorder="1" applyAlignment="1" applyProtection="1">
      <alignment horizontal="center"/>
    </xf>
    <xf numFmtId="164" fontId="20" fillId="0" borderId="0" xfId="0" applyFont="1"/>
    <xf numFmtId="164" fontId="21" fillId="0" borderId="5" xfId="0" applyFont="1" applyBorder="1" applyAlignment="1" applyProtection="1">
      <alignment horizontal="center"/>
    </xf>
    <xf numFmtId="164" fontId="12" fillId="0" borderId="10" xfId="0" applyFont="1" applyBorder="1" applyProtection="1"/>
    <xf numFmtId="164" fontId="17" fillId="0" borderId="4" xfId="0" applyFont="1" applyBorder="1" applyAlignment="1" applyProtection="1">
      <alignment horizontal="centerContinuous"/>
    </xf>
    <xf numFmtId="39" fontId="3" fillId="0" borderId="11" xfId="0" applyNumberFormat="1" applyFont="1" applyFill="1" applyBorder="1" applyProtection="1"/>
    <xf numFmtId="164" fontId="7" fillId="0" borderId="0" xfId="0" quotePrefix="1" applyFont="1" applyFill="1" applyProtection="1"/>
    <xf numFmtId="164" fontId="12" fillId="0" borderId="1" xfId="0" applyFont="1" applyFill="1" applyBorder="1" applyProtection="1"/>
    <xf numFmtId="164" fontId="4" fillId="0" borderId="1" xfId="0" applyFont="1" applyFill="1" applyBorder="1" applyAlignment="1" applyProtection="1">
      <alignment horizontal="left"/>
    </xf>
    <xf numFmtId="164" fontId="12" fillId="0" borderId="0" xfId="0" applyFont="1" applyFill="1" applyProtection="1"/>
    <xf numFmtId="164" fontId="17" fillId="0" borderId="2" xfId="0" applyFont="1" applyFill="1" applyBorder="1" applyAlignment="1" applyProtection="1">
      <alignment horizontal="center"/>
    </xf>
    <xf numFmtId="164" fontId="19" fillId="0" borderId="5" xfId="0" applyFont="1" applyFill="1" applyBorder="1" applyAlignment="1" applyProtection="1">
      <alignment horizontal="center"/>
    </xf>
    <xf numFmtId="164" fontId="19" fillId="0" borderId="7" xfId="0" applyFont="1" applyFill="1" applyBorder="1" applyAlignment="1" applyProtection="1">
      <alignment horizontal="centerContinuous"/>
    </xf>
    <xf numFmtId="164" fontId="19" fillId="0" borderId="12" xfId="0" applyFont="1" applyFill="1" applyBorder="1" applyAlignment="1" applyProtection="1">
      <alignment horizontal="centerContinuous"/>
    </xf>
    <xf numFmtId="164" fontId="17" fillId="0" borderId="5" xfId="0" applyFont="1" applyFill="1" applyBorder="1" applyProtection="1"/>
    <xf numFmtId="164" fontId="21" fillId="0" borderId="5" xfId="0" applyFont="1" applyFill="1" applyBorder="1" applyAlignment="1" applyProtection="1">
      <alignment horizontal="center"/>
    </xf>
    <xf numFmtId="164" fontId="21" fillId="0" borderId="5" xfId="0" applyFont="1" applyFill="1" applyBorder="1" applyProtection="1"/>
    <xf numFmtId="164" fontId="17" fillId="0" borderId="5" xfId="0" applyFont="1" applyFill="1" applyBorder="1" applyAlignment="1" applyProtection="1">
      <alignment horizontal="center"/>
    </xf>
    <xf numFmtId="164" fontId="17" fillId="0" borderId="7" xfId="0" applyFont="1" applyFill="1" applyBorder="1" applyProtection="1"/>
    <xf numFmtId="164" fontId="17" fillId="0" borderId="7" xfId="0" applyFont="1" applyFill="1" applyBorder="1" applyAlignment="1" applyProtection="1">
      <alignment horizontal="center"/>
    </xf>
    <xf numFmtId="164" fontId="12" fillId="0" borderId="9" xfId="0" applyFont="1" applyFill="1" applyBorder="1" applyProtection="1"/>
    <xf numFmtId="164" fontId="10" fillId="0" borderId="0" xfId="0" applyFont="1" applyFill="1" applyProtection="1"/>
    <xf numFmtId="164" fontId="12" fillId="0" borderId="0" xfId="0" applyFont="1" applyFill="1"/>
    <xf numFmtId="8" fontId="12" fillId="0" borderId="0" xfId="1" applyFont="1"/>
    <xf numFmtId="8" fontId="3" fillId="0" borderId="5" xfId="1" applyFont="1" applyBorder="1" applyProtection="1"/>
    <xf numFmtId="8" fontId="15" fillId="0" borderId="1" xfId="1" applyNumberFormat="1" applyFont="1" applyBorder="1" applyAlignment="1" applyProtection="1">
      <alignment horizontal="left"/>
      <protection locked="0"/>
    </xf>
    <xf numFmtId="8" fontId="12" fillId="0" borderId="0" xfId="1" applyNumberFormat="1" applyFont="1"/>
    <xf numFmtId="8" fontId="17" fillId="0" borderId="2" xfId="1" applyNumberFormat="1" applyFont="1" applyBorder="1" applyAlignment="1" applyProtection="1">
      <alignment horizontal="centerContinuous"/>
    </xf>
    <xf numFmtId="8" fontId="19" fillId="0" borderId="5" xfId="1" applyNumberFormat="1" applyFont="1" applyBorder="1" applyAlignment="1" applyProtection="1">
      <alignment horizontal="centerContinuous"/>
    </xf>
    <xf numFmtId="8" fontId="21" fillId="0" borderId="5" xfId="1" applyNumberFormat="1" applyFont="1" applyBorder="1" applyAlignment="1" applyProtection="1">
      <alignment horizontal="centerContinuous"/>
    </xf>
    <xf numFmtId="8" fontId="17" fillId="0" borderId="5" xfId="1" applyNumberFormat="1" applyFont="1" applyBorder="1" applyAlignment="1" applyProtection="1">
      <alignment horizontal="centerContinuous"/>
    </xf>
    <xf numFmtId="8" fontId="17" fillId="0" borderId="5" xfId="1" applyNumberFormat="1" applyFont="1" applyBorder="1" applyProtection="1"/>
    <xf numFmtId="8" fontId="17" fillId="0" borderId="7" xfId="1" applyNumberFormat="1" applyFont="1" applyBorder="1" applyProtection="1"/>
    <xf numFmtId="8" fontId="3" fillId="0" borderId="5" xfId="1" applyNumberFormat="1" applyFont="1" applyBorder="1" applyProtection="1"/>
    <xf numFmtId="8" fontId="12" fillId="0" borderId="9" xfId="1" applyNumberFormat="1" applyFont="1" applyBorder="1" applyProtection="1"/>
    <xf numFmtId="8" fontId="12" fillId="0" borderId="0" xfId="1" applyNumberFormat="1" applyFont="1" applyProtection="1"/>
    <xf numFmtId="8" fontId="18" fillId="0" borderId="5" xfId="1" applyFont="1" applyFill="1" applyBorder="1" applyAlignment="1" applyProtection="1">
      <alignment horizontal="center"/>
    </xf>
    <xf numFmtId="8" fontId="22" fillId="0" borderId="5" xfId="1" applyFont="1" applyFill="1" applyBorder="1" applyProtection="1"/>
    <xf numFmtId="8" fontId="22" fillId="0" borderId="5" xfId="1" applyFont="1" applyBorder="1" applyProtection="1"/>
    <xf numFmtId="8" fontId="22" fillId="0" borderId="6" xfId="1" applyFont="1" applyBorder="1" applyProtection="1"/>
    <xf numFmtId="7" fontId="3" fillId="0" borderId="9" xfId="0" applyNumberFormat="1" applyFont="1" applyBorder="1" applyProtection="1"/>
    <xf numFmtId="10" fontId="3" fillId="0" borderId="9" xfId="0" applyNumberFormat="1" applyFont="1" applyBorder="1" applyProtection="1"/>
    <xf numFmtId="8" fontId="3" fillId="0" borderId="9" xfId="1" applyNumberFormat="1" applyFont="1" applyBorder="1" applyProtection="1"/>
    <xf numFmtId="8" fontId="3" fillId="0" borderId="6" xfId="1" applyFont="1" applyBorder="1" applyProtection="1"/>
    <xf numFmtId="8" fontId="3" fillId="0" borderId="10" xfId="1" applyFont="1" applyBorder="1" applyProtection="1"/>
    <xf numFmtId="9" fontId="22" fillId="0" borderId="5" xfId="2" applyFont="1" applyBorder="1" applyProtection="1"/>
    <xf numFmtId="164" fontId="3" fillId="0" borderId="5" xfId="0" applyFont="1" applyFill="1" applyBorder="1" applyProtection="1">
      <protection locked="0"/>
    </xf>
    <xf numFmtId="7" fontId="3" fillId="0" borderId="5" xfId="0" applyNumberFormat="1" applyFont="1" applyFill="1" applyBorder="1" applyAlignment="1" applyProtection="1">
      <alignment horizontal="right"/>
      <protection locked="0"/>
    </xf>
    <xf numFmtId="164" fontId="3" fillId="0" borderId="9" xfId="0" applyFont="1" applyFill="1" applyBorder="1" applyProtection="1">
      <protection locked="0"/>
    </xf>
    <xf numFmtId="7" fontId="3" fillId="0" borderId="9" xfId="0" applyNumberFormat="1" applyFont="1" applyFill="1" applyBorder="1" applyAlignment="1" applyProtection="1">
      <alignment horizontal="right"/>
      <protection locked="0"/>
    </xf>
    <xf numFmtId="164" fontId="25" fillId="0" borderId="5" xfId="0" applyFont="1" applyFill="1" applyBorder="1" applyProtection="1">
      <protection locked="0"/>
    </xf>
    <xf numFmtId="164" fontId="26" fillId="0" borderId="0" xfId="0" applyFont="1" applyAlignment="1" applyProtection="1">
      <alignment horizontal="right"/>
    </xf>
    <xf numFmtId="0" fontId="16" fillId="0" borderId="0" xfId="1" applyNumberFormat="1" applyFont="1" applyProtection="1">
      <protection locked="0"/>
    </xf>
    <xf numFmtId="0" fontId="27" fillId="0" borderId="0" xfId="0" applyNumberFormat="1" applyFont="1" applyFill="1" applyAlignment="1" applyProtection="1">
      <alignment horizontal="left"/>
      <protection locked="0"/>
    </xf>
    <xf numFmtId="0" fontId="7" fillId="0" borderId="0" xfId="0" applyNumberFormat="1" applyFont="1" applyFill="1" applyProtection="1">
      <protection locked="0"/>
    </xf>
    <xf numFmtId="14" fontId="7" fillId="0" borderId="0" xfId="0" applyNumberFormat="1" applyFont="1" applyFill="1" applyProtection="1">
      <protection locked="0"/>
    </xf>
    <xf numFmtId="164" fontId="7" fillId="0" borderId="0" xfId="0" applyFont="1" applyFill="1"/>
    <xf numFmtId="164" fontId="7" fillId="0" borderId="0" xfId="0" applyFont="1" applyFill="1" applyProtection="1">
      <protection locked="0"/>
    </xf>
    <xf numFmtId="164" fontId="2" fillId="0" borderId="0" xfId="0" applyFont="1" applyFill="1" applyAlignment="1" applyProtection="1">
      <alignment horizontal="left"/>
    </xf>
    <xf numFmtId="164" fontId="3" fillId="0" borderId="0" xfId="0" applyFont="1" applyFill="1"/>
    <xf numFmtId="164" fontId="4" fillId="0" borderId="0" xfId="0" applyFont="1" applyFill="1" applyAlignment="1" applyProtection="1"/>
    <xf numFmtId="164" fontId="5" fillId="0" borderId="0" xfId="0" applyFont="1" applyFill="1" applyAlignment="1" applyProtection="1"/>
    <xf numFmtId="164" fontId="5" fillId="0" borderId="0" xfId="0" applyFont="1" applyFill="1" applyAlignment="1">
      <alignment horizontal="right"/>
    </xf>
    <xf numFmtId="164" fontId="5" fillId="0" borderId="0" xfId="0" applyFont="1" applyFill="1"/>
    <xf numFmtId="164" fontId="5" fillId="0" borderId="0" xfId="0" applyFont="1" applyFill="1" applyProtection="1">
      <protection locked="0"/>
    </xf>
    <xf numFmtId="164" fontId="5" fillId="0" borderId="0" xfId="0" applyFont="1" applyFill="1" applyAlignment="1" applyProtection="1">
      <alignment horizontal="left"/>
    </xf>
    <xf numFmtId="164" fontId="6" fillId="0" borderId="0" xfId="0" applyFont="1" applyFill="1"/>
    <xf numFmtId="164" fontId="7" fillId="0" borderId="0" xfId="0" applyFont="1" applyFill="1" applyAlignment="1" applyProtection="1">
      <alignment horizontal="left"/>
    </xf>
    <xf numFmtId="164" fontId="7" fillId="0" borderId="0" xfId="0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left"/>
      <protection locked="0"/>
    </xf>
    <xf numFmtId="164" fontId="7" fillId="0" borderId="0" xfId="0" quotePrefix="1" applyFont="1" applyFill="1" applyProtection="1">
      <protection locked="0"/>
    </xf>
    <xf numFmtId="164" fontId="7" fillId="0" borderId="4" xfId="0" applyFont="1" applyFill="1" applyBorder="1" applyAlignment="1" applyProtection="1">
      <alignment horizontal="center"/>
      <protection locked="0"/>
    </xf>
    <xf numFmtId="164" fontId="7" fillId="0" borderId="0" xfId="0" applyFont="1" applyFill="1" applyAlignment="1">
      <alignment horizontal="right"/>
    </xf>
    <xf numFmtId="0" fontId="7" fillId="0" borderId="0" xfId="0" applyNumberFormat="1" applyFont="1" applyFill="1" applyAlignment="1" applyProtection="1">
      <protection locked="0"/>
    </xf>
    <xf numFmtId="164" fontId="7" fillId="0" borderId="0" xfId="0" applyFont="1" applyFill="1" applyAlignment="1" applyProtection="1">
      <protection locked="0"/>
    </xf>
    <xf numFmtId="164" fontId="0" fillId="0" borderId="0" xfId="0" applyFill="1"/>
    <xf numFmtId="164" fontId="7" fillId="0" borderId="0" xfId="0" applyFont="1" applyFill="1" applyProtection="1"/>
    <xf numFmtId="164" fontId="7" fillId="0" borderId="1" xfId="0" applyFont="1" applyFill="1" applyBorder="1" applyAlignment="1" applyProtection="1">
      <alignment horizontal="left"/>
    </xf>
    <xf numFmtId="164" fontId="7" fillId="0" borderId="1" xfId="0" applyFont="1" applyFill="1" applyBorder="1"/>
    <xf numFmtId="164" fontId="3" fillId="0" borderId="1" xfId="0" applyFont="1" applyFill="1" applyBorder="1" applyProtection="1">
      <protection locked="0"/>
    </xf>
    <xf numFmtId="164" fontId="7" fillId="0" borderId="1" xfId="0" applyFont="1" applyFill="1" applyBorder="1" applyProtection="1">
      <protection locked="0"/>
    </xf>
    <xf numFmtId="164" fontId="3" fillId="0" borderId="1" xfId="0" applyFont="1" applyFill="1" applyBorder="1"/>
    <xf numFmtId="164" fontId="3" fillId="0" borderId="0" xfId="0" applyFont="1" applyFill="1" applyAlignment="1" applyProtection="1">
      <alignment horizontal="left"/>
    </xf>
    <xf numFmtId="164" fontId="3" fillId="0" borderId="0" xfId="0" quotePrefix="1" applyFont="1" applyFill="1" applyAlignment="1" applyProtection="1">
      <alignment horizontal="left"/>
    </xf>
    <xf numFmtId="164" fontId="8" fillId="0" borderId="0" xfId="0" applyFont="1" applyFill="1"/>
    <xf numFmtId="164" fontId="3" fillId="0" borderId="0" xfId="0" applyFont="1" applyFill="1" applyAlignment="1" applyProtection="1">
      <alignment horizontal="right"/>
    </xf>
    <xf numFmtId="39" fontId="3" fillId="0" borderId="12" xfId="0" applyNumberFormat="1" applyFont="1" applyFill="1" applyBorder="1" applyProtection="1">
      <protection locked="0"/>
    </xf>
    <xf numFmtId="39" fontId="3" fillId="0" borderId="12" xfId="0" applyNumberFormat="1" applyFont="1" applyFill="1" applyBorder="1" applyProtection="1"/>
    <xf numFmtId="164" fontId="3" fillId="0" borderId="0" xfId="0" applyFont="1" applyFill="1" applyAlignment="1">
      <alignment horizontal="right"/>
    </xf>
    <xf numFmtId="164" fontId="3" fillId="0" borderId="12" xfId="0" applyFont="1" applyFill="1" applyBorder="1"/>
    <xf numFmtId="164" fontId="3" fillId="0" borderId="12" xfId="0" applyFont="1" applyFill="1" applyBorder="1" applyProtection="1">
      <protection locked="0"/>
    </xf>
    <xf numFmtId="8" fontId="3" fillId="0" borderId="12" xfId="1" applyFont="1" applyFill="1" applyBorder="1" applyProtection="1"/>
    <xf numFmtId="37" fontId="3" fillId="0" borderId="12" xfId="0" applyNumberFormat="1" applyFont="1" applyFill="1" applyBorder="1" applyProtection="1">
      <protection locked="0"/>
    </xf>
    <xf numFmtId="164" fontId="8" fillId="0" borderId="1" xfId="0" applyFont="1" applyFill="1" applyBorder="1"/>
    <xf numFmtId="40" fontId="3" fillId="0" borderId="12" xfId="0" applyNumberFormat="1" applyFont="1" applyFill="1" applyBorder="1" applyProtection="1"/>
    <xf numFmtId="37" fontId="3" fillId="0" borderId="0" xfId="0" applyNumberFormat="1" applyFont="1" applyFill="1" applyBorder="1" applyProtection="1">
      <protection locked="0"/>
    </xf>
    <xf numFmtId="164" fontId="22" fillId="0" borderId="0" xfId="0" applyFont="1" applyFill="1" applyAlignment="1" applyProtection="1">
      <alignment horizontal="left"/>
    </xf>
    <xf numFmtId="164" fontId="22" fillId="0" borderId="13" xfId="0" applyFont="1" applyFill="1" applyBorder="1" applyAlignment="1" applyProtection="1">
      <alignment horizontal="centerContinuous"/>
    </xf>
    <xf numFmtId="164" fontId="3" fillId="0" borderId="14" xfId="0" applyFont="1" applyFill="1" applyBorder="1" applyAlignment="1">
      <alignment horizontal="centerContinuous"/>
    </xf>
    <xf numFmtId="164" fontId="3" fillId="0" borderId="15" xfId="0" applyFont="1" applyFill="1" applyBorder="1" applyAlignment="1">
      <alignment horizontal="centerContinuous"/>
    </xf>
    <xf numFmtId="164" fontId="3" fillId="0" borderId="16" xfId="0" applyFont="1" applyFill="1" applyBorder="1" applyAlignment="1" applyProtection="1">
      <alignment horizontal="center"/>
    </xf>
    <xf numFmtId="164" fontId="3" fillId="0" borderId="17" xfId="0" applyFont="1" applyFill="1" applyBorder="1" applyAlignment="1" applyProtection="1">
      <alignment horizontal="center"/>
      <protection locked="0"/>
    </xf>
    <xf numFmtId="164" fontId="9" fillId="0" borderId="0" xfId="0" quotePrefix="1" applyFont="1" applyFill="1" applyAlignment="1" applyProtection="1">
      <alignment horizontal="left"/>
    </xf>
    <xf numFmtId="164" fontId="3" fillId="0" borderId="18" xfId="0" applyFont="1" applyFill="1" applyBorder="1" applyAlignment="1" applyProtection="1">
      <alignment horizontal="left"/>
    </xf>
    <xf numFmtId="164" fontId="3" fillId="0" borderId="0" xfId="0" applyFont="1" applyFill="1" applyBorder="1"/>
    <xf numFmtId="164" fontId="9" fillId="0" borderId="0" xfId="0" applyFont="1" applyFill="1" applyAlignment="1" applyProtection="1">
      <alignment horizontal="left"/>
    </xf>
    <xf numFmtId="164" fontId="3" fillId="0" borderId="19" xfId="0" applyFont="1" applyFill="1" applyBorder="1" applyAlignment="1" applyProtection="1">
      <alignment horizontal="left"/>
    </xf>
    <xf numFmtId="7" fontId="3" fillId="0" borderId="4" xfId="0" applyNumberFormat="1" applyFont="1" applyFill="1" applyBorder="1" applyAlignment="1">
      <alignment horizontal="left"/>
    </xf>
    <xf numFmtId="8" fontId="3" fillId="0" borderId="20" xfId="0" applyNumberFormat="1" applyFont="1" applyFill="1" applyBorder="1" applyAlignment="1">
      <alignment horizontal="left"/>
    </xf>
    <xf numFmtId="7" fontId="3" fillId="0" borderId="8" xfId="0" applyNumberFormat="1" applyFont="1" applyFill="1" applyBorder="1" applyAlignment="1" applyProtection="1">
      <alignment horizontal="left"/>
    </xf>
    <xf numFmtId="8" fontId="3" fillId="0" borderId="21" xfId="0" applyNumberFormat="1" applyFont="1" applyFill="1" applyBorder="1" applyAlignment="1" applyProtection="1">
      <alignment horizontal="left"/>
    </xf>
    <xf numFmtId="164" fontId="3" fillId="0" borderId="18" xfId="0" applyFont="1" applyFill="1" applyBorder="1"/>
    <xf numFmtId="164" fontId="3" fillId="0" borderId="22" xfId="0" applyFont="1" applyFill="1" applyBorder="1" applyAlignment="1" applyProtection="1">
      <alignment horizontal="left"/>
    </xf>
    <xf numFmtId="164" fontId="8" fillId="0" borderId="23" xfId="0" applyFont="1" applyFill="1" applyBorder="1"/>
    <xf numFmtId="164" fontId="3" fillId="0" borderId="23" xfId="0" applyFont="1" applyFill="1" applyBorder="1" applyAlignment="1" applyProtection="1">
      <alignment horizontal="left"/>
    </xf>
    <xf numFmtId="164" fontId="3" fillId="0" borderId="23" xfId="0" applyFont="1" applyFill="1" applyBorder="1"/>
    <xf numFmtId="164" fontId="3" fillId="0" borderId="1" xfId="0" applyFont="1" applyFill="1" applyBorder="1" applyAlignment="1" applyProtection="1">
      <alignment horizontal="left"/>
    </xf>
    <xf numFmtId="7" fontId="3" fillId="0" borderId="1" xfId="0" applyNumberFormat="1" applyFont="1" applyFill="1" applyBorder="1" applyAlignment="1" applyProtection="1">
      <alignment horizontal="centerContinuous"/>
      <protection locked="0"/>
    </xf>
    <xf numFmtId="164" fontId="8" fillId="0" borderId="24" xfId="0" applyFont="1" applyFill="1" applyBorder="1"/>
    <xf numFmtId="164" fontId="3" fillId="0" borderId="24" xfId="0" applyFont="1" applyFill="1" applyBorder="1" applyAlignment="1" applyProtection="1">
      <alignment horizontal="left"/>
    </xf>
    <xf numFmtId="164" fontId="3" fillId="0" borderId="24" xfId="0" applyFont="1" applyFill="1" applyBorder="1"/>
    <xf numFmtId="164" fontId="10" fillId="0" borderId="0" xfId="0" applyFont="1" applyFill="1" applyBorder="1" applyAlignment="1" applyProtection="1">
      <alignment horizontal="left"/>
    </xf>
    <xf numFmtId="164" fontId="10" fillId="0" borderId="0" xfId="0" applyFont="1" applyFill="1" applyBorder="1"/>
    <xf numFmtId="164" fontId="24" fillId="0" borderId="0" xfId="0" applyFont="1" applyFill="1"/>
    <xf numFmtId="164" fontId="11" fillId="0" borderId="0" xfId="0" applyFont="1" applyFill="1"/>
    <xf numFmtId="164" fontId="10" fillId="0" borderId="0" xfId="0" applyFont="1" applyFill="1"/>
    <xf numFmtId="164" fontId="26" fillId="0" borderId="0" xfId="0" applyFont="1" applyFill="1" applyAlignment="1" applyProtection="1">
      <alignment horizontal="left"/>
    </xf>
    <xf numFmtId="164" fontId="26" fillId="0" borderId="0" xfId="0" applyFont="1" applyFill="1"/>
    <xf numFmtId="0" fontId="23" fillId="0" borderId="0" xfId="1" applyNumberFormat="1" applyFont="1" applyFill="1" applyProtection="1">
      <protection locked="0"/>
    </xf>
    <xf numFmtId="14" fontId="16" fillId="0" borderId="0" xfId="1" applyNumberFormat="1" applyFont="1" applyFill="1" applyProtection="1">
      <protection locked="0"/>
    </xf>
    <xf numFmtId="7" fontId="3" fillId="0" borderId="25" xfId="0" applyNumberFormat="1" applyFont="1" applyFill="1" applyBorder="1" applyAlignment="1" applyProtection="1">
      <alignment horizontal="center"/>
    </xf>
    <xf numFmtId="7" fontId="3" fillId="0" borderId="26" xfId="0" applyNumberFormat="1" applyFont="1" applyFill="1" applyBorder="1" applyAlignment="1" applyProtection="1">
      <alignment horizontal="center"/>
    </xf>
    <xf numFmtId="7" fontId="3" fillId="0" borderId="9" xfId="0" applyNumberFormat="1" applyFont="1" applyFill="1" applyBorder="1" applyAlignment="1" applyProtection="1">
      <alignment horizontal="center"/>
    </xf>
    <xf numFmtId="7" fontId="3" fillId="0" borderId="27" xfId="0" applyNumberFormat="1" applyFont="1" applyFill="1" applyBorder="1" applyAlignment="1" applyProtection="1">
      <alignment horizontal="center"/>
    </xf>
    <xf numFmtId="7" fontId="3" fillId="0" borderId="28" xfId="0" applyNumberFormat="1" applyFont="1" applyFill="1" applyBorder="1" applyAlignment="1">
      <alignment horizontal="left"/>
    </xf>
    <xf numFmtId="7" fontId="3" fillId="0" borderId="8" xfId="0" applyNumberFormat="1" applyFont="1" applyFill="1" applyBorder="1" applyAlignment="1">
      <alignment horizontal="left"/>
    </xf>
    <xf numFmtId="8" fontId="3" fillId="0" borderId="29" xfId="0" applyNumberFormat="1" applyFont="1" applyFill="1" applyBorder="1" applyAlignment="1">
      <alignment horizontal="left"/>
    </xf>
    <xf numFmtId="8" fontId="3" fillId="0" borderId="21" xfId="0" applyNumberFormat="1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7" transitionEvaluation="1">
    <pageSetUpPr fitToPage="1"/>
  </sheetPr>
  <dimension ref="A1:P46"/>
  <sheetViews>
    <sheetView showGridLines="0" topLeftCell="A7" zoomScaleNormal="100" workbookViewId="0">
      <selection activeCell="E29" sqref="E29"/>
    </sheetView>
  </sheetViews>
  <sheetFormatPr defaultColWidth="9.83203125" defaultRowHeight="12" x14ac:dyDescent="0.2"/>
  <cols>
    <col min="1" max="1" width="5.83203125" style="89" customWidth="1"/>
    <col min="2" max="2" width="6.33203125" style="89" customWidth="1"/>
    <col min="3" max="3" width="28.6640625" style="89" customWidth="1"/>
    <col min="4" max="4" width="21" style="89" customWidth="1"/>
    <col min="5" max="5" width="16.83203125" style="89" customWidth="1"/>
    <col min="6" max="6" width="6.5" style="89" customWidth="1"/>
    <col min="7" max="7" width="3.6640625" style="89" customWidth="1"/>
    <col min="8" max="8" width="19" style="89" customWidth="1"/>
    <col min="9" max="9" width="12.33203125" style="89" customWidth="1"/>
    <col min="10" max="10" width="14" style="89" customWidth="1"/>
    <col min="11" max="11" width="5.6640625" style="89" customWidth="1"/>
    <col min="12" max="12" width="2.83203125" style="89" customWidth="1"/>
    <col min="13" max="13" width="3.83203125" style="89" customWidth="1"/>
    <col min="14" max="14" width="22.5" style="89" customWidth="1"/>
    <col min="15" max="15" width="6.33203125" style="89" customWidth="1"/>
    <col min="16" max="16384" width="9.83203125" style="89"/>
  </cols>
  <sheetData>
    <row r="1" spans="1:16" ht="18" x14ac:dyDescent="0.25">
      <c r="A1" s="88" t="s">
        <v>0</v>
      </c>
      <c r="G1" s="90" t="s">
        <v>1</v>
      </c>
      <c r="I1" s="91"/>
      <c r="J1" s="92" t="s">
        <v>2</v>
      </c>
      <c r="K1" s="89">
        <v>1</v>
      </c>
      <c r="L1" s="93"/>
      <c r="M1" s="94"/>
      <c r="N1" s="95" t="s">
        <v>3</v>
      </c>
      <c r="O1" s="96">
        <v>2</v>
      </c>
      <c r="P1" s="96"/>
    </row>
    <row r="2" spans="1:16" ht="12.75" x14ac:dyDescent="0.2">
      <c r="A2" s="156" t="s">
        <v>130</v>
      </c>
      <c r="B2" s="86"/>
      <c r="C2" s="86"/>
      <c r="D2" s="98" t="s">
        <v>4</v>
      </c>
      <c r="E2" s="83" t="s">
        <v>137</v>
      </c>
      <c r="F2" s="84"/>
      <c r="G2" s="87"/>
      <c r="H2" s="97" t="s">
        <v>5</v>
      </c>
      <c r="I2" s="36">
        <v>5</v>
      </c>
      <c r="J2" s="87"/>
      <c r="K2" s="97" t="s">
        <v>6</v>
      </c>
      <c r="L2" s="86"/>
      <c r="M2" s="86"/>
      <c r="N2" s="86"/>
      <c r="O2" s="86"/>
      <c r="P2" s="86"/>
    </row>
    <row r="3" spans="1:16" ht="12.75" x14ac:dyDescent="0.2">
      <c r="A3" s="156" t="s">
        <v>134</v>
      </c>
      <c r="B3" s="86"/>
      <c r="C3" s="86"/>
      <c r="D3" s="98"/>
      <c r="E3" s="99"/>
      <c r="F3" s="84"/>
      <c r="G3" s="87"/>
      <c r="H3" s="97"/>
      <c r="I3" s="100"/>
      <c r="J3" s="87"/>
      <c r="K3" s="101"/>
      <c r="L3" s="97" t="s">
        <v>7</v>
      </c>
      <c r="M3" s="86"/>
      <c r="N3" s="86"/>
      <c r="O3" s="86"/>
      <c r="P3" s="86"/>
    </row>
    <row r="4" spans="1:16" ht="12.75" x14ac:dyDescent="0.2">
      <c r="A4" s="157" t="s">
        <v>135</v>
      </c>
      <c r="B4" s="87"/>
      <c r="C4" s="87"/>
      <c r="D4" s="102"/>
      <c r="E4" s="103"/>
      <c r="F4" s="84"/>
      <c r="G4" s="87"/>
      <c r="H4" s="86"/>
      <c r="I4" s="86"/>
      <c r="J4" s="86"/>
      <c r="K4" s="101"/>
      <c r="L4" s="97" t="s">
        <v>8</v>
      </c>
      <c r="M4" s="86"/>
      <c r="N4" s="86"/>
      <c r="O4" s="86"/>
      <c r="P4" s="86"/>
    </row>
    <row r="5" spans="1:16" ht="12.75" x14ac:dyDescent="0.2">
      <c r="A5" s="86"/>
      <c r="B5" s="87"/>
      <c r="C5" s="87"/>
      <c r="D5" s="102"/>
      <c r="E5" s="86"/>
      <c r="F5" s="86"/>
      <c r="G5" s="86"/>
      <c r="H5" s="97" t="s">
        <v>9</v>
      </c>
      <c r="I5" s="85">
        <f>'G703'!I3</f>
        <v>43203</v>
      </c>
      <c r="J5" s="87"/>
      <c r="K5" s="101"/>
      <c r="L5" s="97" t="s">
        <v>10</v>
      </c>
      <c r="M5" s="86"/>
      <c r="N5" s="86"/>
      <c r="O5" s="86"/>
      <c r="P5" s="86"/>
    </row>
    <row r="6" spans="1:16" ht="17.25" customHeight="1" x14ac:dyDescent="0.2">
      <c r="A6" s="97" t="s">
        <v>11</v>
      </c>
      <c r="B6" s="86"/>
      <c r="C6" s="86"/>
      <c r="D6" s="98" t="s">
        <v>12</v>
      </c>
      <c r="E6" s="104"/>
      <c r="F6" s="87"/>
      <c r="G6" s="87"/>
      <c r="H6" s="86"/>
      <c r="I6" s="86"/>
      <c r="J6" s="86"/>
      <c r="K6" s="101"/>
      <c r="L6" s="87"/>
      <c r="M6" s="87"/>
      <c r="N6" s="86"/>
      <c r="O6" s="86"/>
      <c r="P6" s="86"/>
    </row>
    <row r="7" spans="1:16" ht="12.75" x14ac:dyDescent="0.2">
      <c r="A7" s="157" t="s">
        <v>131</v>
      </c>
      <c r="B7" s="87"/>
      <c r="C7" s="87"/>
      <c r="D7" s="86"/>
      <c r="E7" s="87"/>
      <c r="F7" s="87"/>
      <c r="G7" s="87"/>
      <c r="H7" s="97" t="s">
        <v>13</v>
      </c>
      <c r="I7" s="86"/>
      <c r="J7" s="86"/>
      <c r="K7" s="101"/>
      <c r="L7" s="87"/>
      <c r="M7" s="87"/>
      <c r="N7" s="87"/>
      <c r="O7" s="86"/>
      <c r="P7" s="86"/>
    </row>
    <row r="8" spans="1:16" ht="12.75" x14ac:dyDescent="0.2">
      <c r="A8" s="157" t="s">
        <v>132</v>
      </c>
      <c r="B8" s="87"/>
      <c r="C8" s="87"/>
      <c r="D8" s="86"/>
      <c r="E8" s="86"/>
      <c r="F8" s="86"/>
      <c r="G8" s="86"/>
      <c r="H8" s="97" t="s">
        <v>14</v>
      </c>
      <c r="I8" s="87"/>
      <c r="J8" s="87"/>
      <c r="K8" s="105"/>
      <c r="L8" s="105"/>
      <c r="M8" s="105"/>
      <c r="N8" s="87"/>
      <c r="O8" s="86"/>
      <c r="P8" s="86"/>
    </row>
    <row r="9" spans="1:16" ht="12.75" x14ac:dyDescent="0.2">
      <c r="A9" s="157" t="s">
        <v>133</v>
      </c>
      <c r="B9" s="87"/>
      <c r="C9" s="87"/>
      <c r="D9" s="86"/>
      <c r="E9" s="106"/>
      <c r="F9" s="106"/>
      <c r="G9" s="106"/>
      <c r="H9" s="86"/>
      <c r="I9" s="86"/>
      <c r="J9" s="86"/>
      <c r="K9" s="86"/>
      <c r="L9" s="86"/>
      <c r="M9" s="86"/>
      <c r="N9" s="86"/>
      <c r="O9" s="86"/>
      <c r="P9" s="86"/>
    </row>
    <row r="10" spans="1:16" s="111" customFormat="1" ht="13.5" thickBot="1" x14ac:dyDescent="0.25">
      <c r="A10" s="107" t="s">
        <v>15</v>
      </c>
      <c r="B10" s="108"/>
      <c r="C10" s="108"/>
      <c r="D10" s="109"/>
      <c r="E10" s="110"/>
      <c r="F10" s="110"/>
      <c r="G10" s="108"/>
      <c r="H10" s="107" t="s">
        <v>16</v>
      </c>
      <c r="I10" s="110"/>
      <c r="J10" s="110"/>
      <c r="K10" s="108"/>
      <c r="L10" s="108"/>
      <c r="M10" s="108"/>
      <c r="N10" s="108"/>
    </row>
    <row r="11" spans="1:16" ht="18" x14ac:dyDescent="0.25">
      <c r="A11" s="88" t="s">
        <v>17</v>
      </c>
      <c r="G11" s="112" t="s">
        <v>18</v>
      </c>
      <c r="H11" s="86"/>
      <c r="I11" s="86"/>
      <c r="J11" s="86"/>
      <c r="K11" s="86"/>
      <c r="L11" s="86"/>
      <c r="M11" s="86"/>
      <c r="N11" s="86"/>
    </row>
    <row r="12" spans="1:16" ht="11.1" customHeight="1" x14ac:dyDescent="0.2">
      <c r="A12" s="113" t="s">
        <v>19</v>
      </c>
      <c r="F12" s="114"/>
      <c r="G12" s="112" t="s">
        <v>20</v>
      </c>
    </row>
    <row r="13" spans="1:16" ht="11.1" customHeight="1" x14ac:dyDescent="0.2">
      <c r="A13" s="112" t="s">
        <v>21</v>
      </c>
      <c r="F13" s="114"/>
      <c r="G13" s="112" t="s">
        <v>22</v>
      </c>
    </row>
    <row r="14" spans="1:16" ht="11.1" customHeight="1" x14ac:dyDescent="0.2">
      <c r="A14" s="112" t="s">
        <v>13</v>
      </c>
      <c r="F14" s="114"/>
      <c r="G14" s="112" t="s">
        <v>23</v>
      </c>
    </row>
    <row r="15" spans="1:16" ht="11.1" customHeight="1" x14ac:dyDescent="0.2">
      <c r="A15" s="112" t="s">
        <v>13</v>
      </c>
      <c r="F15" s="114"/>
      <c r="G15" s="112" t="s">
        <v>24</v>
      </c>
    </row>
    <row r="16" spans="1:16" ht="11.1" customHeight="1" x14ac:dyDescent="0.2">
      <c r="F16" s="114"/>
    </row>
    <row r="17" spans="1:14" ht="11.1" customHeight="1" x14ac:dyDescent="0.2">
      <c r="A17" s="112" t="s">
        <v>25</v>
      </c>
      <c r="D17" s="115" t="s">
        <v>26</v>
      </c>
      <c r="E17" s="116">
        <f>'G703'!C38</f>
        <v>36000</v>
      </c>
      <c r="F17" s="114"/>
    </row>
    <row r="18" spans="1:14" ht="11.1" customHeight="1" x14ac:dyDescent="0.2">
      <c r="A18" s="112" t="s">
        <v>27</v>
      </c>
      <c r="D18" s="115" t="s">
        <v>26</v>
      </c>
      <c r="E18" s="117">
        <f>D42</f>
        <v>0</v>
      </c>
      <c r="F18" s="114"/>
      <c r="G18" s="112" t="s">
        <v>28</v>
      </c>
    </row>
    <row r="19" spans="1:14" ht="11.1" customHeight="1" x14ac:dyDescent="0.2">
      <c r="A19" s="112" t="s">
        <v>29</v>
      </c>
      <c r="D19" s="118" t="s">
        <v>30</v>
      </c>
      <c r="E19" s="117">
        <f>E17+E18</f>
        <v>36000</v>
      </c>
      <c r="F19" s="114"/>
    </row>
    <row r="20" spans="1:14" ht="11.1" customHeight="1" x14ac:dyDescent="0.2">
      <c r="A20" s="112" t="s">
        <v>31</v>
      </c>
      <c r="D20" s="115" t="s">
        <v>30</v>
      </c>
      <c r="E20" s="117">
        <f>'G703'!G38</f>
        <v>35000</v>
      </c>
      <c r="F20" s="114"/>
    </row>
    <row r="21" spans="1:14" ht="11.1" customHeight="1" x14ac:dyDescent="0.2">
      <c r="A21" s="112" t="s">
        <v>32</v>
      </c>
      <c r="F21" s="114"/>
      <c r="G21" s="112" t="s">
        <v>33</v>
      </c>
      <c r="H21" s="119"/>
      <c r="I21" s="119"/>
      <c r="J21" s="119"/>
      <c r="K21" s="112" t="s">
        <v>34</v>
      </c>
      <c r="L21" s="119"/>
      <c r="M21" s="119"/>
      <c r="N21" s="119"/>
    </row>
    <row r="22" spans="1:14" ht="11.1" customHeight="1" x14ac:dyDescent="0.2">
      <c r="A22" s="112" t="s">
        <v>35</v>
      </c>
      <c r="F22" s="114"/>
    </row>
    <row r="23" spans="1:14" ht="11.1" customHeight="1" x14ac:dyDescent="0.2">
      <c r="A23" s="115" t="s">
        <v>36</v>
      </c>
      <c r="B23" s="120">
        <v>0</v>
      </c>
      <c r="C23" s="112" t="s">
        <v>125</v>
      </c>
      <c r="D23" s="121">
        <f>'G703'!J38</f>
        <v>0</v>
      </c>
      <c r="F23" s="114"/>
      <c r="G23" s="112" t="s">
        <v>37</v>
      </c>
      <c r="J23" s="115" t="s">
        <v>38</v>
      </c>
    </row>
    <row r="24" spans="1:14" ht="11.1" customHeight="1" x14ac:dyDescent="0.2">
      <c r="B24" s="112" t="s">
        <v>39</v>
      </c>
      <c r="F24" s="114"/>
      <c r="G24" s="112" t="s">
        <v>40</v>
      </c>
      <c r="J24" s="112" t="s">
        <v>41</v>
      </c>
      <c r="N24" s="112" t="s">
        <v>13</v>
      </c>
    </row>
    <row r="25" spans="1:14" ht="11.1" customHeight="1" x14ac:dyDescent="0.2">
      <c r="A25" s="115" t="s">
        <v>42</v>
      </c>
      <c r="B25" s="120"/>
      <c r="C25" s="89" t="s">
        <v>127</v>
      </c>
      <c r="D25" s="122" t="s">
        <v>128</v>
      </c>
      <c r="F25" s="114"/>
      <c r="G25" s="112" t="s">
        <v>43</v>
      </c>
    </row>
    <row r="26" spans="1:14" ht="11.1" customHeight="1" x14ac:dyDescent="0.2">
      <c r="B26" s="112" t="s">
        <v>44</v>
      </c>
      <c r="F26" s="114"/>
      <c r="G26" s="112" t="s">
        <v>45</v>
      </c>
    </row>
    <row r="27" spans="1:14" ht="11.1" customHeight="1" thickBot="1" x14ac:dyDescent="0.25">
      <c r="A27" s="112" t="s">
        <v>46</v>
      </c>
      <c r="F27" s="114"/>
      <c r="G27" s="123"/>
      <c r="H27" s="123"/>
      <c r="I27" s="123"/>
      <c r="J27" s="123"/>
      <c r="K27" s="123"/>
      <c r="L27" s="123"/>
      <c r="M27" s="123"/>
      <c r="N27" s="123"/>
    </row>
    <row r="28" spans="1:14" ht="15.75" customHeight="1" x14ac:dyDescent="0.25">
      <c r="B28" s="112" t="s">
        <v>47</v>
      </c>
      <c r="D28" s="115" t="s">
        <v>30</v>
      </c>
      <c r="E28" s="124">
        <f>D23+D25</f>
        <v>0</v>
      </c>
      <c r="F28" s="114"/>
      <c r="G28" s="88" t="s">
        <v>48</v>
      </c>
      <c r="H28" s="96"/>
      <c r="I28" s="96"/>
      <c r="J28" s="96"/>
      <c r="K28" s="96"/>
      <c r="L28" s="96"/>
      <c r="M28" s="96"/>
      <c r="N28" s="96"/>
    </row>
    <row r="29" spans="1:14" ht="11.1" customHeight="1" x14ac:dyDescent="0.2">
      <c r="A29" s="112" t="s">
        <v>49</v>
      </c>
      <c r="D29" s="115" t="s">
        <v>30</v>
      </c>
      <c r="E29" s="117">
        <f>E20-E28</f>
        <v>35000</v>
      </c>
      <c r="F29" s="114"/>
      <c r="G29" s="112" t="s">
        <v>50</v>
      </c>
    </row>
    <row r="30" spans="1:14" ht="11.1" customHeight="1" x14ac:dyDescent="0.2">
      <c r="B30" s="112" t="s">
        <v>51</v>
      </c>
      <c r="F30" s="114"/>
      <c r="G30" s="112" t="s">
        <v>52</v>
      </c>
    </row>
    <row r="31" spans="1:14" ht="11.1" customHeight="1" x14ac:dyDescent="0.2">
      <c r="A31" s="112" t="s">
        <v>53</v>
      </c>
      <c r="F31" s="114"/>
      <c r="G31" s="112" t="s">
        <v>54</v>
      </c>
    </row>
    <row r="32" spans="1:14" ht="11.1" customHeight="1" thickBot="1" x14ac:dyDescent="0.25">
      <c r="A32" s="112" t="s">
        <v>55</v>
      </c>
      <c r="D32" s="115" t="s">
        <v>30</v>
      </c>
      <c r="E32" s="125">
        <v>3000</v>
      </c>
      <c r="F32" s="114"/>
      <c r="G32" s="112" t="s">
        <v>56</v>
      </c>
    </row>
    <row r="33" spans="1:14" ht="11.1" customHeight="1" thickBot="1" x14ac:dyDescent="0.25">
      <c r="A33" s="126" t="s">
        <v>57</v>
      </c>
      <c r="D33" s="115" t="s">
        <v>30</v>
      </c>
      <c r="E33" s="35">
        <f>E29-E32</f>
        <v>32000</v>
      </c>
      <c r="F33" s="114"/>
      <c r="G33" s="112" t="s">
        <v>58</v>
      </c>
    </row>
    <row r="34" spans="1:14" ht="11.1" customHeight="1" x14ac:dyDescent="0.2">
      <c r="A34" s="112" t="s">
        <v>126</v>
      </c>
      <c r="E34" s="117">
        <f>E19-E29</f>
        <v>1000</v>
      </c>
      <c r="F34" s="114"/>
    </row>
    <row r="35" spans="1:14" ht="11.1" customHeight="1" x14ac:dyDescent="0.2">
      <c r="B35" s="112" t="s">
        <v>59</v>
      </c>
      <c r="F35" s="114"/>
      <c r="G35" s="112" t="s">
        <v>60</v>
      </c>
      <c r="J35" s="122"/>
    </row>
    <row r="36" spans="1:14" ht="11.1" customHeight="1" thickBot="1" x14ac:dyDescent="0.25">
      <c r="F36" s="114"/>
    </row>
    <row r="37" spans="1:14" ht="11.1" customHeight="1" thickBot="1" x14ac:dyDescent="0.25">
      <c r="A37" s="127" t="s">
        <v>61</v>
      </c>
      <c r="B37" s="128"/>
      <c r="C37" s="129"/>
      <c r="D37" s="130" t="s">
        <v>62</v>
      </c>
      <c r="E37" s="131" t="s">
        <v>63</v>
      </c>
      <c r="F37" s="114"/>
      <c r="G37" s="132" t="s">
        <v>64</v>
      </c>
    </row>
    <row r="38" spans="1:14" ht="11.1" customHeight="1" x14ac:dyDescent="0.2">
      <c r="A38" s="133" t="s">
        <v>65</v>
      </c>
      <c r="B38" s="134"/>
      <c r="C38" s="134"/>
      <c r="D38" s="164"/>
      <c r="E38" s="166"/>
      <c r="F38" s="114"/>
      <c r="G38" s="135" t="s">
        <v>66</v>
      </c>
    </row>
    <row r="39" spans="1:14" ht="11.1" customHeight="1" x14ac:dyDescent="0.2">
      <c r="A39" s="136" t="s">
        <v>67</v>
      </c>
      <c r="B39" s="119"/>
      <c r="C39" s="119"/>
      <c r="D39" s="165"/>
      <c r="E39" s="167"/>
      <c r="F39" s="114"/>
      <c r="G39" s="112" t="s">
        <v>68</v>
      </c>
    </row>
    <row r="40" spans="1:14" ht="12.75" customHeight="1" x14ac:dyDescent="0.2">
      <c r="A40" s="136" t="s">
        <v>69</v>
      </c>
      <c r="B40" s="119"/>
      <c r="C40" s="119"/>
      <c r="D40" s="137"/>
      <c r="E40" s="138"/>
      <c r="F40" s="114"/>
      <c r="G40" s="112" t="s">
        <v>33</v>
      </c>
      <c r="H40" s="119"/>
      <c r="I40" s="119"/>
      <c r="J40" s="119"/>
      <c r="K40" s="112" t="s">
        <v>34</v>
      </c>
      <c r="L40" s="119"/>
      <c r="M40" s="119"/>
      <c r="N40" s="119"/>
    </row>
    <row r="41" spans="1:14" ht="13.5" customHeight="1" x14ac:dyDescent="0.2">
      <c r="A41" s="136" t="s">
        <v>70</v>
      </c>
      <c r="B41" s="119"/>
      <c r="C41" s="119"/>
      <c r="D41" s="139">
        <f>SUM(D38:D40)</f>
        <v>0</v>
      </c>
      <c r="E41" s="140">
        <f>SUM(E38:E40)</f>
        <v>0</v>
      </c>
      <c r="F41" s="114"/>
      <c r="G41" s="112" t="s">
        <v>71</v>
      </c>
    </row>
    <row r="42" spans="1:14" ht="12" customHeight="1" x14ac:dyDescent="0.2">
      <c r="A42" s="141"/>
      <c r="B42" s="134"/>
      <c r="C42" s="134"/>
      <c r="D42" s="160">
        <f>D41+E41</f>
        <v>0</v>
      </c>
      <c r="E42" s="161"/>
      <c r="F42" s="114"/>
      <c r="G42" s="112" t="s">
        <v>72</v>
      </c>
    </row>
    <row r="43" spans="1:14" s="145" customFormat="1" ht="15" customHeight="1" thickBot="1" x14ac:dyDescent="0.25">
      <c r="A43" s="142" t="s">
        <v>73</v>
      </c>
      <c r="B43" s="111"/>
      <c r="C43" s="111"/>
      <c r="D43" s="162"/>
      <c r="E43" s="163"/>
      <c r="F43" s="143"/>
      <c r="G43" s="144" t="s">
        <v>74</v>
      </c>
    </row>
    <row r="44" spans="1:14" s="150" customFormat="1" ht="7.5" customHeight="1" thickTop="1" thickBot="1" x14ac:dyDescent="0.25">
      <c r="A44" s="146"/>
      <c r="B44" s="111"/>
      <c r="C44" s="111"/>
      <c r="D44" s="147"/>
      <c r="E44" s="147"/>
      <c r="F44" s="148"/>
      <c r="G44" s="149"/>
    </row>
    <row r="45" spans="1:14" s="153" customFormat="1" ht="8.25" x14ac:dyDescent="0.15">
      <c r="A45" s="151" t="s">
        <v>75</v>
      </c>
      <c r="B45" s="152"/>
      <c r="C45" s="152"/>
      <c r="D45" s="152"/>
      <c r="E45" s="152"/>
      <c r="F45" s="152"/>
      <c r="G45" s="151" t="s">
        <v>76</v>
      </c>
      <c r="H45" s="152"/>
      <c r="I45" s="152"/>
      <c r="J45" s="152"/>
      <c r="K45" s="152"/>
      <c r="L45" s="152"/>
      <c r="M45" s="152"/>
      <c r="N45" s="152"/>
    </row>
    <row r="46" spans="1:14" x14ac:dyDescent="0.2">
      <c r="A46" s="154" t="s">
        <v>77</v>
      </c>
      <c r="N46" s="155"/>
    </row>
  </sheetData>
  <sheetProtection password="D5F3"/>
  <mergeCells count="3">
    <mergeCell ref="D42:E43"/>
    <mergeCell ref="D38:D39"/>
    <mergeCell ref="E38:E39"/>
  </mergeCells>
  <phoneticPr fontId="0" type="noConversion"/>
  <printOptions gridLinesSet="0"/>
  <pageMargins left="4.5999999999999999E-2" right="0.51300000000000001" top="6.0000000000000001E-3" bottom="1.9E-2" header="0.5" footer="0.5"/>
  <pageSetup scale="96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abSelected="1" zoomScaleNormal="100" zoomScaleSheetLayoutView="80" workbookViewId="0">
      <pane ySplit="12" topLeftCell="A13" activePane="bottomLeft" state="frozen"/>
      <selection pane="bottomLeft" activeCell="I5" sqref="I5"/>
    </sheetView>
  </sheetViews>
  <sheetFormatPr defaultColWidth="9.83203125" defaultRowHeight="12.75" x14ac:dyDescent="0.2"/>
  <cols>
    <col min="1" max="1" width="7" style="4" customWidth="1"/>
    <col min="2" max="2" width="41" style="52" customWidth="1"/>
    <col min="3" max="3" width="14.33203125" style="52" customWidth="1"/>
    <col min="4" max="4" width="19.83203125" style="52" customWidth="1"/>
    <col min="5" max="5" width="16.83203125" style="52" customWidth="1"/>
    <col min="6" max="6" width="16.33203125" style="52" customWidth="1"/>
    <col min="7" max="7" width="15.83203125" style="4" customWidth="1"/>
    <col min="8" max="8" width="11" style="4" customWidth="1"/>
    <col min="9" max="9" width="14.6640625" style="56" bestFit="1" customWidth="1"/>
    <col min="10" max="10" width="15.83203125" style="4" customWidth="1"/>
    <col min="11" max="25" width="9.83203125" style="4" customWidth="1"/>
    <col min="26" max="16384" width="9.83203125" style="4"/>
  </cols>
  <sheetData>
    <row r="1" spans="1:10" ht="24" thickBot="1" x14ac:dyDescent="0.4">
      <c r="A1" s="5" t="s">
        <v>78</v>
      </c>
      <c r="B1" s="37"/>
      <c r="C1" s="37"/>
      <c r="D1" s="37"/>
      <c r="E1" s="38" t="s">
        <v>79</v>
      </c>
      <c r="F1" s="37"/>
      <c r="G1" s="7"/>
      <c r="H1" s="6"/>
      <c r="I1" s="55" t="s">
        <v>136</v>
      </c>
      <c r="J1" s="8"/>
    </row>
    <row r="2" spans="1:10" ht="12.75" customHeight="1" x14ac:dyDescent="0.2">
      <c r="A2" s="2" t="s">
        <v>80</v>
      </c>
      <c r="B2" s="39"/>
      <c r="C2" s="39"/>
      <c r="D2" s="39"/>
      <c r="E2" s="39"/>
      <c r="F2" s="39"/>
      <c r="G2" s="9"/>
      <c r="H2" s="1" t="s">
        <v>5</v>
      </c>
      <c r="I2" s="158">
        <v>6</v>
      </c>
      <c r="J2" s="10"/>
    </row>
    <row r="3" spans="1:10" ht="12.75" customHeight="1" x14ac:dyDescent="0.2">
      <c r="A3" s="2" t="s">
        <v>81</v>
      </c>
      <c r="B3" s="39"/>
      <c r="C3" s="39"/>
      <c r="D3" s="39"/>
      <c r="E3" s="39"/>
      <c r="F3" s="39"/>
      <c r="G3" s="9"/>
      <c r="H3" s="1" t="s">
        <v>82</v>
      </c>
      <c r="I3" s="159">
        <v>43203</v>
      </c>
      <c r="J3" s="10"/>
    </row>
    <row r="4" spans="1:10" ht="12.75" customHeight="1" x14ac:dyDescent="0.2">
      <c r="A4" s="2" t="s">
        <v>83</v>
      </c>
      <c r="B4" s="39"/>
      <c r="C4" s="39"/>
      <c r="D4" s="39"/>
      <c r="E4" s="39"/>
      <c r="F4" s="39"/>
      <c r="G4" s="9"/>
      <c r="H4" s="1" t="s">
        <v>9</v>
      </c>
      <c r="I4" s="159">
        <v>43203</v>
      </c>
      <c r="J4" s="10"/>
    </row>
    <row r="5" spans="1:10" ht="12.75" customHeight="1" x14ac:dyDescent="0.2">
      <c r="A5" s="2" t="s">
        <v>84</v>
      </c>
      <c r="B5" s="39"/>
      <c r="C5" s="39"/>
      <c r="D5" s="39"/>
      <c r="E5" s="39"/>
      <c r="F5" s="39"/>
      <c r="G5" s="9"/>
      <c r="H5" s="81" t="s">
        <v>129</v>
      </c>
      <c r="I5" s="82">
        <v>1817</v>
      </c>
      <c r="J5" s="10"/>
    </row>
    <row r="6" spans="1:10" ht="12.75" customHeight="1" x14ac:dyDescent="0.2">
      <c r="A6" s="9"/>
      <c r="B6" s="39"/>
      <c r="C6" s="39"/>
      <c r="D6" s="39"/>
      <c r="E6" s="39"/>
      <c r="F6" s="39"/>
      <c r="G6" s="9"/>
      <c r="H6" s="9"/>
    </row>
    <row r="7" spans="1:10" ht="12.75" customHeight="1" x14ac:dyDescent="0.2">
      <c r="A7" s="11" t="s">
        <v>85</v>
      </c>
      <c r="B7" s="40" t="s">
        <v>86</v>
      </c>
      <c r="C7" s="40" t="s">
        <v>87</v>
      </c>
      <c r="D7" s="40" t="s">
        <v>88</v>
      </c>
      <c r="E7" s="40" t="s">
        <v>89</v>
      </c>
      <c r="F7" s="40" t="s">
        <v>90</v>
      </c>
      <c r="G7" s="34" t="s">
        <v>91</v>
      </c>
      <c r="H7" s="12" t="s">
        <v>92</v>
      </c>
      <c r="I7" s="57" t="s">
        <v>93</v>
      </c>
      <c r="J7" s="13" t="s">
        <v>124</v>
      </c>
    </row>
    <row r="8" spans="1:10" s="31" customFormat="1" ht="12.75" customHeight="1" x14ac:dyDescent="0.2">
      <c r="A8" s="29" t="s">
        <v>94</v>
      </c>
      <c r="B8" s="41" t="s">
        <v>95</v>
      </c>
      <c r="C8" s="41" t="s">
        <v>96</v>
      </c>
      <c r="D8" s="42" t="s">
        <v>97</v>
      </c>
      <c r="E8" s="43"/>
      <c r="F8" s="41" t="s">
        <v>98</v>
      </c>
      <c r="G8" s="29" t="s">
        <v>99</v>
      </c>
      <c r="H8" s="29" t="s">
        <v>100</v>
      </c>
      <c r="I8" s="58" t="s">
        <v>101</v>
      </c>
      <c r="J8" s="30" t="s">
        <v>102</v>
      </c>
    </row>
    <row r="9" spans="1:10" ht="12.75" customHeight="1" x14ac:dyDescent="0.2">
      <c r="A9" s="16" t="s">
        <v>103</v>
      </c>
      <c r="B9" s="44"/>
      <c r="C9" s="45" t="s">
        <v>104</v>
      </c>
      <c r="D9" s="45" t="s">
        <v>105</v>
      </c>
      <c r="E9" s="45" t="s">
        <v>106</v>
      </c>
      <c r="F9" s="45" t="s">
        <v>107</v>
      </c>
      <c r="G9" s="32" t="s">
        <v>108</v>
      </c>
      <c r="H9" s="14" t="s">
        <v>109</v>
      </c>
      <c r="I9" s="59" t="s">
        <v>110</v>
      </c>
      <c r="J9" s="18" t="s">
        <v>111</v>
      </c>
    </row>
    <row r="10" spans="1:10" ht="12.75" customHeight="1" x14ac:dyDescent="0.2">
      <c r="A10" s="17"/>
      <c r="B10" s="44"/>
      <c r="C10" s="44"/>
      <c r="D10" s="45" t="s">
        <v>112</v>
      </c>
      <c r="E10" s="46"/>
      <c r="F10" s="45" t="s">
        <v>113</v>
      </c>
      <c r="G10" s="32" t="s">
        <v>114</v>
      </c>
      <c r="H10" s="17"/>
      <c r="I10" s="60" t="s">
        <v>115</v>
      </c>
      <c r="J10" s="15" t="s">
        <v>116</v>
      </c>
    </row>
    <row r="11" spans="1:10" ht="12.75" customHeight="1" x14ac:dyDescent="0.2">
      <c r="A11" s="17"/>
      <c r="B11" s="44"/>
      <c r="C11" s="44"/>
      <c r="D11" s="47" t="s">
        <v>117</v>
      </c>
      <c r="E11" s="44"/>
      <c r="F11" s="47" t="s">
        <v>118</v>
      </c>
      <c r="G11" s="32" t="s">
        <v>119</v>
      </c>
      <c r="H11" s="17"/>
      <c r="I11" s="61"/>
      <c r="J11" s="19"/>
    </row>
    <row r="12" spans="1:10" ht="12.75" customHeight="1" x14ac:dyDescent="0.2">
      <c r="A12" s="20"/>
      <c r="B12" s="48"/>
      <c r="C12" s="48"/>
      <c r="D12" s="48"/>
      <c r="E12" s="48"/>
      <c r="F12" s="49" t="s">
        <v>120</v>
      </c>
      <c r="G12" s="21" t="s">
        <v>121</v>
      </c>
      <c r="H12" s="20"/>
      <c r="I12" s="62"/>
      <c r="J12" s="22"/>
    </row>
    <row r="13" spans="1:10" x14ac:dyDescent="0.2">
      <c r="A13" s="76">
        <v>1</v>
      </c>
      <c r="B13" s="76" t="s">
        <v>138</v>
      </c>
      <c r="C13" s="77">
        <v>36000</v>
      </c>
      <c r="D13" s="77">
        <v>32000</v>
      </c>
      <c r="E13" s="77">
        <v>3000</v>
      </c>
      <c r="F13" s="77">
        <v>0</v>
      </c>
      <c r="G13" s="23">
        <f>IF(D13+E13+F13=0,"",D13+E13+F13)</f>
        <v>35000</v>
      </c>
      <c r="H13" s="24">
        <f>G13/C13</f>
        <v>0.97222222222222221</v>
      </c>
      <c r="I13" s="63">
        <f>IF(H13=0,"",IF(ISERR(C13-G13),"",C13-G13))</f>
        <v>1000</v>
      </c>
      <c r="J13" s="73">
        <f>IF(I13=0,"",IF(ISERR(G13*'G702'!$B$23),"",G13*'G702'!$B$23))</f>
        <v>0</v>
      </c>
    </row>
    <row r="14" spans="1:10" x14ac:dyDescent="0.2">
      <c r="A14" s="76"/>
      <c r="B14" s="76" t="s">
        <v>139</v>
      </c>
      <c r="C14" s="77"/>
      <c r="D14" s="77"/>
      <c r="E14" s="77"/>
      <c r="F14" s="77"/>
      <c r="G14" s="23" t="str">
        <f>IF(D14+E14+F14=0,"",D14+E14+F14)</f>
        <v/>
      </c>
      <c r="H14" s="24" t="str">
        <f>IF(G14=0,"",IF(ISERR(G14/C14),"",G14/C14))</f>
        <v/>
      </c>
      <c r="I14" s="63" t="str">
        <f>IF(H14=0,"",IF(ISERR(C14-G14),"",C14-G14))</f>
        <v/>
      </c>
      <c r="J14" s="73" t="str">
        <f>IF(I14=0,"",IF(ISERR(G14*'G702'!$B$23),"",G14*'G702'!$B$23))</f>
        <v/>
      </c>
    </row>
    <row r="15" spans="1:10" x14ac:dyDescent="0.2">
      <c r="A15" s="76"/>
      <c r="B15" s="76"/>
      <c r="C15" s="77"/>
      <c r="D15" s="77"/>
      <c r="E15" s="77"/>
      <c r="F15" s="77"/>
      <c r="G15" s="23" t="str">
        <f t="shared" ref="G15:G37" si="0">IF(D15+E15+F15=0,"",D15+E15+F15)</f>
        <v/>
      </c>
      <c r="H15" s="24" t="str">
        <f t="shared" ref="H15:H37" si="1">IF(G15=0,"",IF(ISERR(G15/C15),"",G15/C15))</f>
        <v/>
      </c>
      <c r="I15" s="63" t="str">
        <f t="shared" ref="I15:I37" si="2">IF(H15=0,"",IF(ISERR(C15-G15),"",C15-G15))</f>
        <v/>
      </c>
      <c r="J15" s="73" t="str">
        <f>IF(I15=0,"",IF(ISERR(G15*'G702'!$B$23),"",G15*'G702'!$B$23))</f>
        <v/>
      </c>
    </row>
    <row r="16" spans="1:10" x14ac:dyDescent="0.2">
      <c r="A16" s="76"/>
      <c r="B16" s="76"/>
      <c r="C16" s="77"/>
      <c r="D16" s="77"/>
      <c r="E16" s="77"/>
      <c r="F16" s="77"/>
      <c r="G16" s="23" t="str">
        <f t="shared" si="0"/>
        <v/>
      </c>
      <c r="H16" s="24" t="str">
        <f t="shared" si="1"/>
        <v/>
      </c>
      <c r="I16" s="63" t="str">
        <f t="shared" si="2"/>
        <v/>
      </c>
      <c r="J16" s="73" t="str">
        <f>IF(I16=0,"",IF(ISERR(G16*'G702'!$B$23),"",G16*'G702'!$B$23))</f>
        <v/>
      </c>
    </row>
    <row r="17" spans="1:10" x14ac:dyDescent="0.2">
      <c r="A17" s="76"/>
      <c r="B17" s="76"/>
      <c r="C17" s="77"/>
      <c r="D17" s="77"/>
      <c r="E17" s="77"/>
      <c r="F17" s="77"/>
      <c r="G17" s="23" t="str">
        <f t="shared" si="0"/>
        <v/>
      </c>
      <c r="H17" s="24" t="str">
        <f t="shared" si="1"/>
        <v/>
      </c>
      <c r="I17" s="63" t="str">
        <f t="shared" si="2"/>
        <v/>
      </c>
      <c r="J17" s="73" t="str">
        <f>IF(I17=0,"",IF(ISERR(G17*'G702'!$B$23),"",G17*'G702'!$B$23))</f>
        <v/>
      </c>
    </row>
    <row r="18" spans="1:10" x14ac:dyDescent="0.2">
      <c r="A18" s="76"/>
      <c r="B18" s="76"/>
      <c r="C18" s="77"/>
      <c r="D18" s="77"/>
      <c r="E18" s="77"/>
      <c r="F18" s="77"/>
      <c r="G18" s="23" t="str">
        <f t="shared" si="0"/>
        <v/>
      </c>
      <c r="H18" s="24" t="str">
        <f t="shared" si="1"/>
        <v/>
      </c>
      <c r="I18" s="63" t="str">
        <f t="shared" si="2"/>
        <v/>
      </c>
      <c r="J18" s="73" t="str">
        <f>IF(I18=0,"",IF(ISERR(G18*'G702'!$B$23),"",G18*'G702'!$B$23))</f>
        <v/>
      </c>
    </row>
    <row r="19" spans="1:10" x14ac:dyDescent="0.2">
      <c r="A19" s="76"/>
      <c r="B19" s="80"/>
      <c r="C19" s="77"/>
      <c r="D19" s="77"/>
      <c r="E19" s="77"/>
      <c r="F19" s="77"/>
      <c r="G19" s="23"/>
      <c r="H19" s="24"/>
      <c r="I19" s="63"/>
      <c r="J19" s="73"/>
    </row>
    <row r="20" spans="1:10" x14ac:dyDescent="0.2">
      <c r="A20" s="76"/>
      <c r="B20" s="80"/>
      <c r="C20" s="77"/>
      <c r="D20" s="77"/>
      <c r="E20" s="77"/>
      <c r="F20" s="77"/>
      <c r="G20" s="23"/>
      <c r="H20" s="24"/>
      <c r="I20" s="63"/>
      <c r="J20" s="73"/>
    </row>
    <row r="21" spans="1:10" x14ac:dyDescent="0.2">
      <c r="A21" s="76"/>
      <c r="B21" s="76"/>
      <c r="C21" s="77"/>
      <c r="D21" s="77"/>
      <c r="E21" s="77"/>
      <c r="F21" s="77"/>
      <c r="G21" s="23" t="str">
        <f t="shared" si="0"/>
        <v/>
      </c>
      <c r="H21" s="24" t="str">
        <f t="shared" si="1"/>
        <v/>
      </c>
      <c r="I21" s="63" t="str">
        <f t="shared" si="2"/>
        <v/>
      </c>
      <c r="J21" s="73" t="str">
        <f>IF(I21=0,"",IF(ISERR(G21*'G702'!$B$23),"",G21*'G702'!$B$23))</f>
        <v/>
      </c>
    </row>
    <row r="22" spans="1:10" x14ac:dyDescent="0.2">
      <c r="A22" s="76"/>
      <c r="B22" s="76"/>
      <c r="C22" s="77"/>
      <c r="D22" s="77"/>
      <c r="E22" s="77"/>
      <c r="F22" s="77"/>
      <c r="G22" s="23" t="str">
        <f t="shared" si="0"/>
        <v/>
      </c>
      <c r="H22" s="24" t="str">
        <f t="shared" si="1"/>
        <v/>
      </c>
      <c r="I22" s="63" t="str">
        <f t="shared" si="2"/>
        <v/>
      </c>
      <c r="J22" s="73" t="str">
        <f>IF(I22=0,"",IF(ISERR(G22*'G702'!$B$23),"",G22*'G702'!$B$23))</f>
        <v/>
      </c>
    </row>
    <row r="23" spans="1:10" x14ac:dyDescent="0.2">
      <c r="A23" s="76"/>
      <c r="B23" s="76"/>
      <c r="C23" s="77"/>
      <c r="D23" s="77"/>
      <c r="E23" s="77"/>
      <c r="F23" s="77"/>
      <c r="G23" s="23" t="str">
        <f t="shared" si="0"/>
        <v/>
      </c>
      <c r="H23" s="24" t="str">
        <f t="shared" si="1"/>
        <v/>
      </c>
      <c r="I23" s="63" t="str">
        <f t="shared" si="2"/>
        <v/>
      </c>
      <c r="J23" s="73" t="str">
        <f>IF(I23=0,"",IF(ISERR(G23*'G702'!$B$23),"",G23*'G702'!$B$23))</f>
        <v/>
      </c>
    </row>
    <row r="24" spans="1:10" x14ac:dyDescent="0.2">
      <c r="A24" s="76"/>
      <c r="B24" s="76"/>
      <c r="C24" s="77"/>
      <c r="D24" s="77"/>
      <c r="E24" s="77"/>
      <c r="F24" s="77"/>
      <c r="G24" s="23" t="str">
        <f t="shared" si="0"/>
        <v/>
      </c>
      <c r="H24" s="24" t="str">
        <f t="shared" si="1"/>
        <v/>
      </c>
      <c r="I24" s="63" t="str">
        <f t="shared" si="2"/>
        <v/>
      </c>
      <c r="J24" s="73" t="str">
        <f>IF(I24=0,"",IF(ISERR(G24*'G702'!$B$23),"",G24*'G702'!$B$23))</f>
        <v/>
      </c>
    </row>
    <row r="25" spans="1:10" x14ac:dyDescent="0.2">
      <c r="A25" s="76"/>
      <c r="B25" s="76"/>
      <c r="C25" s="77"/>
      <c r="D25" s="77"/>
      <c r="E25" s="77"/>
      <c r="F25" s="77"/>
      <c r="G25" s="23" t="str">
        <f t="shared" si="0"/>
        <v/>
      </c>
      <c r="H25" s="24" t="str">
        <f t="shared" si="1"/>
        <v/>
      </c>
      <c r="I25" s="63" t="str">
        <f t="shared" si="2"/>
        <v/>
      </c>
      <c r="J25" s="73" t="str">
        <f>IF(I25=0,"",IF(ISERR(G25*'G702'!$B$23),"",G25*'G702'!$B$23))</f>
        <v/>
      </c>
    </row>
    <row r="26" spans="1:10" x14ac:dyDescent="0.2">
      <c r="A26" s="76"/>
      <c r="B26" s="76"/>
      <c r="C26" s="77"/>
      <c r="D26" s="77"/>
      <c r="E26" s="77"/>
      <c r="F26" s="77"/>
      <c r="G26" s="23" t="str">
        <f t="shared" si="0"/>
        <v/>
      </c>
      <c r="H26" s="24" t="str">
        <f t="shared" si="1"/>
        <v/>
      </c>
      <c r="I26" s="63" t="str">
        <f t="shared" si="2"/>
        <v/>
      </c>
      <c r="J26" s="73" t="str">
        <f>IF(I26=0,"",IF(ISERR(G26*'G702'!$B$23),"",G26*'G702'!$B$23))</f>
        <v/>
      </c>
    </row>
    <row r="27" spans="1:10" x14ac:dyDescent="0.2">
      <c r="A27" s="76"/>
      <c r="B27" s="76"/>
      <c r="C27" s="77"/>
      <c r="D27" s="77"/>
      <c r="E27" s="77"/>
      <c r="F27" s="77"/>
      <c r="G27" s="23" t="str">
        <f t="shared" si="0"/>
        <v/>
      </c>
      <c r="H27" s="24" t="str">
        <f t="shared" si="1"/>
        <v/>
      </c>
      <c r="I27" s="63" t="str">
        <f t="shared" si="2"/>
        <v/>
      </c>
      <c r="J27" s="73" t="str">
        <f>IF(I27=0,"",IF(ISERR(G27*'G702'!$B$23),"",G27*'G702'!$B$23))</f>
        <v/>
      </c>
    </row>
    <row r="28" spans="1:10" x14ac:dyDescent="0.2">
      <c r="A28" s="76"/>
      <c r="B28" s="76"/>
      <c r="C28" s="77"/>
      <c r="D28" s="77"/>
      <c r="E28" s="77"/>
      <c r="F28" s="77"/>
      <c r="G28" s="23" t="str">
        <f t="shared" si="0"/>
        <v/>
      </c>
      <c r="H28" s="24" t="str">
        <f t="shared" si="1"/>
        <v/>
      </c>
      <c r="I28" s="63" t="str">
        <f t="shared" si="2"/>
        <v/>
      </c>
      <c r="J28" s="73" t="str">
        <f>IF(I28=0,"",IF(ISERR(G28*'G702'!$B$23),"",G28*'G702'!$B$23))</f>
        <v/>
      </c>
    </row>
    <row r="29" spans="1:10" x14ac:dyDescent="0.2">
      <c r="A29" s="76"/>
      <c r="B29" s="76"/>
      <c r="C29" s="77"/>
      <c r="D29" s="77"/>
      <c r="E29" s="77"/>
      <c r="F29" s="77"/>
      <c r="G29" s="23" t="str">
        <f t="shared" si="0"/>
        <v/>
      </c>
      <c r="H29" s="24" t="str">
        <f t="shared" si="1"/>
        <v/>
      </c>
      <c r="I29" s="63" t="str">
        <f t="shared" si="2"/>
        <v/>
      </c>
      <c r="J29" s="73" t="str">
        <f>IF(I29=0,"",IF(ISERR(G29*'G702'!$B$23),"",G29*'G702'!$B$23))</f>
        <v/>
      </c>
    </row>
    <row r="30" spans="1:10" x14ac:dyDescent="0.2">
      <c r="A30" s="76"/>
      <c r="B30" s="76"/>
      <c r="C30" s="77"/>
      <c r="D30" s="77"/>
      <c r="E30" s="77"/>
      <c r="F30" s="77"/>
      <c r="G30" s="23" t="str">
        <f t="shared" si="0"/>
        <v/>
      </c>
      <c r="H30" s="24" t="str">
        <f t="shared" si="1"/>
        <v/>
      </c>
      <c r="I30" s="63" t="str">
        <f t="shared" si="2"/>
        <v/>
      </c>
      <c r="J30" s="73" t="str">
        <f>IF(I30=0,"",IF(ISERR(G30*'G702'!$B$23),"",G30*'G702'!$B$23))</f>
        <v/>
      </c>
    </row>
    <row r="31" spans="1:10" x14ac:dyDescent="0.2">
      <c r="A31" s="76"/>
      <c r="B31" s="76"/>
      <c r="C31" s="77"/>
      <c r="D31" s="77"/>
      <c r="E31" s="77"/>
      <c r="F31" s="77"/>
      <c r="G31" s="23" t="str">
        <f t="shared" si="0"/>
        <v/>
      </c>
      <c r="H31" s="24" t="str">
        <f t="shared" si="1"/>
        <v/>
      </c>
      <c r="I31" s="63" t="str">
        <f t="shared" si="2"/>
        <v/>
      </c>
      <c r="J31" s="73" t="str">
        <f>IF(I31=0,"",IF(ISERR(G31*'G702'!$B$23),"",G31*'G702'!$B$23))</f>
        <v/>
      </c>
    </row>
    <row r="32" spans="1:10" x14ac:dyDescent="0.2">
      <c r="A32" s="76"/>
      <c r="B32" s="76"/>
      <c r="C32" s="77"/>
      <c r="D32" s="77"/>
      <c r="E32" s="77"/>
      <c r="F32" s="77"/>
      <c r="G32" s="23" t="str">
        <f t="shared" si="0"/>
        <v/>
      </c>
      <c r="H32" s="24" t="str">
        <f t="shared" si="1"/>
        <v/>
      </c>
      <c r="I32" s="63" t="str">
        <f t="shared" si="2"/>
        <v/>
      </c>
      <c r="J32" s="73" t="str">
        <f>IF(I32=0,"",IF(ISERR(G32*'G702'!$B$23),"",G32*'G702'!$B$23))</f>
        <v/>
      </c>
    </row>
    <row r="33" spans="1:10" x14ac:dyDescent="0.2">
      <c r="A33" s="76"/>
      <c r="B33" s="76"/>
      <c r="C33" s="77"/>
      <c r="D33" s="77"/>
      <c r="E33" s="77"/>
      <c r="F33" s="77"/>
      <c r="G33" s="23" t="str">
        <f t="shared" si="0"/>
        <v/>
      </c>
      <c r="H33" s="24" t="str">
        <f t="shared" si="1"/>
        <v/>
      </c>
      <c r="I33" s="63" t="str">
        <f t="shared" si="2"/>
        <v/>
      </c>
      <c r="J33" s="73" t="str">
        <f>IF(I33=0,"",IF(ISERR(G33*'G702'!$B$23),"",G33*'G702'!$B$23))</f>
        <v/>
      </c>
    </row>
    <row r="34" spans="1:10" x14ac:dyDescent="0.2">
      <c r="A34" s="76"/>
      <c r="B34" s="76"/>
      <c r="C34" s="77"/>
      <c r="D34" s="77"/>
      <c r="E34" s="77"/>
      <c r="F34" s="77"/>
      <c r="G34" s="23" t="str">
        <f t="shared" si="0"/>
        <v/>
      </c>
      <c r="H34" s="24" t="str">
        <f t="shared" si="1"/>
        <v/>
      </c>
      <c r="I34" s="63" t="str">
        <f t="shared" si="2"/>
        <v/>
      </c>
      <c r="J34" s="73" t="str">
        <f>IF(I34=0,"",IF(ISERR(G34*'G702'!$B$23),"",G34*'G702'!$B$23))</f>
        <v/>
      </c>
    </row>
    <row r="35" spans="1:10" x14ac:dyDescent="0.2">
      <c r="A35" s="76"/>
      <c r="B35" s="76"/>
      <c r="C35" s="77"/>
      <c r="D35" s="77"/>
      <c r="E35" s="77"/>
      <c r="F35" s="77"/>
      <c r="G35" s="23" t="str">
        <f t="shared" si="0"/>
        <v/>
      </c>
      <c r="H35" s="24" t="str">
        <f t="shared" si="1"/>
        <v/>
      </c>
      <c r="I35" s="63" t="str">
        <f t="shared" si="2"/>
        <v/>
      </c>
      <c r="J35" s="73" t="str">
        <f>IF(I35=0,"",IF(ISERR(G35*'G702'!$B$23),"",G35*'G702'!$B$23))</f>
        <v/>
      </c>
    </row>
    <row r="36" spans="1:10" x14ac:dyDescent="0.2">
      <c r="A36" s="76"/>
      <c r="B36" s="76"/>
      <c r="C36" s="77"/>
      <c r="D36" s="77"/>
      <c r="E36" s="77"/>
      <c r="F36" s="77"/>
      <c r="G36" s="23" t="str">
        <f t="shared" si="0"/>
        <v/>
      </c>
      <c r="H36" s="24" t="str">
        <f t="shared" si="1"/>
        <v/>
      </c>
      <c r="I36" s="63" t="str">
        <f t="shared" si="2"/>
        <v/>
      </c>
      <c r="J36" s="73" t="str">
        <f>IF(I36=0,"",IF(ISERR(G36*'G702'!$B$23),"",G36*'G702'!$B$23))</f>
        <v/>
      </c>
    </row>
    <row r="37" spans="1:10" ht="13.5" thickBot="1" x14ac:dyDescent="0.25">
      <c r="A37" s="78"/>
      <c r="B37" s="78"/>
      <c r="C37" s="79"/>
      <c r="D37" s="79"/>
      <c r="E37" s="79"/>
      <c r="F37" s="79"/>
      <c r="G37" s="70" t="str">
        <f t="shared" si="0"/>
        <v/>
      </c>
      <c r="H37" s="71" t="str">
        <f t="shared" si="1"/>
        <v/>
      </c>
      <c r="I37" s="72" t="str">
        <f t="shared" si="2"/>
        <v/>
      </c>
      <c r="J37" s="74" t="str">
        <f>IF(I37=0,"",IF(ISERR(G37*'G702'!$B$23),"",G37*'G702'!$B$23))</f>
        <v/>
      </c>
    </row>
    <row r="38" spans="1:10" s="53" customFormat="1" x14ac:dyDescent="0.2">
      <c r="A38" s="54"/>
      <c r="B38" s="66" t="s">
        <v>122</v>
      </c>
      <c r="C38" s="67">
        <f t="shared" ref="C38:I38" si="3">SUM(C13:C37)</f>
        <v>36000</v>
      </c>
      <c r="D38" s="67">
        <f t="shared" si="3"/>
        <v>32000</v>
      </c>
      <c r="E38" s="67">
        <f t="shared" si="3"/>
        <v>3000</v>
      </c>
      <c r="F38" s="67">
        <f t="shared" si="3"/>
        <v>0</v>
      </c>
      <c r="G38" s="68">
        <f t="shared" si="3"/>
        <v>35000</v>
      </c>
      <c r="H38" s="75">
        <f t="shared" si="3"/>
        <v>0.97222222222222221</v>
      </c>
      <c r="I38" s="68">
        <f t="shared" si="3"/>
        <v>1000</v>
      </c>
      <c r="J38" s="69">
        <f>SUM(J13:J37)</f>
        <v>0</v>
      </c>
    </row>
    <row r="39" spans="1:10" ht="12.75" customHeight="1" thickBot="1" x14ac:dyDescent="0.25">
      <c r="A39" s="25"/>
      <c r="B39" s="50"/>
      <c r="C39" s="50"/>
      <c r="D39" s="50"/>
      <c r="E39" s="50"/>
      <c r="F39" s="50"/>
      <c r="G39" s="25"/>
      <c r="H39" s="26"/>
      <c r="I39" s="64"/>
      <c r="J39" s="33"/>
    </row>
    <row r="40" spans="1:10" ht="12.75" customHeight="1" x14ac:dyDescent="0.2">
      <c r="A40" s="3" t="s">
        <v>123</v>
      </c>
      <c r="B40" s="51"/>
      <c r="C40" s="51"/>
      <c r="D40" s="51"/>
      <c r="E40" s="51"/>
      <c r="F40" s="51"/>
      <c r="G40" s="9"/>
      <c r="H40" s="27"/>
      <c r="I40" s="65"/>
      <c r="J40" s="9"/>
    </row>
    <row r="41" spans="1:10" x14ac:dyDescent="0.2">
      <c r="A41"/>
      <c r="H41" s="28"/>
    </row>
    <row r="42" spans="1:10" x14ac:dyDescent="0.2">
      <c r="H42" s="9"/>
    </row>
  </sheetData>
  <phoneticPr fontId="0" type="noConversion"/>
  <pageMargins left="0.25" right="0.2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G702</vt:lpstr>
      <vt:lpstr>G703</vt:lpstr>
      <vt:lpstr>'G702'!Print_Area</vt:lpstr>
      <vt:lpstr>Print_Area_MI</vt:lpstr>
      <vt:lpstr>Print_Titles_MI</vt:lpstr>
    </vt:vector>
  </TitlesOfParts>
  <Company>Henderson,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Creasman</dc:creator>
  <cp:lastModifiedBy>Renato Alves</cp:lastModifiedBy>
  <cp:lastPrinted>2018-04-06T19:58:31Z</cp:lastPrinted>
  <dcterms:created xsi:type="dcterms:W3CDTF">2000-02-21T17:18:32Z</dcterms:created>
  <dcterms:modified xsi:type="dcterms:W3CDTF">2018-04-13T18:27:12Z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-571703509</vt:i4>
  </property>
  <property fmtid="{D5CDD505-2E9C-101B-9397-08002B2CF9AE}" pid="3" name="_EmailSubject">
    <vt:lpwstr>Application for payment</vt:lpwstr>
  </property>
  <property fmtid="{D5CDD505-2E9C-101B-9397-08002B2CF9AE}" pid="4" name="_AuthorEmail">
    <vt:lpwstr>Christa@hendersonincgc.com</vt:lpwstr>
  </property>
  <property fmtid="{D5CDD505-2E9C-101B-9397-08002B2CF9AE}" pid="5" name="_AuthorEmailDisplayName">
    <vt:lpwstr>Christa Kirby</vt:lpwstr>
  </property>
  <property fmtid="{D5CDD505-2E9C-101B-9397-08002B2CF9AE}" pid="6" name="_ReviewingToolsShownOnce">
    <vt:lpwstr/>
  </property>
</Properties>
</file>