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15" i="1"/>
  <c r="E14" i="1"/>
  <c r="G23" i="1"/>
  <c r="G22" i="1"/>
  <c r="G21" i="1"/>
  <c r="G20" i="1"/>
  <c r="G19" i="1"/>
  <c r="G18" i="1"/>
  <c r="G17" i="1"/>
  <c r="G16" i="1"/>
  <c r="G15" i="1"/>
  <c r="G14" i="1"/>
  <c r="H15" i="1"/>
  <c r="H16" i="1"/>
  <c r="H17" i="1"/>
  <c r="H18" i="1"/>
  <c r="H19" i="1"/>
  <c r="H20" i="1"/>
  <c r="H21" i="1"/>
  <c r="H22" i="1"/>
  <c r="H23" i="1"/>
  <c r="H14" i="1"/>
  <c r="K15" i="1"/>
  <c r="K16" i="1"/>
  <c r="K17" i="1"/>
  <c r="K18" i="1"/>
  <c r="K19" i="1"/>
  <c r="K20" i="1"/>
  <c r="K21" i="1"/>
  <c r="K22" i="1"/>
  <c r="K23" i="1"/>
  <c r="K14" i="1"/>
  <c r="E10" i="1"/>
  <c r="F10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M14" i="1"/>
  <c r="J14" i="1"/>
</calcChain>
</file>

<file path=xl/sharedStrings.xml><?xml version="1.0" encoding="utf-8"?>
<sst xmlns="http://schemas.openxmlformats.org/spreadsheetml/2006/main" count="14" uniqueCount="14">
  <si>
    <t>time</t>
  </si>
  <si>
    <t>k</t>
  </si>
  <si>
    <t>c3 excel</t>
  </si>
  <si>
    <t>c2 excel</t>
  </si>
  <si>
    <t>c2 buck</t>
  </si>
  <si>
    <t>c3 buck</t>
  </si>
  <si>
    <t>c2 diff</t>
  </si>
  <si>
    <t>c3 diff</t>
  </si>
  <si>
    <t>fsnrate</t>
  </si>
  <si>
    <t>b</t>
  </si>
  <si>
    <t>c3</t>
  </si>
  <si>
    <t>c1 excel</t>
  </si>
  <si>
    <t>c1 buck</t>
  </si>
  <si>
    <t>c1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</si>
</sst>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40"/>
  <sheetViews>
    <sheetView tabSelected="1" workbookViewId="0">
      <selection activeCell="E14" sqref="E14"/>
    </sheetView>
  </sheetViews>
  <sheetFormatPr baseColWidth="10" defaultRowHeight="15" x14ac:dyDescent="0"/>
  <cols>
    <col min="4" max="4" width="12.83203125" bestFit="1" customWidth="1"/>
    <col min="5" max="5" width="12.83203125" customWidth="1"/>
    <col min="6" max="9" width="13.33203125" bestFit="1" customWidth="1"/>
    <col min="10" max="11" width="13.1640625" bestFit="1" customWidth="1"/>
    <col min="12" max="12" width="12.83203125" bestFit="1" customWidth="1"/>
    <col min="13" max="13" width="11.5" bestFit="1" customWidth="1"/>
  </cols>
  <sheetData>
    <row r="3" spans="4:13">
      <c r="D3" t="s">
        <v>10</v>
      </c>
      <c r="E3" s="1">
        <v>1000</v>
      </c>
      <c r="I3" s="5"/>
    </row>
    <row r="4" spans="4:13">
      <c r="E4" s="1"/>
      <c r="I4" s="5"/>
    </row>
    <row r="5" spans="4:13">
      <c r="I5" s="5"/>
    </row>
    <row r="6" spans="4:13">
      <c r="D6" t="s">
        <v>8</v>
      </c>
      <c r="E6">
        <v>10</v>
      </c>
      <c r="I6" s="5"/>
    </row>
    <row r="7" spans="4:13">
      <c r="D7" s="2"/>
      <c r="E7" s="3"/>
      <c r="F7" s="2"/>
    </row>
    <row r="8" spans="4:13">
      <c r="E8">
        <v>2</v>
      </c>
      <c r="F8">
        <v>3</v>
      </c>
      <c r="I8" s="5"/>
    </row>
    <row r="9" spans="4:13">
      <c r="D9" t="s">
        <v>9</v>
      </c>
      <c r="E9" s="1">
        <v>1.879099E-7</v>
      </c>
      <c r="F9" s="1">
        <v>1.7130810000000001E-7</v>
      </c>
      <c r="G9" s="1"/>
    </row>
    <row r="10" spans="4:13">
      <c r="D10" t="s">
        <v>1</v>
      </c>
      <c r="E10" s="1">
        <f>$E$6*E9*E8</f>
        <v>3.7581980000000002E-6</v>
      </c>
      <c r="F10" s="1">
        <f>$E$6*F9*F8</f>
        <v>5.139243E-6</v>
      </c>
      <c r="G10" s="1"/>
    </row>
    <row r="12" spans="4:13">
      <c r="D12" t="s">
        <v>0</v>
      </c>
      <c r="E12" t="s">
        <v>11</v>
      </c>
      <c r="F12" t="s">
        <v>12</v>
      </c>
      <c r="G12" t="s">
        <v>13</v>
      </c>
      <c r="H12" t="s">
        <v>3</v>
      </c>
      <c r="I12" t="s">
        <v>4</v>
      </c>
      <c r="J12" t="s">
        <v>6</v>
      </c>
      <c r="K12" t="s">
        <v>2</v>
      </c>
      <c r="L12" t="s">
        <v>5</v>
      </c>
      <c r="M12" t="s">
        <v>7</v>
      </c>
    </row>
    <row r="13" spans="4:13">
      <c r="D13" s="4">
        <v>0</v>
      </c>
      <c r="E13" s="1"/>
      <c r="H13" s="4"/>
      <c r="I13" s="4"/>
      <c r="J13" s="4"/>
      <c r="K13" s="4">
        <v>1000</v>
      </c>
      <c r="L13" s="4">
        <v>1000</v>
      </c>
      <c r="M13" s="4"/>
    </row>
    <row r="14" spans="4:13">
      <c r="D14" s="1">
        <v>10000</v>
      </c>
      <c r="E14" s="1">
        <f>-$E$3*EXP(-$F$10*D14)-2/($E$10-$F$10)*$E$3*($E$10*EXP(-$F$10*D14)-$F$10*EXP(-$E$10*D14))+3*$E$3</f>
        <v>51.96927264898477</v>
      </c>
      <c r="F14" s="1">
        <v>51.974379999999996</v>
      </c>
      <c r="G14" s="5">
        <f t="shared" ref="G14:G23" si="0">ABS(E14-F14)/E14*100</f>
        <v>9.8276361297625105E-3</v>
      </c>
      <c r="H14" s="4">
        <f>$F$10/($E$10-$F$10)*$E$3*(EXP(-$F$10*D14)-EXP(-$E$10*D14))</f>
        <v>49.156624921122337</v>
      </c>
      <c r="I14" s="1">
        <v>49.135269999999998</v>
      </c>
      <c r="J14" s="5">
        <f t="shared" ref="J14:J23" si="1">ABS(H14-I14)/H14*100</f>
        <v>4.3442610546603984E-2</v>
      </c>
      <c r="K14" s="5">
        <f>$E$3*EXP(-$F$10*D14)</f>
        <v>949.90582583625678</v>
      </c>
      <c r="L14" s="1">
        <v>949.91840000000002</v>
      </c>
      <c r="M14" s="5">
        <f t="shared" ref="M14:M23" si="2">ABS(K14-L14)/K14*100</f>
        <v>1.3237274055213448E-3</v>
      </c>
    </row>
    <row r="15" spans="4:13">
      <c r="D15" s="1">
        <v>20000</v>
      </c>
      <c r="E15" s="1">
        <f>-$E$3*EXP(-$F$10*D15)-2/($E$10-$F$10)*$E$3*($E$10*EXP(-$F$10*D15)-$F$10*EXP(-$E$10*D15))+3*$E$3</f>
        <v>104.96142666825835</v>
      </c>
      <c r="F15" s="1">
        <v>104.96980000000001</v>
      </c>
      <c r="G15" s="5">
        <f t="shared" si="0"/>
        <v>7.9775323253907984E-3</v>
      </c>
      <c r="H15" s="4">
        <f t="shared" ref="H15:H23" si="3">$F$10/($E$10-$F$10)*$E$3*(EXP(-$F$10*D15)-EXP(-$E$10*D15))</f>
        <v>94.037669729379402</v>
      </c>
      <c r="I15" s="1">
        <v>93.997770000000003</v>
      </c>
      <c r="J15" s="5">
        <f t="shared" si="1"/>
        <v>4.2429517335151636E-2</v>
      </c>
      <c r="K15" s="5">
        <f>$E$3*EXP(-$F$10*D15)</f>
        <v>902.32107795766115</v>
      </c>
      <c r="L15" s="1">
        <v>902.34490000000005</v>
      </c>
      <c r="M15" s="5">
        <f t="shared" si="2"/>
        <v>2.6400848789685919E-3</v>
      </c>
    </row>
    <row r="16" spans="4:13">
      <c r="D16" s="1">
        <v>30000</v>
      </c>
      <c r="E16" s="1">
        <f t="shared" ref="E16:E23" si="4">-$E$3*EXP(-$F$10*D16)-2/($E$10-$F$10)*$E$3*($E$10*EXP(-$F$10*D16)-$F$10*EXP(-$E$10*D16))+3*$E$3</f>
        <v>158.79146949051346</v>
      </c>
      <c r="F16" s="1">
        <v>158.8015</v>
      </c>
      <c r="G16" s="5">
        <f t="shared" si="0"/>
        <v>6.3167810706227763E-3</v>
      </c>
      <c r="H16" s="4">
        <f t="shared" si="3"/>
        <v>134.92419216449298</v>
      </c>
      <c r="I16" s="1">
        <v>134.8683</v>
      </c>
      <c r="J16" s="5">
        <f t="shared" si="1"/>
        <v>4.1424865027046426E-2</v>
      </c>
      <c r="K16" s="5">
        <f>$E$3*EXP(-$F$10*D16)</f>
        <v>857.1200487268336</v>
      </c>
      <c r="L16" s="1">
        <v>857.154</v>
      </c>
      <c r="M16" s="5">
        <f t="shared" si="2"/>
        <v>3.961087273226859E-3</v>
      </c>
    </row>
    <row r="17" spans="4:13">
      <c r="D17" s="1">
        <v>40000</v>
      </c>
      <c r="E17" s="1">
        <f t="shared" si="4"/>
        <v>213.28860898582388</v>
      </c>
      <c r="F17" s="1">
        <v>213.2988</v>
      </c>
      <c r="G17" s="5">
        <f t="shared" si="0"/>
        <v>4.7780395889742864E-3</v>
      </c>
      <c r="H17" s="4">
        <f t="shared" si="3"/>
        <v>172.08070391707483</v>
      </c>
      <c r="I17" s="1">
        <v>172.0112</v>
      </c>
      <c r="J17" s="5">
        <f t="shared" si="1"/>
        <v>4.0390302627027655E-2</v>
      </c>
      <c r="K17" s="5">
        <f>$E$3*EXP(-$F$10*D17)</f>
        <v>814.18332772667554</v>
      </c>
      <c r="L17" s="1">
        <v>814.22630000000004</v>
      </c>
      <c r="M17" s="5">
        <f t="shared" si="2"/>
        <v>5.2779603636050297E-3</v>
      </c>
    </row>
    <row r="18" spans="4:13">
      <c r="D18" s="1">
        <v>50000</v>
      </c>
      <c r="E18" s="1">
        <f t="shared" si="4"/>
        <v>268.29536013670895</v>
      </c>
      <c r="F18" s="1">
        <v>268.30450000000002</v>
      </c>
      <c r="G18" s="5">
        <f t="shared" si="0"/>
        <v>3.4066423237476082E-3</v>
      </c>
      <c r="H18" s="4">
        <f t="shared" si="3"/>
        <v>205.75609047216633</v>
      </c>
      <c r="I18" s="1">
        <v>205.67500000000001</v>
      </c>
      <c r="J18" s="5">
        <f t="shared" si="1"/>
        <v>3.9410970523515561E-2</v>
      </c>
      <c r="K18" s="5">
        <f>$E$3*EXP(-$F$10*D18)</f>
        <v>773.39748630631948</v>
      </c>
      <c r="L18" s="1">
        <v>773.44849999999997</v>
      </c>
      <c r="M18" s="5">
        <f t="shared" si="2"/>
        <v>6.596051135894611E-3</v>
      </c>
    </row>
    <row r="19" spans="4:13">
      <c r="D19" s="1">
        <v>60000</v>
      </c>
      <c r="E19" s="1">
        <f t="shared" si="4"/>
        <v>323.66670317532271</v>
      </c>
      <c r="F19" s="1">
        <v>323.67360000000002</v>
      </c>
      <c r="G19" s="5">
        <f t="shared" si="0"/>
        <v>2.1308415755007717E-3</v>
      </c>
      <c r="H19" s="4">
        <f t="shared" si="3"/>
        <v>236.18448151810438</v>
      </c>
      <c r="I19" s="1">
        <v>236.09379999999999</v>
      </c>
      <c r="J19" s="5">
        <f t="shared" si="1"/>
        <v>3.8394359155827333E-2</v>
      </c>
      <c r="K19" s="5">
        <f>$E$3*EXP(-$F$10*D19)</f>
        <v>734.65477792948957</v>
      </c>
      <c r="L19" s="1">
        <v>734.71289999999999</v>
      </c>
      <c r="M19" s="5">
        <f t="shared" si="2"/>
        <v>7.9114806377805821E-3</v>
      </c>
    </row>
    <row r="20" spans="4:13">
      <c r="D20" s="1">
        <v>70000</v>
      </c>
      <c r="E20" s="1">
        <f t="shared" si="4"/>
        <v>379.26929035721196</v>
      </c>
      <c r="F20" s="1">
        <v>379.2731</v>
      </c>
      <c r="G20" s="5">
        <f t="shared" si="0"/>
        <v>1.004469089615395E-3</v>
      </c>
      <c r="H20" s="4">
        <f t="shared" si="3"/>
        <v>263.58607452089882</v>
      </c>
      <c r="I20" s="1">
        <v>263.48750000000001</v>
      </c>
      <c r="J20" s="5">
        <f t="shared" si="1"/>
        <v>3.739746914854266E-2</v>
      </c>
      <c r="K20" s="5">
        <f>$E$3*EXP(-$F$10*D20)</f>
        <v>697.85285353366362</v>
      </c>
      <c r="L20" s="1">
        <v>697.91729999999995</v>
      </c>
      <c r="M20" s="5">
        <f t="shared" si="2"/>
        <v>9.2349649370927576E-3</v>
      </c>
    </row>
    <row r="21" spans="4:13">
      <c r="D21" s="1">
        <v>80000</v>
      </c>
      <c r="E21" s="1">
        <f t="shared" si="4"/>
        <v>434.98069869683013</v>
      </c>
      <c r="F21" s="1">
        <v>434.98059999999998</v>
      </c>
      <c r="G21" s="5">
        <f t="shared" si="0"/>
        <v>2.2689933242116367E-5</v>
      </c>
      <c r="H21" s="4">
        <f t="shared" si="3"/>
        <v>288.16791392946033</v>
      </c>
      <c r="I21" s="1">
        <v>288.06299999999999</v>
      </c>
      <c r="J21" s="5">
        <f t="shared" si="1"/>
        <v>3.6407221064181136E-2</v>
      </c>
      <c r="K21" s="5">
        <f>$E$3*EXP(-$F$10*D21)</f>
        <v>662.89449114808303</v>
      </c>
      <c r="L21" s="1">
        <v>662.96450000000004</v>
      </c>
      <c r="M21" s="5">
        <f t="shared" si="2"/>
        <v>1.056108518804545E-2</v>
      </c>
    </row>
    <row r="22" spans="4:13">
      <c r="D22" s="1">
        <v>90000</v>
      </c>
      <c r="E22" s="1">
        <f t="shared" si="4"/>
        <v>490.68872613275607</v>
      </c>
      <c r="F22" s="1">
        <v>490.68400000000003</v>
      </c>
      <c r="G22" s="5">
        <f t="shared" si="0"/>
        <v>9.6316310205363481E-4</v>
      </c>
      <c r="H22" s="4">
        <f t="shared" si="3"/>
        <v>310.1246283491343</v>
      </c>
      <c r="I22" s="1">
        <v>310.01479999999998</v>
      </c>
      <c r="J22" s="5">
        <f t="shared" si="1"/>
        <v>3.5414262233528525E-2</v>
      </c>
      <c r="K22" s="5">
        <f>$E$3*EXP(-$F$10*D22)</f>
        <v>629.68733905632507</v>
      </c>
      <c r="L22" s="1">
        <v>629.76210000000003</v>
      </c>
      <c r="M22" s="5">
        <f t="shared" si="2"/>
        <v>1.1872708729859436E-2</v>
      </c>
    </row>
    <row r="23" spans="4:13">
      <c r="D23" s="1">
        <v>100000</v>
      </c>
      <c r="E23" s="1">
        <f t="shared" si="4"/>
        <v>546.29072872586494</v>
      </c>
      <c r="F23" s="1">
        <v>546.2808</v>
      </c>
      <c r="G23" s="5">
        <f t="shared" si="0"/>
        <v>1.8174802065734242E-3</v>
      </c>
      <c r="H23" s="4">
        <f t="shared" si="3"/>
        <v>329.63912789966741</v>
      </c>
      <c r="I23" s="1">
        <v>329.52569999999997</v>
      </c>
      <c r="J23" s="5">
        <f t="shared" si="1"/>
        <v>3.440971961980395E-2</v>
      </c>
      <c r="K23" s="5">
        <f>$E$3*EXP(-$F$10*D23)</f>
        <v>598.14367182493356</v>
      </c>
      <c r="L23" s="1">
        <v>598.22260000000006</v>
      </c>
      <c r="M23" s="5">
        <f t="shared" si="2"/>
        <v>1.3195521207419044E-2</v>
      </c>
    </row>
    <row r="28" spans="4:13">
      <c r="G28" s="1"/>
      <c r="H28" s="1"/>
      <c r="I28" s="1"/>
      <c r="J28" s="1"/>
      <c r="K28" s="1"/>
    </row>
    <row r="29" spans="4:13">
      <c r="F29" s="1"/>
      <c r="G29" s="1"/>
      <c r="H29" s="1"/>
      <c r="I29" s="1"/>
      <c r="J29" s="1"/>
      <c r="K29" s="1"/>
    </row>
    <row r="30" spans="4:13">
      <c r="E30" s="1"/>
      <c r="F30" s="1"/>
      <c r="G30" s="1"/>
      <c r="H30" s="1"/>
      <c r="I30" s="1"/>
      <c r="J30" s="1"/>
      <c r="K30" s="1"/>
      <c r="L30" s="1"/>
    </row>
    <row r="31" spans="4:13">
      <c r="E31" s="1"/>
      <c r="F31" s="1"/>
      <c r="G31" s="1"/>
      <c r="H31" s="1"/>
      <c r="I31" s="1"/>
      <c r="J31" s="1"/>
      <c r="K31" s="1"/>
      <c r="L31" s="1"/>
    </row>
    <row r="32" spans="4:13">
      <c r="E32" s="1"/>
      <c r="F32" s="1"/>
      <c r="G32" s="1"/>
      <c r="H32" s="1"/>
      <c r="I32" s="1"/>
      <c r="J32" s="1"/>
      <c r="K32" s="1"/>
      <c r="L32" s="1"/>
    </row>
    <row r="33" spans="5:12">
      <c r="E33" s="1"/>
      <c r="F33" s="1"/>
      <c r="G33" s="1"/>
      <c r="H33" s="1"/>
      <c r="I33" s="1"/>
      <c r="J33" s="1"/>
      <c r="K33" s="1"/>
      <c r="L33" s="1"/>
    </row>
    <row r="34" spans="5:12">
      <c r="E34" s="1"/>
      <c r="F34" s="1"/>
      <c r="G34" s="1"/>
      <c r="H34" s="1"/>
      <c r="I34" s="1"/>
      <c r="J34" s="1"/>
      <c r="K34" s="1"/>
      <c r="L34" s="1"/>
    </row>
    <row r="35" spans="5:12">
      <c r="E35" s="1"/>
      <c r="F35" s="1"/>
      <c r="G35" s="1"/>
      <c r="H35" s="1"/>
      <c r="I35" s="1"/>
      <c r="J35" s="1"/>
      <c r="K35" s="1"/>
      <c r="L35" s="1"/>
    </row>
    <row r="36" spans="5:12">
      <c r="E36" s="1"/>
      <c r="F36" s="1"/>
      <c r="G36" s="1"/>
      <c r="H36" s="1"/>
      <c r="I36" s="1"/>
      <c r="J36" s="1"/>
      <c r="K36" s="1"/>
      <c r="L36" s="1"/>
    </row>
    <row r="37" spans="5:12">
      <c r="E37" s="1"/>
      <c r="F37" s="1"/>
      <c r="G37" s="1"/>
      <c r="H37" s="1"/>
      <c r="I37" s="1"/>
      <c r="J37" s="1"/>
      <c r="K37" s="1"/>
      <c r="L37" s="1"/>
    </row>
    <row r="38" spans="5:12">
      <c r="E38" s="1"/>
      <c r="F38" s="1"/>
      <c r="G38" s="1"/>
      <c r="H38" s="1"/>
      <c r="I38" s="1"/>
      <c r="J38" s="1"/>
      <c r="K38" s="1"/>
      <c r="L38" s="1"/>
    </row>
    <row r="39" spans="5:12">
      <c r="E39" s="1"/>
      <c r="F39" s="1"/>
      <c r="G39" s="1"/>
      <c r="H39" s="1"/>
      <c r="I39" s="1"/>
      <c r="J39" s="1"/>
      <c r="K39" s="1"/>
      <c r="L39" s="1"/>
    </row>
    <row r="40" spans="5:12">
      <c r="E40" s="1"/>
      <c r="F40" s="1"/>
      <c r="G40" s="1"/>
      <c r="H40" s="1"/>
      <c r="I40" s="1"/>
      <c r="J4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2015-04-28T20:44:00Z</dcterms:created>
  <dcterms:modified xsi:type="dcterms:W3CDTF">2015-04-29T16:36:08Z</dcterms:modified>
</cp:coreProperties>
</file>