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zt\"/>
    </mc:Choice>
  </mc:AlternateContent>
  <bookViews>
    <workbookView xWindow="0" yWindow="0" windowWidth="28800" windowHeight="1243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G7" i="13"/>
  <c r="E7" i="13"/>
  <c r="D7" i="13"/>
  <c r="C7" i="13"/>
  <c r="B7" i="13"/>
  <c r="F11" i="8"/>
  <c r="E11" i="8"/>
  <c r="D11" i="8"/>
  <c r="C11" i="8"/>
  <c r="C11" i="3"/>
  <c r="E11" i="3"/>
  <c r="D9" i="8" l="1"/>
  <c r="D10" i="8"/>
  <c r="C10" i="8"/>
  <c r="C9" i="8"/>
  <c r="F10" i="8"/>
  <c r="F9" i="8"/>
  <c r="O10" i="8"/>
  <c r="P10" i="8" s="1"/>
  <c r="O9" i="8"/>
  <c r="O13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C4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<sst xmlns="http://schemas.openxmlformats.org/spreadsheetml/2006/main" count="275" uniqueCount="184">
  <si>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</si>
  <si>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</si>
  <si>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</si>
  <si>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</si>
  <si>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</si>
  <si>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</si>
  <si>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</si>
  <si>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</si>
  <si>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</si>
  <si>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</si>
  <si>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</si>
  <si>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</si>
  <si>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</si>
  <si>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</si>
  <si>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</si>
  <si>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</si>
  <si>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</si>
  <si>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</si>
  <si>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</si>
  <si>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</si>
  <si>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</si>
  <si>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</si>
  <si>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</si>
  <si>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</si>
  <si>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</si>
  <si>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</si>
  <si>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</si>
  <si>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</si>
  <si>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</si>
  <si>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</si>
  <si>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</si>
  <si>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</si>
  <si>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</si>
  <si>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</si>
  <si>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</si>
  <si>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</si>
  <si>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</si>
  <si>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</si>
  <si>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</si>
  <si>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</si>
  <si>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</si>
  <si>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</si>
  <si>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</si>
  <si>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</si>
  <si>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</si>
  <si>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</si>
  <si>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</si>
  <si>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</si>
  <si>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</si>
  <si>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</si>
  <si>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</si>
  <si>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</si>
  <si>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</si>
  <si>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</si>
  <si>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</si>
  <si>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</si>
  <si>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</si>
  <si>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</si>
  <si>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</si>
  <si>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</si>
  <si>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</si>
  <si>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</si>
  <si>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</si>
  <si>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</si>
  <si>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</si>
  <si>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</si>
  <si>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</si>
  <si>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</si>
  <si>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</si>
  <si>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</si>
  <si>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</si>
  <si>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</si>
  <si>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</si>
  <si>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</si>
  <si>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</si>
  <si>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</si>
  <si>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</si>
  <si>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</si>
  <si>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</si>
  <si>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</si>
  <si>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</si>
  <si>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</si>
  <si>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</si>
  <si>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</si>
  <si>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</si>
  <si>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</si>
  <si>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</si>
  <si>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</si>
  <si>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</si>
  <si>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</si>
  <si>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</si>
  <si>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</si>
  <si>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</si>
  <si>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</si>
  <si>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</si>
  <si>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</si>
  <si>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</si>
  <si>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</si>
  <si>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</si>
  <si>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</si>
  <si>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</si>
  <si>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</si>
  <si>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</si>
  <si>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</si>
  <si>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</si>
  <si>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</si>
  <si>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</si>
  <si>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</si>
  <si>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</si>
  <si>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</si>
  <si>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</si>
  <si>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</si>
  <si>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</si>
  <si>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</si>
  <si>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</si>
  <si>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</si>
  <si>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</si>
  <si>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</si>
  <si>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</si>
  <si>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</si>
  <si>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</si>
  <si>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</si>
  <si>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</si>
  <si>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</si>
  <si>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</si>
  <si>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</si>
  <si>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</si>
  <si>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</si>
  <si>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</si>
  <si>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</si>
  <si>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</si>
  <si>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</si>
  <si>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</si>
  <si>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</si>
  <si>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</si>
  <si>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</si>
  <si>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</si>
  <si>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</si>
  <si>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</si>
  <si>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</si>
  <si>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</si>
  <si>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</si>
  <si>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</si>
  <si>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</si>
  <si>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</si>
  <si>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</si>
  <si>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</si>
  <si>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</si>
  <si>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</si>
  <si>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</si>
  <si>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</si>
  <si>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</si>
  <si>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</si>
  <si>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</si>
  <si>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</si>
  <si>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</si>
  <si>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</si>
  <si>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</si>
  <si>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</si>
  <si>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</si>
  <si>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</si>
  <si>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</si>
  <si>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</si>
  <si>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</si>
  <si>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</si>
  <si>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</si>
  <si>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</si>
  <si>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</si>
  <si>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</si>
  <si>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</si>
  <si>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</si>
  <si>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Hand Coal</t>
  </si>
  <si>
    <t>MIN_COAL</t>
  </si>
  <si>
    <t>Domestic mining of hand coal</t>
  </si>
  <si>
    <t>EX_PP_COAL</t>
  </si>
  <si>
    <t>Power Plant -Coal</t>
  </si>
  <si>
    <t>Domestic mining od hard coal</t>
  </si>
  <si>
    <t>ELC_LV</t>
  </si>
  <si>
    <t>Low Voltage Electricity</t>
  </si>
  <si>
    <t>\I: Transmission and distribution</t>
  </si>
  <si>
    <t>PRE</t>
  </si>
  <si>
    <t>GRID</t>
  </si>
  <si>
    <t>Transmission and distribution</t>
  </si>
  <si>
    <t>PJ/Pja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</si>
</sst>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topLeftCell="A4" zoomScale="130" zoomScaleNormal="13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t="s">
        <v>15</v>
      </c>
      <c r="E11" t="s">
        <v>170</v>
      </c>
      <c r="F11" t="s">
        <v>171</v>
      </c>
      <c r="G11" t="s">
        <v>58</v>
      </c>
      <c r="I11" t="s">
        <v>19</v>
      </c>
      <c r="L11" s="34"/>
    </row>
    <row r="12" spans="2:12" ht="18.75" customHeight="1" thickBot="1" x14ac:dyDescent="0.3">
      <c r="B12" s="29"/>
      <c r="C12" t="s">
        <v>140</v>
      </c>
      <c r="E12" t="s">
        <v>177</v>
      </c>
      <c r="F12" t="s">
        <v>178</v>
      </c>
      <c r="G12" t="s">
        <v>58</v>
      </c>
      <c r="I12" s="63" t="s">
        <v>20</v>
      </c>
      <c r="K12" s="64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10" t="s">
        <v>136</v>
      </c>
      <c r="D16" s="110"/>
      <c r="E16" s="110"/>
    </row>
    <row r="17" spans="3:5" x14ac:dyDescent="0.25">
      <c r="C17" s="104" t="s">
        <v>142</v>
      </c>
      <c r="D17" s="111" t="s">
        <v>143</v>
      </c>
      <c r="E17" s="112"/>
    </row>
    <row r="18" spans="3:5" x14ac:dyDescent="0.25">
      <c r="C18" s="101" t="s">
        <v>15</v>
      </c>
      <c r="D18" s="109" t="s">
        <v>141</v>
      </c>
      <c r="E18" s="109"/>
    </row>
    <row r="19" spans="3:5" x14ac:dyDescent="0.25">
      <c r="C19" s="102" t="s">
        <v>139</v>
      </c>
      <c r="D19" s="108" t="s">
        <v>144</v>
      </c>
      <c r="E19" s="108"/>
    </row>
    <row r="20" spans="3:5" x14ac:dyDescent="0.25">
      <c r="C20" s="101" t="s">
        <v>140</v>
      </c>
      <c r="D20" s="109" t="s">
        <v>145</v>
      </c>
      <c r="E20" s="109"/>
    </row>
    <row r="21" spans="3:5" x14ac:dyDescent="0.25">
      <c r="C21" s="102" t="s">
        <v>146</v>
      </c>
      <c r="D21" s="108" t="s">
        <v>148</v>
      </c>
      <c r="E21" s="108"/>
    </row>
    <row r="22" spans="3:5" ht="15.75" thickBot="1" x14ac:dyDescent="0.3">
      <c r="C22" s="103" t="s">
        <v>147</v>
      </c>
      <c r="D22" s="107" t="s">
        <v>149</v>
      </c>
      <c r="E22" s="107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I17" sqref="I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172</v>
      </c>
      <c r="F11" s="23" t="s">
        <v>173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174</v>
      </c>
      <c r="F15" s="75" t="s">
        <v>175</v>
      </c>
      <c r="G15" s="75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.75" customHeight="1" x14ac:dyDescent="0.25">
      <c r="B16" s="29"/>
      <c r="C16" s="45" t="s">
        <v>179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180</v>
      </c>
      <c r="E17" s="75" t="s">
        <v>181</v>
      </c>
      <c r="F17" s="75" t="s">
        <v>182</v>
      </c>
      <c r="G17" s="75" t="s">
        <v>58</v>
      </c>
      <c r="H17" s="75" t="s">
        <v>64</v>
      </c>
      <c r="I17" s="52" t="s">
        <v>20</v>
      </c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10" t="s">
        <v>168</v>
      </c>
      <c r="D21" s="110"/>
      <c r="E21" s="110"/>
    </row>
    <row r="22" spans="2:12" ht="14.45" customHeight="1" x14ac:dyDescent="0.25">
      <c r="C22" s="24" t="s">
        <v>169</v>
      </c>
      <c r="D22" s="114" t="s">
        <v>143</v>
      </c>
      <c r="E22" s="115"/>
    </row>
    <row r="23" spans="2:12" x14ac:dyDescent="0.25">
      <c r="C23" s="105" t="s">
        <v>150</v>
      </c>
      <c r="D23" s="118" t="s">
        <v>166</v>
      </c>
      <c r="E23" s="118"/>
    </row>
    <row r="24" spans="2:12" x14ac:dyDescent="0.25">
      <c r="C24" s="102" t="s">
        <v>156</v>
      </c>
      <c r="D24" s="116" t="s">
        <v>164</v>
      </c>
      <c r="E24" s="116"/>
    </row>
    <row r="25" spans="2:12" x14ac:dyDescent="0.25">
      <c r="C25" s="101" t="s">
        <v>154</v>
      </c>
      <c r="D25" s="117" t="s">
        <v>162</v>
      </c>
      <c r="E25" s="117"/>
    </row>
    <row r="26" spans="2:12" x14ac:dyDescent="0.25">
      <c r="C26" s="102" t="s">
        <v>153</v>
      </c>
      <c r="D26" s="116" t="s">
        <v>161</v>
      </c>
      <c r="E26" s="116"/>
    </row>
    <row r="27" spans="2:12" x14ac:dyDescent="0.25">
      <c r="C27" s="101" t="s">
        <v>152</v>
      </c>
      <c r="D27" s="117" t="s">
        <v>160</v>
      </c>
      <c r="E27" s="117"/>
    </row>
    <row r="28" spans="2:12" x14ac:dyDescent="0.25">
      <c r="C28" s="102" t="s">
        <v>159</v>
      </c>
      <c r="D28" s="116" t="s">
        <v>167</v>
      </c>
      <c r="E28" s="116"/>
    </row>
    <row r="29" spans="2:12" x14ac:dyDescent="0.25">
      <c r="C29" s="101" t="s">
        <v>155</v>
      </c>
      <c r="D29" s="117" t="s">
        <v>163</v>
      </c>
      <c r="E29" s="117"/>
    </row>
    <row r="30" spans="2:12" x14ac:dyDescent="0.25">
      <c r="C30" s="102" t="s">
        <v>151</v>
      </c>
      <c r="D30" s="116" t="s">
        <v>158</v>
      </c>
      <c r="E30" s="116"/>
    </row>
    <row r="31" spans="2:12" ht="15.75" thickBot="1" x14ac:dyDescent="0.3">
      <c r="C31" s="103" t="s">
        <v>157</v>
      </c>
      <c r="D31" s="113" t="s">
        <v>165</v>
      </c>
      <c r="E31" s="113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">
        <v>176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C5" sqref="C5:L8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Plant -Coal</v>
      </c>
      <c r="E11" s="75" t="str">
        <f>FI_Comm!E11</f>
        <v>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119"/>
      <c r="P12" s="119"/>
    </row>
    <row r="13" spans="2:16" ht="13.5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J23" sqref="J23"/>
    </sheetView>
  </sheetViews>
  <sheetFormatPr defaultRowHeight="15" x14ac:dyDescent="0.25"/>
  <cols>
    <col min="7" max="7" width="9.42578125" customWidth="1"/>
  </cols>
  <sheetData>
    <row r="2" spans="2:7" ht="15.75" thickBot="1" x14ac:dyDescent="0.3"/>
    <row r="3" spans="2:7" ht="16.5" thickBot="1" x14ac:dyDescent="0.3">
      <c r="B3" s="54"/>
      <c r="C3" s="55"/>
      <c r="D3" s="55"/>
      <c r="E3" s="65" t="s">
        <v>43</v>
      </c>
      <c r="F3" s="55"/>
      <c r="G3" s="55"/>
    </row>
    <row r="4" spans="2:7" ht="39" thickBot="1" x14ac:dyDescent="0.3">
      <c r="B4" s="66" t="s">
        <v>24</v>
      </c>
      <c r="C4" s="12" t="s">
        <v>138</v>
      </c>
      <c r="D4" s="12" t="s">
        <v>104</v>
      </c>
      <c r="E4" s="12" t="s">
        <v>44</v>
      </c>
      <c r="F4" s="12" t="s">
        <v>108</v>
      </c>
      <c r="G4" s="12" t="s">
        <v>106</v>
      </c>
    </row>
    <row r="5" spans="2:7" ht="63.75" x14ac:dyDescent="0.25">
      <c r="B5" s="68" t="s">
        <v>45</v>
      </c>
      <c r="C5" s="14" t="s">
        <v>34</v>
      </c>
      <c r="D5" s="14" t="s">
        <v>105</v>
      </c>
      <c r="E5" s="14" t="s">
        <v>46</v>
      </c>
      <c r="F5" s="14" t="s">
        <v>113</v>
      </c>
      <c r="G5" s="14" t="s">
        <v>114</v>
      </c>
    </row>
    <row r="6" spans="2:7" x14ac:dyDescent="0.25">
      <c r="B6" s="80" t="s">
        <v>52</v>
      </c>
      <c r="C6" s="15"/>
      <c r="D6" s="15"/>
      <c r="E6" s="15"/>
      <c r="F6" s="15" t="s">
        <v>183</v>
      </c>
      <c r="G6" s="15" t="s">
        <v>124</v>
      </c>
    </row>
    <row r="7" spans="2:7" x14ac:dyDescent="0.25">
      <c r="B7" t="str">
        <f>FI_Process!E17</f>
        <v>GRID</v>
      </c>
      <c r="C7" t="str">
        <f>FI_Process!F17</f>
        <v>Transmission and distribution</v>
      </c>
      <c r="D7" t="str">
        <f>FI_Comm!E10</f>
        <v>ELC_HV</v>
      </c>
      <c r="E7" t="str">
        <f>FI_Comm!E12</f>
        <v>ELC_LV</v>
      </c>
      <c r="F7">
        <v>1</v>
      </c>
      <c r="G7">
        <f>133/157</f>
        <v>0.84713375796178347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Q7" sqref="Q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8" ht="18.75" customHeight="1" thickBot="1" x14ac:dyDescent="0.3">
      <c r="B9" s="29"/>
      <c r="C9" s="82" t="str">
        <f>FI_Comm!E12</f>
        <v>ELC_LV</v>
      </c>
      <c r="D9" s="13" t="s">
        <v>123</v>
      </c>
      <c r="E9" s="83">
        <f>H9*grid!G7</f>
        <v>84.713375796178354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dcmitype/"/>
    <ds:schemaRef ds:uri="0be4b9af-ad17-4489-a21e-b8b210aeb5f9"/>
    <ds:schemaRef ds:uri="154c1c0f-2c06-4f37-a5b1-faba3524bf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