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46742400e14395/Desktop/TIMES_STUDENTS_FULL/SubRES_TMPL/"/>
    </mc:Choice>
  </mc:AlternateContent>
  <xr:revisionPtr revIDLastSave="9" documentId="13_ncr:1_{E93BD330-0821-42FC-8835-1C1FAAE27D3C}" xr6:coauthVersionLast="47" xr6:coauthVersionMax="47" xr10:uidLastSave="{C19EAF7C-0198-45FE-8D0D-F18DDCC58B7F}"/>
  <bookViews>
    <workbookView xWindow="-120" yWindow="-120" windowWidth="29040" windowHeight="1572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4" l="1"/>
  <c r="K17" i="4"/>
  <c r="D94" i="4"/>
  <c r="E94" i="4"/>
  <c r="B97" i="4"/>
  <c r="B98" i="4"/>
  <c r="B99" i="4"/>
  <c r="B100" i="4"/>
  <c r="B101" i="4"/>
  <c r="B102" i="4"/>
  <c r="B103" i="4"/>
  <c r="B104" i="4"/>
  <c r="B96" i="4"/>
  <c r="D36" i="4" l="1"/>
  <c r="D37" i="4"/>
  <c r="D38" i="4"/>
  <c r="D39" i="4"/>
  <c r="D40" i="4"/>
  <c r="D35" i="4"/>
  <c r="C34" i="4"/>
  <c r="C35" i="4"/>
  <c r="C36" i="4"/>
  <c r="C37" i="4"/>
  <c r="C38" i="4"/>
  <c r="C39" i="4"/>
  <c r="C40" i="4"/>
  <c r="B34" i="4"/>
  <c r="B40" i="4"/>
  <c r="B35" i="4"/>
  <c r="B36" i="4"/>
  <c r="B37" i="4"/>
  <c r="B38" i="4"/>
  <c r="B39" i="4"/>
  <c r="K8" i="4" l="1"/>
  <c r="K9" i="4"/>
  <c r="K10" i="4"/>
  <c r="K11" i="4"/>
  <c r="K12" i="4"/>
  <c r="K13" i="4"/>
  <c r="K14" i="4"/>
  <c r="K15" i="4"/>
  <c r="K16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6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6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6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6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6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<sst xmlns="http://schemas.openxmlformats.org/spreadsheetml/2006/main" count="326" uniqueCount="161">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</sst>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8" fillId="10" borderId="0" xfId="0" applyFont="1" applyFill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04"/>
  <sheetViews>
    <sheetView tabSelected="1" topLeftCell="D11" zoomScale="169" zoomScaleNormal="100" workbookViewId="0">
      <selection activeCell="H14" sqref="H14"/>
    </sheetView>
  </sheetViews>
  <sheetFormatPr defaultRowHeight="12.75" x14ac:dyDescent="0.2"/>
  <cols>
    <col min="1" max="1" width="2.85546875" customWidth="1"/>
    <col min="2" max="2" width="31.71093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C63</f>
        <v>ELE_NEW_BC_PL</v>
      </c>
      <c r="C7" s="21" t="str">
        <f>D63</f>
        <v>Brown Coal Pulverized</v>
      </c>
      <c r="D7" s="28" t="str">
        <f>M49</f>
        <v>BC</v>
      </c>
      <c r="E7" s="28" t="str">
        <f>$M$53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0">C64</f>
        <v>ELE_NEW_BC_PL_CCS</v>
      </c>
      <c r="C8" s="37" t="str">
        <f t="shared" si="0"/>
        <v>Brown Coal Pulverized + Carbon Capture &amp; Storage</v>
      </c>
      <c r="D8" s="30" t="str">
        <f>M49</f>
        <v>BC</v>
      </c>
      <c r="E8" s="30" t="str">
        <f t="shared" ref="E8:E26" si="1">$M$53</f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6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C65</f>
        <v>ELE_NEW_BC_FBC</v>
      </c>
      <c r="C9" s="21" t="str">
        <f t="shared" si="3"/>
        <v>Brown Coal Fluidzed Bed</v>
      </c>
      <c r="D9" s="28" t="str">
        <f>M49</f>
        <v>BC</v>
      </c>
      <c r="E9" s="28" t="str">
        <f t="shared" si="1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C66</f>
        <v>ELE_NEW_HC_PC</v>
      </c>
      <c r="C10" s="37" t="str">
        <f t="shared" si="4"/>
        <v>Hard Coal Pulverized</v>
      </c>
      <c r="D10" s="30" t="str">
        <f>M48</f>
        <v>HC</v>
      </c>
      <c r="E10" s="30" t="str">
        <f t="shared" si="1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C67</f>
        <v>ELE_NEW_HC_IGCC</v>
      </c>
      <c r="C11" s="21" t="str">
        <f t="shared" si="5"/>
        <v>Hard Coal Internal Gasification Combined Cycle</v>
      </c>
      <c r="D11" s="28" t="str">
        <f>M48</f>
        <v>HC</v>
      </c>
      <c r="E11" s="28" t="str">
        <f t="shared" si="1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6" si="6">C68</f>
        <v>ELE_NEW_HC_IGCC_CCS</v>
      </c>
      <c r="C12" s="37" t="str">
        <f t="shared" si="6"/>
        <v>Hard Coal Internal Gasification Combined Cycle + Carbon Capture &amp; Storage</v>
      </c>
      <c r="D12" s="30" t="str">
        <f>M48</f>
        <v>HC</v>
      </c>
      <c r="E12" s="30" t="str">
        <f t="shared" si="1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M50</f>
        <v>NAT-GAS</v>
      </c>
      <c r="E13" s="21" t="str">
        <f t="shared" si="1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M50</f>
        <v>NAT-GAS</v>
      </c>
      <c r="E14" s="37" t="str">
        <f t="shared" si="1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M50</f>
        <v>NAT-GAS</v>
      </c>
      <c r="E15" s="21" t="str">
        <f t="shared" si="1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C49</f>
        <v>URAN</v>
      </c>
      <c r="E16" s="37" t="str">
        <f t="shared" si="1"/>
        <v>ELEC_HV</v>
      </c>
      <c r="F16" s="64">
        <v>2035</v>
      </c>
      <c r="G16" s="38">
        <v>0.36</v>
      </c>
      <c r="H16" s="37">
        <v>31.536000000000001</v>
      </c>
      <c r="I16" s="38">
        <v>0.9</v>
      </c>
      <c r="J16" s="64">
        <v>51000</v>
      </c>
      <c r="K16" s="64">
        <f t="shared" si="2"/>
        <v>51000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C49</f>
        <v>URAN</v>
      </c>
      <c r="E17" s="21" t="str">
        <f t="shared" si="1"/>
        <v>ELEC_HV</v>
      </c>
      <c r="F17" s="64">
        <v>2030</v>
      </c>
      <c r="G17" s="34">
        <v>0.36</v>
      </c>
      <c r="H17" s="21">
        <v>31.536000000000001</v>
      </c>
      <c r="I17" s="34">
        <v>0.9</v>
      </c>
      <c r="J17" s="64">
        <v>23000</v>
      </c>
      <c r="K17" s="64">
        <f t="shared" si="2"/>
        <v>23000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M51</f>
        <v>WIND-ON</v>
      </c>
      <c r="E18" s="37" t="str">
        <f t="shared" si="1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C48</f>
        <v>WIND-OFF</v>
      </c>
      <c r="E19" s="21" t="str">
        <f t="shared" si="1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C50</f>
        <v>GEO</v>
      </c>
      <c r="E20" s="37" t="str">
        <f t="shared" si="1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M52</f>
        <v>SOLAR</v>
      </c>
      <c r="E21" s="21" t="str">
        <f t="shared" si="1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M52</f>
        <v>SOLAR</v>
      </c>
      <c r="E22" s="37" t="str">
        <f t="shared" si="1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C51</f>
        <v>BIOG-AGR</v>
      </c>
      <c r="E23" s="21" t="str">
        <f t="shared" si="1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C52</f>
        <v>BIOG-WWTP</v>
      </c>
      <c r="E24" s="37" t="str">
        <f t="shared" si="1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1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si="6"/>
        <v>ELE_NEW_BIOM</v>
      </c>
      <c r="C26" s="3" t="str">
        <f t="shared" si="6"/>
        <v>Biomass</v>
      </c>
      <c r="D26" s="3" t="str">
        <f t="shared" si="7"/>
        <v>BIOM</v>
      </c>
      <c r="E26" s="3" t="str">
        <f t="shared" si="1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9" spans="2:15" ht="18" x14ac:dyDescent="0.25">
      <c r="B29" s="12" t="s">
        <v>53</v>
      </c>
      <c r="C29" s="9"/>
      <c r="D29" s="9"/>
    </row>
    <row r="31" spans="2:15" ht="18.75" customHeight="1" thickBot="1" x14ac:dyDescent="0.3">
      <c r="B31" s="18"/>
      <c r="C31" s="18"/>
      <c r="D31" s="47" t="s">
        <v>0</v>
      </c>
      <c r="E31" s="48"/>
      <c r="F31" s="48"/>
      <c r="G31" s="49"/>
    </row>
    <row r="32" spans="2:15" ht="13.5" thickBot="1" x14ac:dyDescent="0.25">
      <c r="B32" s="50" t="s">
        <v>1</v>
      </c>
      <c r="C32" s="50" t="s">
        <v>91</v>
      </c>
      <c r="D32" s="50" t="s">
        <v>4</v>
      </c>
      <c r="E32" s="50" t="s">
        <v>12</v>
      </c>
      <c r="F32" s="50" t="s">
        <v>13</v>
      </c>
      <c r="G32" s="50" t="s">
        <v>14</v>
      </c>
    </row>
    <row r="33" spans="2:24" ht="39" thickBot="1" x14ac:dyDescent="0.25">
      <c r="B33" s="4" t="s">
        <v>38</v>
      </c>
      <c r="C33" s="4" t="s">
        <v>39</v>
      </c>
      <c r="D33" s="4" t="s">
        <v>54</v>
      </c>
      <c r="E33" s="4" t="s">
        <v>92</v>
      </c>
      <c r="F33" s="4" t="s">
        <v>55</v>
      </c>
      <c r="G33" s="4" t="s">
        <v>56</v>
      </c>
    </row>
    <row r="34" spans="2:24" ht="18.75" customHeight="1" x14ac:dyDescent="0.2">
      <c r="B34" s="51" t="str">
        <f>C84</f>
        <v>MIN_WIND-OFF</v>
      </c>
      <c r="C34" s="51" t="str">
        <f>D84</f>
        <v>Offshore Wind</v>
      </c>
      <c r="D34" s="52" t="str">
        <f>C48</f>
        <v>WIND-OFF</v>
      </c>
      <c r="F34" s="54">
        <v>1E-3</v>
      </c>
      <c r="G34" s="53"/>
      <c r="I34" s="10"/>
    </row>
    <row r="35" spans="2:24" ht="18.75" customHeight="1" x14ac:dyDescent="0.2">
      <c r="B35" s="55" t="str">
        <f t="shared" ref="B35:C39" si="8">C85</f>
        <v>IMP_URAN</v>
      </c>
      <c r="C35" s="55" t="str">
        <f t="shared" si="8"/>
        <v>Nuclear Fuel Import</v>
      </c>
      <c r="D35" s="37" t="str">
        <f>C49</f>
        <v>URAN</v>
      </c>
      <c r="E35" s="37"/>
      <c r="F35" s="37">
        <v>2.2999999999999998</v>
      </c>
      <c r="G35" s="37"/>
    </row>
    <row r="36" spans="2:24" ht="18.75" customHeight="1" x14ac:dyDescent="0.2">
      <c r="B36" s="51" t="str">
        <f t="shared" si="8"/>
        <v>MIN_GEO</v>
      </c>
      <c r="C36" s="51" t="str">
        <f t="shared" si="8"/>
        <v>Geothermal Mining</v>
      </c>
      <c r="D36" s="21" t="str">
        <f t="shared" ref="D36:D40" si="9">C50</f>
        <v>GEO</v>
      </c>
      <c r="E36" s="21"/>
      <c r="F36" s="21">
        <v>1E-3</v>
      </c>
      <c r="G36" s="21"/>
    </row>
    <row r="37" spans="2:24" ht="18.75" customHeight="1" x14ac:dyDescent="0.2">
      <c r="B37" s="55" t="str">
        <f t="shared" si="8"/>
        <v>MIN_BIOG-AGR</v>
      </c>
      <c r="C37" s="55" t="str">
        <f t="shared" si="8"/>
        <v>Biogas Supply</v>
      </c>
      <c r="D37" s="37" t="str">
        <f t="shared" si="9"/>
        <v>BIOG-AGR</v>
      </c>
      <c r="E37" s="37"/>
      <c r="F37" s="37">
        <v>116.11</v>
      </c>
      <c r="G37" s="37"/>
    </row>
    <row r="38" spans="2:24" ht="18.75" customHeight="1" x14ac:dyDescent="0.2">
      <c r="B38" s="51" t="str">
        <f t="shared" si="8"/>
        <v>MIN_BIOG-WWTP</v>
      </c>
      <c r="C38" s="51" t="str">
        <f t="shared" si="8"/>
        <v>Biogas Supply</v>
      </c>
      <c r="D38" s="21" t="str">
        <f t="shared" si="9"/>
        <v>BIOG-WWTP</v>
      </c>
      <c r="E38" s="21"/>
      <c r="F38" s="21">
        <v>104.5</v>
      </c>
      <c r="G38" s="21"/>
    </row>
    <row r="39" spans="2:24" ht="18.75" customHeight="1" x14ac:dyDescent="0.2">
      <c r="B39" s="55" t="str">
        <f t="shared" si="8"/>
        <v>MIN_BIOG_LFILL</v>
      </c>
      <c r="C39" s="55" t="str">
        <f t="shared" si="8"/>
        <v>Biogas Supply</v>
      </c>
      <c r="D39" s="37" t="str">
        <f t="shared" si="9"/>
        <v>BIOG_LFILL</v>
      </c>
      <c r="E39" s="37"/>
      <c r="F39" s="37">
        <v>127.7</v>
      </c>
      <c r="G39" s="37"/>
    </row>
    <row r="40" spans="2:24" ht="18.75" customHeight="1" thickBot="1" x14ac:dyDescent="0.25">
      <c r="B40" s="56" t="str">
        <f>C90</f>
        <v>MIN_BIOM</v>
      </c>
      <c r="C40" s="56" t="str">
        <f>D90</f>
        <v>Biomass Supply</v>
      </c>
      <c r="D40" s="45" t="str">
        <f t="shared" si="9"/>
        <v>BIOM</v>
      </c>
      <c r="E40" s="45"/>
      <c r="F40" s="45">
        <v>25</v>
      </c>
      <c r="G40" s="45"/>
    </row>
    <row r="42" spans="2:24" x14ac:dyDescent="0.2">
      <c r="D42" s="53"/>
    </row>
    <row r="43" spans="2:24" ht="18" x14ac:dyDescent="0.25">
      <c r="B43" s="9" t="s">
        <v>57</v>
      </c>
      <c r="C43" s="9"/>
      <c r="D43" s="9"/>
      <c r="L43" s="9" t="s">
        <v>103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5" spans="2:24" ht="18.75" customHeight="1" thickBot="1" x14ac:dyDescent="0.3">
      <c r="B45" s="18" t="s">
        <v>15</v>
      </c>
      <c r="C45" s="18"/>
      <c r="D45" s="18"/>
      <c r="E45" s="18"/>
      <c r="F45" s="18"/>
      <c r="G45" s="18"/>
      <c r="H45" s="18"/>
      <c r="I45" s="18"/>
      <c r="L45" s="18" t="s">
        <v>149</v>
      </c>
      <c r="M45" s="18"/>
      <c r="N45" s="18"/>
      <c r="O45" s="18"/>
      <c r="P45" s="18"/>
      <c r="Q45" s="18"/>
      <c r="R45" s="18"/>
      <c r="S45" s="18"/>
    </row>
    <row r="46" spans="2:24" ht="39" thickBot="1" x14ac:dyDescent="0.25">
      <c r="B46" s="5" t="s">
        <v>16</v>
      </c>
      <c r="C46" s="5" t="s">
        <v>17</v>
      </c>
      <c r="D46" s="5" t="s">
        <v>18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L46" s="27" t="s">
        <v>16</v>
      </c>
      <c r="M46" s="27" t="s">
        <v>17</v>
      </c>
      <c r="N46" s="27" t="s">
        <v>18</v>
      </c>
      <c r="O46" s="27" t="s">
        <v>19</v>
      </c>
      <c r="P46" s="27" t="s">
        <v>20</v>
      </c>
      <c r="Q46" s="27" t="s">
        <v>21</v>
      </c>
      <c r="R46" s="27" t="s">
        <v>22</v>
      </c>
      <c r="S46" s="27" t="s">
        <v>23</v>
      </c>
    </row>
    <row r="47" spans="2:24" ht="102.75" thickBot="1" x14ac:dyDescent="0.25">
      <c r="B47" s="4" t="s">
        <v>58</v>
      </c>
      <c r="C47" s="4" t="s">
        <v>59</v>
      </c>
      <c r="D47" s="4" t="s">
        <v>60</v>
      </c>
      <c r="E47" s="4" t="s">
        <v>19</v>
      </c>
      <c r="F47" s="4" t="s">
        <v>61</v>
      </c>
      <c r="G47" s="4" t="s">
        <v>62</v>
      </c>
      <c r="H47" s="4" t="s">
        <v>63</v>
      </c>
      <c r="I47" s="4" t="s">
        <v>64</v>
      </c>
      <c r="L47" s="4" t="s">
        <v>58</v>
      </c>
      <c r="M47" s="4" t="s">
        <v>59</v>
      </c>
      <c r="N47" s="4" t="s">
        <v>60</v>
      </c>
      <c r="O47" s="4" t="s">
        <v>19</v>
      </c>
      <c r="P47" s="4" t="s">
        <v>61</v>
      </c>
      <c r="Q47" s="4" t="s">
        <v>62</v>
      </c>
      <c r="R47" s="4" t="s">
        <v>63</v>
      </c>
      <c r="S47" s="4" t="s">
        <v>64</v>
      </c>
    </row>
    <row r="48" spans="2:24" ht="18.75" customHeight="1" x14ac:dyDescent="0.2">
      <c r="B48" s="19" t="s">
        <v>24</v>
      </c>
      <c r="C48" s="19" t="s">
        <v>73</v>
      </c>
      <c r="D48" s="20" t="s">
        <v>75</v>
      </c>
      <c r="E48" s="19" t="s">
        <v>25</v>
      </c>
      <c r="F48" s="19"/>
      <c r="G48" s="19"/>
      <c r="H48" s="19"/>
      <c r="I48" s="19"/>
      <c r="L48" s="28" t="s">
        <v>24</v>
      </c>
      <c r="M48" s="28" t="s">
        <v>93</v>
      </c>
      <c r="N48" s="28" t="s">
        <v>94</v>
      </c>
      <c r="O48" s="29" t="s">
        <v>25</v>
      </c>
      <c r="P48" s="28"/>
      <c r="Q48" s="28"/>
      <c r="R48" s="28"/>
      <c r="S48" s="28"/>
    </row>
    <row r="49" spans="2:19" ht="18.75" customHeight="1" x14ac:dyDescent="0.2">
      <c r="B49" s="24" t="s">
        <v>24</v>
      </c>
      <c r="C49" s="24" t="s">
        <v>139</v>
      </c>
      <c r="D49" s="25" t="s">
        <v>140</v>
      </c>
      <c r="E49" s="24" t="s">
        <v>25</v>
      </c>
      <c r="F49" s="24"/>
      <c r="G49" s="24"/>
      <c r="H49" s="24"/>
      <c r="I49" s="24"/>
      <c r="L49" s="30" t="s">
        <v>24</v>
      </c>
      <c r="M49" s="30" t="s">
        <v>95</v>
      </c>
      <c r="N49" s="30" t="s">
        <v>96</v>
      </c>
      <c r="O49" s="31" t="s">
        <v>25</v>
      </c>
      <c r="P49" s="30"/>
      <c r="Q49" s="30"/>
      <c r="R49" s="30"/>
      <c r="S49" s="30"/>
    </row>
    <row r="50" spans="2:19" ht="18.75" customHeight="1" x14ac:dyDescent="0.2">
      <c r="B50" s="19" t="s">
        <v>24</v>
      </c>
      <c r="C50" s="19" t="s">
        <v>141</v>
      </c>
      <c r="D50" s="20" t="s">
        <v>132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78</v>
      </c>
      <c r="N50" s="28" t="s">
        <v>97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142</v>
      </c>
      <c r="D51" s="25" t="s">
        <v>146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76</v>
      </c>
      <c r="N51" s="30" t="s">
        <v>98</v>
      </c>
      <c r="O51" s="32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143</v>
      </c>
      <c r="D52" s="20" t="s">
        <v>147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77</v>
      </c>
      <c r="N52" s="28" t="s">
        <v>99</v>
      </c>
      <c r="O52" s="26" t="s">
        <v>25</v>
      </c>
      <c r="P52" s="28"/>
      <c r="Q52" s="28"/>
      <c r="R52" s="28"/>
      <c r="S52" s="28"/>
    </row>
    <row r="53" spans="2:19" ht="18.75" customHeight="1" thickBot="1" x14ac:dyDescent="0.25">
      <c r="B53" s="24" t="s">
        <v>24</v>
      </c>
      <c r="C53" s="24" t="s">
        <v>144</v>
      </c>
      <c r="D53" s="25" t="s">
        <v>148</v>
      </c>
      <c r="E53" s="24" t="s">
        <v>25</v>
      </c>
      <c r="F53" s="24"/>
      <c r="G53" s="24"/>
      <c r="H53" s="24"/>
      <c r="I53" s="24"/>
      <c r="L53" s="33" t="s">
        <v>24</v>
      </c>
      <c r="M53" s="33" t="s">
        <v>86</v>
      </c>
      <c r="N53" s="33" t="s">
        <v>100</v>
      </c>
      <c r="O53" s="33" t="s">
        <v>25</v>
      </c>
      <c r="P53" s="33"/>
      <c r="Q53" s="33" t="s">
        <v>26</v>
      </c>
      <c r="R53" s="33" t="s">
        <v>101</v>
      </c>
      <c r="S53" s="33" t="s">
        <v>102</v>
      </c>
    </row>
    <row r="54" spans="2:19" ht="18.75" customHeight="1" thickBot="1" x14ac:dyDescent="0.25">
      <c r="B54" s="22" t="s">
        <v>24</v>
      </c>
      <c r="C54" s="22" t="s">
        <v>145</v>
      </c>
      <c r="D54" s="23" t="s">
        <v>138</v>
      </c>
      <c r="E54" s="22" t="s">
        <v>25</v>
      </c>
      <c r="F54" s="22"/>
      <c r="G54" s="22"/>
      <c r="H54" s="22"/>
      <c r="I54" s="22"/>
      <c r="L54" s="14"/>
      <c r="M54" s="15"/>
      <c r="N54" s="14"/>
      <c r="O54" s="17"/>
      <c r="P54" s="16"/>
      <c r="Q54" s="16"/>
      <c r="R54" s="16"/>
      <c r="S54" s="16"/>
    </row>
    <row r="57" spans="2:19" ht="18" x14ac:dyDescent="0.25">
      <c r="B57" s="13" t="s">
        <v>65</v>
      </c>
      <c r="C57" s="9"/>
      <c r="D57" s="9"/>
    </row>
    <row r="58" spans="2:19" ht="15" customHeight="1" x14ac:dyDescent="0.2">
      <c r="B58" s="6"/>
      <c r="C58" s="6"/>
    </row>
    <row r="60" spans="2:19" ht="18.75" customHeight="1" thickBot="1" x14ac:dyDescent="0.3">
      <c r="B60" s="18" t="s">
        <v>27</v>
      </c>
      <c r="C60" s="18"/>
      <c r="D60" s="18"/>
      <c r="E60" s="18"/>
      <c r="F60" s="18"/>
      <c r="G60" s="18"/>
      <c r="H60" s="18"/>
      <c r="I60" s="18"/>
    </row>
    <row r="61" spans="2:19" ht="13.5" thickBot="1" x14ac:dyDescent="0.25">
      <c r="B61" s="5" t="s">
        <v>28</v>
      </c>
      <c r="C61" s="5" t="s">
        <v>1</v>
      </c>
      <c r="D61" s="5" t="s">
        <v>2</v>
      </c>
      <c r="E61" s="5" t="s">
        <v>29</v>
      </c>
      <c r="F61" s="5" t="s">
        <v>30</v>
      </c>
      <c r="G61" s="5" t="s">
        <v>31</v>
      </c>
      <c r="H61" s="5" t="s">
        <v>32</v>
      </c>
      <c r="I61" s="5" t="s">
        <v>33</v>
      </c>
    </row>
    <row r="62" spans="2:19" ht="39" thickBot="1" x14ac:dyDescent="0.25">
      <c r="B62" s="4" t="s">
        <v>66</v>
      </c>
      <c r="C62" s="4" t="s">
        <v>67</v>
      </c>
      <c r="D62" s="4" t="s">
        <v>39</v>
      </c>
      <c r="E62" s="4" t="s">
        <v>68</v>
      </c>
      <c r="F62" s="4" t="s">
        <v>69</v>
      </c>
      <c r="G62" s="4" t="s">
        <v>62</v>
      </c>
      <c r="H62" s="4" t="s">
        <v>70</v>
      </c>
      <c r="I62" s="4" t="s">
        <v>71</v>
      </c>
    </row>
    <row r="63" spans="2:19" ht="18.75" customHeight="1" x14ac:dyDescent="0.2">
      <c r="B63" s="21" t="s">
        <v>34</v>
      </c>
      <c r="C63" s="21" t="s">
        <v>104</v>
      </c>
      <c r="D63" s="21" t="s">
        <v>120</v>
      </c>
      <c r="E63" s="21" t="s">
        <v>25</v>
      </c>
      <c r="F63" s="21" t="s">
        <v>35</v>
      </c>
      <c r="G63" s="21" t="s">
        <v>26</v>
      </c>
      <c r="H63" s="21"/>
      <c r="I63" s="21"/>
    </row>
    <row r="64" spans="2:19" ht="18.75" customHeight="1" x14ac:dyDescent="0.2">
      <c r="B64" s="37" t="s">
        <v>34</v>
      </c>
      <c r="C64" s="37" t="s">
        <v>105</v>
      </c>
      <c r="D64" s="37" t="s">
        <v>121</v>
      </c>
      <c r="E64" s="37" t="s">
        <v>25</v>
      </c>
      <c r="F64" s="37" t="s">
        <v>35</v>
      </c>
      <c r="G64" s="37" t="s">
        <v>26</v>
      </c>
      <c r="H64" s="37"/>
      <c r="I64" s="37"/>
    </row>
    <row r="65" spans="2:9" ht="18.75" customHeight="1" x14ac:dyDescent="0.2">
      <c r="B65" s="21" t="s">
        <v>34</v>
      </c>
      <c r="C65" s="21" t="s">
        <v>106</v>
      </c>
      <c r="D65" s="21" t="s">
        <v>122</v>
      </c>
      <c r="E65" s="21" t="s">
        <v>25</v>
      </c>
      <c r="F65" s="21" t="s">
        <v>35</v>
      </c>
      <c r="G65" s="21" t="s">
        <v>26</v>
      </c>
      <c r="H65" s="21"/>
      <c r="I65" s="21"/>
    </row>
    <row r="66" spans="2:9" ht="18.75" customHeight="1" x14ac:dyDescent="0.2">
      <c r="B66" s="37" t="s">
        <v>34</v>
      </c>
      <c r="C66" s="37" t="s">
        <v>107</v>
      </c>
      <c r="D66" s="37" t="s">
        <v>123</v>
      </c>
      <c r="E66" s="37" t="s">
        <v>25</v>
      </c>
      <c r="F66" s="37" t="s">
        <v>35</v>
      </c>
      <c r="G66" s="37" t="s">
        <v>26</v>
      </c>
      <c r="H66" s="37"/>
      <c r="I66" s="37"/>
    </row>
    <row r="67" spans="2:9" ht="18.75" customHeight="1" x14ac:dyDescent="0.2">
      <c r="B67" s="21" t="s">
        <v>34</v>
      </c>
      <c r="C67" s="21" t="s">
        <v>108</v>
      </c>
      <c r="D67" s="21" t="s">
        <v>124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 x14ac:dyDescent="0.2">
      <c r="B68" s="37" t="s">
        <v>34</v>
      </c>
      <c r="C68" s="37" t="s">
        <v>109</v>
      </c>
      <c r="D68" s="37" t="s">
        <v>125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 x14ac:dyDescent="0.2">
      <c r="B69" s="21" t="s">
        <v>34</v>
      </c>
      <c r="C69" s="21" t="s">
        <v>110</v>
      </c>
      <c r="D69" s="21" t="s">
        <v>126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 x14ac:dyDescent="0.2">
      <c r="B70" s="37" t="s">
        <v>34</v>
      </c>
      <c r="C70" s="37" t="s">
        <v>111</v>
      </c>
      <c r="D70" s="37" t="s">
        <v>127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 x14ac:dyDescent="0.2">
      <c r="B71" s="21" t="s">
        <v>34</v>
      </c>
      <c r="C71" s="21" t="s">
        <v>112</v>
      </c>
      <c r="D71" s="21" t="s">
        <v>128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 x14ac:dyDescent="0.2">
      <c r="B72" s="37" t="s">
        <v>34</v>
      </c>
      <c r="C72" s="37" t="s">
        <v>113</v>
      </c>
      <c r="D72" s="37" t="s">
        <v>129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 x14ac:dyDescent="0.2">
      <c r="B73" s="21" t="s">
        <v>34</v>
      </c>
      <c r="C73" s="21" t="s">
        <v>114</v>
      </c>
      <c r="D73" s="21" t="s">
        <v>130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 x14ac:dyDescent="0.2">
      <c r="B74" s="37" t="s">
        <v>34</v>
      </c>
      <c r="C74" s="37" t="s">
        <v>88</v>
      </c>
      <c r="D74" s="37" t="s">
        <v>131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 x14ac:dyDescent="0.2">
      <c r="B75" s="21" t="s">
        <v>34</v>
      </c>
      <c r="C75" s="21" t="s">
        <v>87</v>
      </c>
      <c r="D75" s="21" t="s">
        <v>75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 x14ac:dyDescent="0.2">
      <c r="B76" s="37" t="s">
        <v>34</v>
      </c>
      <c r="C76" s="37" t="s">
        <v>115</v>
      </c>
      <c r="D76" s="37" t="s">
        <v>132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 x14ac:dyDescent="0.2">
      <c r="B77" s="21" t="s">
        <v>34</v>
      </c>
      <c r="C77" s="21" t="s">
        <v>90</v>
      </c>
      <c r="D77" s="21" t="s">
        <v>133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 x14ac:dyDescent="0.2">
      <c r="B78" s="37" t="s">
        <v>34</v>
      </c>
      <c r="C78" s="37" t="s">
        <v>89</v>
      </c>
      <c r="D78" s="37" t="s">
        <v>134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 x14ac:dyDescent="0.2">
      <c r="B79" s="21" t="s">
        <v>34</v>
      </c>
      <c r="C79" s="21" t="s">
        <v>116</v>
      </c>
      <c r="D79" s="21" t="s">
        <v>135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 x14ac:dyDescent="0.2">
      <c r="B80" s="37" t="s">
        <v>34</v>
      </c>
      <c r="C80" s="37" t="s">
        <v>117</v>
      </c>
      <c r="D80" s="37" t="s">
        <v>136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 x14ac:dyDescent="0.2">
      <c r="B81" s="21" t="s">
        <v>34</v>
      </c>
      <c r="C81" s="21" t="s">
        <v>118</v>
      </c>
      <c r="D81" s="21" t="s">
        <v>137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 x14ac:dyDescent="0.2">
      <c r="B82" s="37" t="s">
        <v>34</v>
      </c>
      <c r="C82" s="37" t="s">
        <v>119</v>
      </c>
      <c r="D82" s="37" t="s">
        <v>138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 x14ac:dyDescent="0.2">
      <c r="B83" s="46" t="s">
        <v>160</v>
      </c>
      <c r="C83" s="46"/>
      <c r="D83" s="46"/>
      <c r="E83" s="46"/>
      <c r="F83" s="46"/>
      <c r="G83" s="46"/>
      <c r="H83" s="46"/>
      <c r="I83" s="46"/>
    </row>
    <row r="84" spans="2:9" ht="18.75" customHeight="1" x14ac:dyDescent="0.2">
      <c r="B84" s="21" t="s">
        <v>37</v>
      </c>
      <c r="C84" s="44" t="s">
        <v>72</v>
      </c>
      <c r="D84" s="21" t="s">
        <v>155</v>
      </c>
      <c r="E84" s="21" t="s">
        <v>25</v>
      </c>
      <c r="F84" s="21"/>
      <c r="G84" s="21" t="s">
        <v>26</v>
      </c>
      <c r="H84" s="21"/>
      <c r="I84" s="21"/>
    </row>
    <row r="85" spans="2:9" ht="18.75" customHeight="1" x14ac:dyDescent="0.2">
      <c r="B85" s="37" t="s">
        <v>36</v>
      </c>
      <c r="C85" s="43" t="s">
        <v>74</v>
      </c>
      <c r="D85" s="37" t="s">
        <v>156</v>
      </c>
      <c r="E85" s="37" t="s">
        <v>25</v>
      </c>
      <c r="F85" s="37"/>
      <c r="G85" s="37" t="s">
        <v>101</v>
      </c>
      <c r="H85" s="37"/>
      <c r="I85" s="37"/>
    </row>
    <row r="86" spans="2:9" ht="18.75" customHeight="1" x14ac:dyDescent="0.2">
      <c r="B86" s="21" t="s">
        <v>37</v>
      </c>
      <c r="C86" s="21" t="s">
        <v>150</v>
      </c>
      <c r="D86" s="21" t="s">
        <v>157</v>
      </c>
      <c r="E86" s="21" t="s">
        <v>25</v>
      </c>
      <c r="F86" s="21"/>
      <c r="G86" s="21" t="s">
        <v>101</v>
      </c>
      <c r="H86" s="21"/>
      <c r="I86" s="21"/>
    </row>
    <row r="87" spans="2:9" ht="18.75" customHeight="1" x14ac:dyDescent="0.2">
      <c r="B87" s="37" t="s">
        <v>37</v>
      </c>
      <c r="C87" s="37" t="s">
        <v>151</v>
      </c>
      <c r="D87" s="37" t="s">
        <v>159</v>
      </c>
      <c r="E87" s="37" t="s">
        <v>25</v>
      </c>
      <c r="F87" s="37"/>
      <c r="G87" s="37" t="s">
        <v>101</v>
      </c>
      <c r="H87" s="37"/>
      <c r="I87" s="37"/>
    </row>
    <row r="88" spans="2:9" ht="18.75" customHeight="1" x14ac:dyDescent="0.2">
      <c r="B88" s="21" t="s">
        <v>37</v>
      </c>
      <c r="C88" s="21" t="s">
        <v>152</v>
      </c>
      <c r="D88" s="21" t="s">
        <v>159</v>
      </c>
      <c r="E88" s="21" t="s">
        <v>25</v>
      </c>
      <c r="F88" s="21"/>
      <c r="G88" s="21" t="s">
        <v>101</v>
      </c>
      <c r="H88" s="21"/>
      <c r="I88" s="21"/>
    </row>
    <row r="89" spans="2:9" ht="18.75" customHeight="1" x14ac:dyDescent="0.2">
      <c r="B89" s="37" t="s">
        <v>37</v>
      </c>
      <c r="C89" s="37" t="s">
        <v>153</v>
      </c>
      <c r="D89" s="37" t="s">
        <v>159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thickBot="1" x14ac:dyDescent="0.25">
      <c r="B90" s="45" t="s">
        <v>37</v>
      </c>
      <c r="C90" s="45" t="s">
        <v>154</v>
      </c>
      <c r="D90" s="45" t="s">
        <v>158</v>
      </c>
      <c r="E90" s="45" t="s">
        <v>25</v>
      </c>
      <c r="F90" s="45"/>
      <c r="G90" s="45" t="s">
        <v>101</v>
      </c>
      <c r="H90" s="45"/>
      <c r="I90" s="45"/>
    </row>
    <row r="93" spans="2:9" ht="18.75" customHeight="1" thickBot="1" x14ac:dyDescent="0.3">
      <c r="B93" s="60"/>
      <c r="C93" s="61" t="s">
        <v>81</v>
      </c>
      <c r="D93" s="18"/>
      <c r="E93" s="18"/>
      <c r="F93" s="18"/>
    </row>
    <row r="94" spans="2:9" ht="13.5" thickBot="1" x14ac:dyDescent="0.25">
      <c r="B94" s="2" t="s">
        <v>1</v>
      </c>
      <c r="C94" s="2" t="s">
        <v>17</v>
      </c>
      <c r="D94" s="27" t="str">
        <f>M49</f>
        <v>BC</v>
      </c>
      <c r="E94" s="27" t="str">
        <f>M48</f>
        <v>HC</v>
      </c>
      <c r="F94" s="2" t="s">
        <v>78</v>
      </c>
    </row>
    <row r="95" spans="2:9" ht="13.5" thickBot="1" x14ac:dyDescent="0.25">
      <c r="B95" s="4" t="s">
        <v>38</v>
      </c>
      <c r="C95" s="4" t="s">
        <v>82</v>
      </c>
      <c r="D95" s="41"/>
      <c r="E95" s="41"/>
      <c r="F95" s="4"/>
    </row>
    <row r="96" spans="2:9" ht="18.75" customHeight="1" x14ac:dyDescent="0.2">
      <c r="B96" s="21" t="str">
        <f>C63</f>
        <v>ELE_NEW_BC_PL</v>
      </c>
      <c r="C96" s="62" t="s">
        <v>83</v>
      </c>
      <c r="D96" s="21">
        <v>110</v>
      </c>
      <c r="E96" s="21"/>
      <c r="F96" s="35"/>
    </row>
    <row r="97" spans="2:6" ht="18.75" customHeight="1" x14ac:dyDescent="0.2">
      <c r="B97" s="37" t="str">
        <f t="shared" ref="B97:B104" si="10">C64</f>
        <v>ELE_NEW_BC_PL_CCS</v>
      </c>
      <c r="C97" s="63" t="s">
        <v>83</v>
      </c>
      <c r="D97" s="37">
        <v>14</v>
      </c>
      <c r="E97" s="37"/>
      <c r="F97" s="39"/>
    </row>
    <row r="98" spans="2:6" ht="18.75" customHeight="1" x14ac:dyDescent="0.2">
      <c r="B98" s="21" t="str">
        <f t="shared" si="10"/>
        <v>ELE_NEW_BC_FBC</v>
      </c>
      <c r="C98" s="21" t="s">
        <v>83</v>
      </c>
      <c r="D98" s="21">
        <v>106</v>
      </c>
      <c r="E98" s="21"/>
      <c r="F98" s="21"/>
    </row>
    <row r="99" spans="2:6" ht="18.75" customHeight="1" x14ac:dyDescent="0.2">
      <c r="B99" s="37" t="str">
        <f t="shared" si="10"/>
        <v>ELE_NEW_HC_PC</v>
      </c>
      <c r="C99" s="37" t="s">
        <v>83</v>
      </c>
      <c r="D99" s="37"/>
      <c r="E99" s="37">
        <v>94</v>
      </c>
      <c r="F99" s="37"/>
    </row>
    <row r="100" spans="2:6" ht="18.75" customHeight="1" x14ac:dyDescent="0.2">
      <c r="B100" s="21" t="str">
        <f t="shared" si="10"/>
        <v>ELE_NEW_HC_IGCC</v>
      </c>
      <c r="C100" s="21" t="s">
        <v>83</v>
      </c>
      <c r="D100" s="21"/>
      <c r="E100" s="21">
        <v>94</v>
      </c>
      <c r="F100" s="21"/>
    </row>
    <row r="101" spans="2:6" ht="18.75" customHeight="1" x14ac:dyDescent="0.2">
      <c r="B101" s="37" t="str">
        <f t="shared" si="10"/>
        <v>ELE_NEW_HC_IGCC_CCS</v>
      </c>
      <c r="C101" s="37" t="s">
        <v>83</v>
      </c>
      <c r="D101" s="37"/>
      <c r="E101" s="37">
        <v>12</v>
      </c>
      <c r="F101" s="37"/>
    </row>
    <row r="102" spans="2:6" ht="18.75" customHeight="1" x14ac:dyDescent="0.2">
      <c r="B102" s="21" t="str">
        <f t="shared" si="10"/>
        <v>ELE_NEW_NAT-GAS_CCGT</v>
      </c>
      <c r="C102" s="21" t="s">
        <v>83</v>
      </c>
      <c r="D102" s="21"/>
      <c r="E102" s="21"/>
      <c r="F102" s="21">
        <v>56</v>
      </c>
    </row>
    <row r="103" spans="2:6" ht="18.75" customHeight="1" x14ac:dyDescent="0.2">
      <c r="B103" s="37" t="str">
        <f t="shared" si="10"/>
        <v>ELE_NEW_NAT-GAS_CCGT_CCS</v>
      </c>
      <c r="C103" s="37" t="s">
        <v>83</v>
      </c>
      <c r="D103" s="37"/>
      <c r="E103" s="37"/>
      <c r="F103" s="37">
        <v>6</v>
      </c>
    </row>
    <row r="104" spans="2:6" ht="18.75" customHeight="1" thickBot="1" x14ac:dyDescent="0.25">
      <c r="B104" s="45" t="str">
        <f t="shared" si="10"/>
        <v>ELE_NEW_NAT-GAS_OCGT</v>
      </c>
      <c r="C104" s="45" t="s">
        <v>83</v>
      </c>
      <c r="D104" s="45"/>
      <c r="E104" s="45"/>
      <c r="F104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Małgorzata Strojna</cp:lastModifiedBy>
  <cp:revision/>
  <dcterms:created xsi:type="dcterms:W3CDTF">2005-06-03T09:41:13Z</dcterms:created>
  <dcterms:modified xsi:type="dcterms:W3CDTF">2025-06-15T22:31:28Z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