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ドキュメント/"/>
    </mc:Choice>
  </mc:AlternateContent>
  <xr:revisionPtr revIDLastSave="17" documentId="114_{4855C82D-27A1-1E49-83FD-3EBE4145C8B3}" xr6:coauthVersionLast="45" xr6:coauthVersionMax="45" xr10:uidLastSave="{1FD8A50D-4857-A54E-8BFE-F43E111204EA}"/>
  <bookViews>
    <workbookView xWindow="0" yWindow="460" windowWidth="25580" windowHeight="26720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3">ローマ字定義!$A$1:$C$227</definedName>
    <definedName name="_xlnm.Print_Area" localSheetId="2">詳細設定!$BD$18:$BO$297</definedName>
    <definedName name="_xlnm.Print_Titles" localSheetId="0">キー設定!$21:$23</definedName>
    <definedName name="_xlnm.Print_Titles" localSheetId="3">ローマ字定義!$3:$3</definedName>
    <definedName name="_xlnm.Print_Titles" localSheetId="2">詳細設定!$BF:$BJ,詳細設定!$19:$20</definedName>
    <definedName name="キー位置">キー設定!$BD$49:$BD$241</definedName>
    <definedName name="シフト押下時">詳細設定!$AI$21:$AI$297</definedName>
    <definedName name="シフト種類">詳細設定!$AG$21:$AG$297</definedName>
    <definedName name="シフト非押下時">詳細設定!$AH$21:$AH$297</definedName>
    <definedName name="スクリプト">スクリプト!$A$3:$A$327</definedName>
    <definedName name="ビット">キー設定!$BC$49:$BC$241</definedName>
    <definedName name="ビットパターン">詳細設定!$AJ$21:$AJ$297</definedName>
    <definedName name="ビットパターンA">詳細設定!$AO$21:$AO$297</definedName>
    <definedName name="ビットパターンB">詳細設定!$AT$21:$AT$297</definedName>
    <definedName name="ビットパターンC">詳細設定!$AY$21:$AY$297</definedName>
    <definedName name="ひらがな">ローマ字定義!$A$4:$A$227</definedName>
    <definedName name="ローマ字">ローマ字定義!$B$4:$B$227</definedName>
    <definedName name="ローマ字コード">ローマ字定義!$C$4:$C$227</definedName>
    <definedName name="仮想キートップ">キー設定!$BE$49:$BE$241</definedName>
    <definedName name="記号JIS">キー設定!$BI$49:$BI$55</definedName>
    <definedName name="記号US">キー設定!$BJ$49:$BJ$55</definedName>
    <definedName name="固有名詞ビットパターン">固有名詞設定!$M$18:$M$64</definedName>
    <definedName name="固有名詞文字列">固有名詞設定!$Q$18:$Q$64</definedName>
    <definedName name="固有名詞変換済">固有名詞設定!$R$18:$R$64</definedName>
    <definedName name="出力かな">詳細設定!$BK$21:$BK$297</definedName>
    <definedName name="入力キー">キー設定!$BF$49:$BF$241</definedName>
    <definedName name="入力コード">キー設定!$BG$49:$BG$241</definedName>
    <definedName name="並び替え用">詳細設定!$BC$69:$BQ$293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96" i="1" l="1"/>
  <c r="AI296" i="1"/>
  <c r="AH296" i="1"/>
  <c r="AF296" i="1"/>
  <c r="AC296" i="1" s="1"/>
  <c r="AJ295" i="1"/>
  <c r="AI295" i="1"/>
  <c r="AH295" i="1"/>
  <c r="AF295" i="1"/>
  <c r="AC295" i="1" s="1"/>
  <c r="BQ296" i="1"/>
  <c r="BO296" i="1"/>
  <c r="BQ295" i="1"/>
  <c r="BO295" i="1"/>
  <c r="AB295" i="1" l="1"/>
  <c r="AA295" i="1"/>
  <c r="Z295" i="1"/>
  <c r="AB296" i="1"/>
  <c r="AA296" i="1"/>
  <c r="Z296" i="1"/>
  <c r="AW295" i="1"/>
  <c r="AY295" i="1" s="1"/>
  <c r="AW296" i="1"/>
  <c r="AY296" i="1" s="1"/>
  <c r="AX296" i="1"/>
  <c r="AX295" i="1"/>
  <c r="AM295" i="1"/>
  <c r="AO295" i="1" s="1"/>
  <c r="AN295" i="1"/>
  <c r="AR295" i="1"/>
  <c r="AT295" i="1" s="1"/>
  <c r="AM296" i="1"/>
  <c r="AO296" i="1" s="1"/>
  <c r="AS295" i="1"/>
  <c r="AN296" i="1"/>
  <c r="AR296" i="1"/>
  <c r="AT296" i="1" s="1"/>
  <c r="AS296" i="1"/>
  <c r="Q18" i="4"/>
  <c r="Q20" i="4"/>
  <c r="Q21" i="4"/>
  <c r="Q22" i="4"/>
  <c r="Q23" i="4"/>
  <c r="Q24" i="4"/>
  <c r="Q25" i="4"/>
  <c r="Q26" i="4"/>
  <c r="Q27" i="4"/>
  <c r="Q28" i="4"/>
  <c r="Q29" i="4"/>
  <c r="Q30" i="4"/>
  <c r="R30" i="4" s="1"/>
  <c r="Q31" i="4"/>
  <c r="Q32" i="4"/>
  <c r="Q33" i="4"/>
  <c r="Q34" i="4"/>
  <c r="Q35" i="4"/>
  <c r="Q36" i="4"/>
  <c r="Q37" i="4"/>
  <c r="Q38" i="4"/>
  <c r="R38" i="4" s="1"/>
  <c r="Q39" i="4"/>
  <c r="Q40" i="4"/>
  <c r="Q41" i="4"/>
  <c r="Q42" i="4"/>
  <c r="R42" i="4" s="1"/>
  <c r="Q43" i="4"/>
  <c r="Q44" i="4"/>
  <c r="R44" i="4" s="1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BQ297" i="1"/>
  <c r="BQ294" i="1"/>
  <c r="BQ293" i="1"/>
  <c r="BQ292" i="1"/>
  <c r="BQ291" i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71" i="1"/>
  <c r="BQ270" i="1"/>
  <c r="BQ269" i="1"/>
  <c r="BQ268" i="1"/>
  <c r="BQ267" i="1"/>
  <c r="BQ266" i="1"/>
  <c r="BQ265" i="1"/>
  <c r="BQ264" i="1"/>
  <c r="BQ263" i="1"/>
  <c r="BQ262" i="1"/>
  <c r="BQ261" i="1"/>
  <c r="BQ260" i="1"/>
  <c r="BQ259" i="1"/>
  <c r="BQ258" i="1"/>
  <c r="BQ257" i="1"/>
  <c r="BQ256" i="1"/>
  <c r="BQ255" i="1"/>
  <c r="BQ254" i="1"/>
  <c r="BQ253" i="1"/>
  <c r="BQ252" i="1"/>
  <c r="BQ251" i="1"/>
  <c r="BQ250" i="1"/>
  <c r="BQ249" i="1"/>
  <c r="BQ248" i="1"/>
  <c r="BQ247" i="1"/>
  <c r="BQ246" i="1"/>
  <c r="BQ245" i="1"/>
  <c r="BQ244" i="1"/>
  <c r="BQ243" i="1"/>
  <c r="BQ24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12" i="1"/>
  <c r="BQ111" i="1"/>
  <c r="BQ110" i="1"/>
  <c r="BQ109" i="1"/>
  <c r="BQ108" i="1"/>
  <c r="BQ106" i="1"/>
  <c r="BQ105" i="1"/>
  <c r="BQ104" i="1"/>
  <c r="BQ103" i="1"/>
  <c r="BQ102" i="1"/>
  <c r="BQ99" i="1"/>
  <c r="BQ98" i="1"/>
  <c r="BQ82" i="1"/>
  <c r="BQ81" i="1"/>
  <c r="BQ80" i="1"/>
  <c r="BQ79" i="1"/>
  <c r="BQ78" i="1"/>
  <c r="BQ77" i="1"/>
  <c r="BQ76" i="1"/>
  <c r="BQ75" i="1"/>
  <c r="BQ74" i="1"/>
  <c r="BQ73" i="1"/>
  <c r="BQ72" i="1"/>
  <c r="BQ70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AI344" i="1"/>
  <c r="AH344" i="1"/>
  <c r="AF344" i="1"/>
  <c r="AI343" i="1"/>
  <c r="AH343" i="1"/>
  <c r="AF343" i="1"/>
  <c r="AX343" i="1"/>
  <c r="AI342" i="1"/>
  <c r="AH342" i="1"/>
  <c r="AF342" i="1"/>
  <c r="AM342" i="1"/>
  <c r="AO342" i="1" s="1"/>
  <c r="AI341" i="1"/>
  <c r="AH341" i="1"/>
  <c r="AF341" i="1"/>
  <c r="AR341" i="1" s="1"/>
  <c r="AT341" i="1" s="1"/>
  <c r="AI340" i="1"/>
  <c r="AH340" i="1"/>
  <c r="AF340" i="1"/>
  <c r="AW340" i="1" s="1"/>
  <c r="AY340" i="1" s="1"/>
  <c r="AI339" i="1"/>
  <c r="AH339" i="1"/>
  <c r="AF339" i="1"/>
  <c r="AW339" i="1" s="1"/>
  <c r="AY339" i="1" s="1"/>
  <c r="AI338" i="1"/>
  <c r="AH338" i="1"/>
  <c r="AF338" i="1"/>
  <c r="AX338" i="1" s="1"/>
  <c r="AI337" i="1"/>
  <c r="AH337" i="1"/>
  <c r="AF337" i="1"/>
  <c r="AM337" i="1" s="1"/>
  <c r="AO337" i="1" s="1"/>
  <c r="AI336" i="1"/>
  <c r="AH336" i="1"/>
  <c r="AF336" i="1"/>
  <c r="AW336" i="1"/>
  <c r="AY336" i="1" s="1"/>
  <c r="AI335" i="1"/>
  <c r="AH335" i="1"/>
  <c r="AF335" i="1"/>
  <c r="AW335" i="1" s="1"/>
  <c r="AY335" i="1" s="1"/>
  <c r="AI334" i="1"/>
  <c r="AH334" i="1"/>
  <c r="AF334" i="1"/>
  <c r="AX334" i="1" s="1"/>
  <c r="AI333" i="1"/>
  <c r="AH333" i="1"/>
  <c r="AF333" i="1"/>
  <c r="AM333" i="1" s="1"/>
  <c r="AO333" i="1" s="1"/>
  <c r="AI332" i="1"/>
  <c r="AH332" i="1"/>
  <c r="AF332" i="1"/>
  <c r="AI331" i="1"/>
  <c r="AH331" i="1"/>
  <c r="AF331" i="1"/>
  <c r="AW331" i="1" s="1"/>
  <c r="AY331" i="1" s="1"/>
  <c r="AI330" i="1"/>
  <c r="AH330" i="1"/>
  <c r="AF330" i="1"/>
  <c r="AX330" i="1" s="1"/>
  <c r="AI329" i="1"/>
  <c r="AH329" i="1"/>
  <c r="AF329" i="1"/>
  <c r="AM329" i="1" s="1"/>
  <c r="AO329" i="1" s="1"/>
  <c r="AI328" i="1"/>
  <c r="AH328" i="1"/>
  <c r="AF328" i="1"/>
  <c r="AW328" i="1" s="1"/>
  <c r="AY328" i="1" s="1"/>
  <c r="AI327" i="1"/>
  <c r="AH327" i="1"/>
  <c r="AF327" i="1"/>
  <c r="AW327" i="1" s="1"/>
  <c r="AY327" i="1" s="1"/>
  <c r="AI326" i="1"/>
  <c r="AH326" i="1"/>
  <c r="AF326" i="1"/>
  <c r="AI325" i="1"/>
  <c r="AH325" i="1"/>
  <c r="AF325" i="1"/>
  <c r="AN325" i="1" s="1"/>
  <c r="AI324" i="1"/>
  <c r="AH324" i="1"/>
  <c r="AF324" i="1"/>
  <c r="AW324" i="1" s="1"/>
  <c r="AY324" i="1" s="1"/>
  <c r="AI323" i="1"/>
  <c r="AH323" i="1"/>
  <c r="AF323" i="1"/>
  <c r="AX323" i="1" s="1"/>
  <c r="AI322" i="1"/>
  <c r="AH322" i="1"/>
  <c r="AF322" i="1"/>
  <c r="AM322" i="1" s="1"/>
  <c r="AO322" i="1" s="1"/>
  <c r="AI321" i="1"/>
  <c r="AH321" i="1"/>
  <c r="AF321" i="1"/>
  <c r="AR321" i="1"/>
  <c r="AT321" i="1" s="1"/>
  <c r="AI320" i="1"/>
  <c r="AH320" i="1"/>
  <c r="AF320" i="1"/>
  <c r="AW320" i="1" s="1"/>
  <c r="AY320" i="1" s="1"/>
  <c r="AI319" i="1"/>
  <c r="AH319" i="1"/>
  <c r="AF319" i="1"/>
  <c r="AW319" i="1" s="1"/>
  <c r="AY319" i="1" s="1"/>
  <c r="AI318" i="1"/>
  <c r="AH318" i="1"/>
  <c r="AF318" i="1"/>
  <c r="AM318" i="1"/>
  <c r="AO318" i="1" s="1"/>
  <c r="AI317" i="1"/>
  <c r="AH317" i="1"/>
  <c r="AF317" i="1"/>
  <c r="AR317" i="1" s="1"/>
  <c r="AT317" i="1" s="1"/>
  <c r="AI316" i="1"/>
  <c r="AH316" i="1"/>
  <c r="AF316" i="1"/>
  <c r="AW316" i="1"/>
  <c r="AY316" i="1" s="1"/>
  <c r="AI315" i="1"/>
  <c r="AH315" i="1"/>
  <c r="AF315" i="1"/>
  <c r="AS315" i="1" s="1"/>
  <c r="AI314" i="1"/>
  <c r="AH314" i="1"/>
  <c r="AF314" i="1"/>
  <c r="AM314" i="1" s="1"/>
  <c r="AO314" i="1" s="1"/>
  <c r="AI313" i="1"/>
  <c r="AH313" i="1"/>
  <c r="AF313" i="1"/>
  <c r="AR313" i="1" s="1"/>
  <c r="AT313" i="1" s="1"/>
  <c r="AI312" i="1"/>
  <c r="AH312" i="1"/>
  <c r="AF312" i="1"/>
  <c r="AW312" i="1" s="1"/>
  <c r="AY312" i="1" s="1"/>
  <c r="AI311" i="1"/>
  <c r="AH311" i="1"/>
  <c r="AF311" i="1"/>
  <c r="AW311" i="1"/>
  <c r="AY311" i="1" s="1"/>
  <c r="AI310" i="1"/>
  <c r="AH310" i="1"/>
  <c r="AF310" i="1"/>
  <c r="AW310" i="1" s="1"/>
  <c r="AY310" i="1" s="1"/>
  <c r="AI309" i="1"/>
  <c r="AH309" i="1"/>
  <c r="AF309" i="1"/>
  <c r="AR309" i="1"/>
  <c r="AT309" i="1" s="1"/>
  <c r="AI308" i="1"/>
  <c r="AH308" i="1"/>
  <c r="AF308" i="1"/>
  <c r="AR308" i="1" s="1"/>
  <c r="AT308" i="1" s="1"/>
  <c r="AI307" i="1"/>
  <c r="AH307" i="1"/>
  <c r="AF307" i="1"/>
  <c r="AI306" i="1"/>
  <c r="AH306" i="1"/>
  <c r="AF306" i="1"/>
  <c r="AR306" i="1" s="1"/>
  <c r="AT306" i="1" s="1"/>
  <c r="AI305" i="1"/>
  <c r="AH305" i="1"/>
  <c r="AF305" i="1"/>
  <c r="AW305" i="1"/>
  <c r="AY305" i="1" s="1"/>
  <c r="AI304" i="1"/>
  <c r="AH304" i="1"/>
  <c r="AF304" i="1"/>
  <c r="AX304" i="1" s="1"/>
  <c r="AI303" i="1"/>
  <c r="AH303" i="1"/>
  <c r="AF303" i="1"/>
  <c r="AM303" i="1" s="1"/>
  <c r="AO303" i="1" s="1"/>
  <c r="AI302" i="1"/>
  <c r="AH302" i="1"/>
  <c r="AF302" i="1"/>
  <c r="AR302" i="1"/>
  <c r="AT302" i="1" s="1"/>
  <c r="AI301" i="1"/>
  <c r="AH301" i="1"/>
  <c r="AF301" i="1"/>
  <c r="AW301" i="1" s="1"/>
  <c r="AY301" i="1" s="1"/>
  <c r="AI300" i="1"/>
  <c r="AH300" i="1"/>
  <c r="AF300" i="1"/>
  <c r="AX300" i="1" s="1"/>
  <c r="AI299" i="1"/>
  <c r="AH299" i="1"/>
  <c r="AF299" i="1"/>
  <c r="AM299" i="1" s="1"/>
  <c r="AO299" i="1" s="1"/>
  <c r="AI298" i="1"/>
  <c r="AH298" i="1"/>
  <c r="AF298" i="1"/>
  <c r="AR298" i="1" s="1"/>
  <c r="AT298" i="1" s="1"/>
  <c r="AD344" i="1"/>
  <c r="AR333" i="1"/>
  <c r="AT333" i="1" s="1"/>
  <c r="AR329" i="1"/>
  <c r="AT329" i="1" s="1"/>
  <c r="AR324" i="1"/>
  <c r="AT324" i="1" s="1"/>
  <c r="AR316" i="1"/>
  <c r="AT316" i="1" s="1"/>
  <c r="AW315" i="1"/>
  <c r="AY315" i="1" s="1"/>
  <c r="AM310" i="1"/>
  <c r="AO310" i="1" s="1"/>
  <c r="AN304" i="1"/>
  <c r="AR303" i="1"/>
  <c r="AT303" i="1" s="1"/>
  <c r="AM300" i="1"/>
  <c r="AO300" i="1" s="1"/>
  <c r="AM301" i="1"/>
  <c r="AO301" i="1" s="1"/>
  <c r="AM304" i="1"/>
  <c r="AO304" i="1"/>
  <c r="AM305" i="1"/>
  <c r="AO305" i="1" s="1"/>
  <c r="AX305" i="1"/>
  <c r="AX314" i="1"/>
  <c r="AN316" i="1"/>
  <c r="AX318" i="1"/>
  <c r="AM321" i="1"/>
  <c r="AO321" i="1" s="1"/>
  <c r="AM330" i="1"/>
  <c r="AO330" i="1" s="1"/>
  <c r="AN333" i="1"/>
  <c r="AM338" i="1"/>
  <c r="AO338" i="1" s="1"/>
  <c r="AN305" i="1"/>
  <c r="AN299" i="1"/>
  <c r="AN303" i="1"/>
  <c r="AR304" i="1"/>
  <c r="AT304" i="1" s="1"/>
  <c r="AR305" i="1"/>
  <c r="AT305" i="1" s="1"/>
  <c r="AX310" i="1"/>
  <c r="AN329" i="1"/>
  <c r="AX331" i="1"/>
  <c r="AM334" i="1"/>
  <c r="AO334" i="1" s="1"/>
  <c r="AN337" i="1"/>
  <c r="AX339" i="1"/>
  <c r="AM309" i="1"/>
  <c r="AO309" i="1" s="1"/>
  <c r="AW298" i="1"/>
  <c r="AY298" i="1" s="1"/>
  <c r="AS302" i="1"/>
  <c r="AW302" i="1"/>
  <c r="AY302" i="1"/>
  <c r="AW306" i="1"/>
  <c r="AY306" i="1" s="1"/>
  <c r="AR307" i="1"/>
  <c r="AT307" i="1" s="1"/>
  <c r="AN307" i="1"/>
  <c r="AS299" i="1"/>
  <c r="AX302" i="1"/>
  <c r="AS303" i="1"/>
  <c r="AW303" i="1"/>
  <c r="AY303" i="1" s="1"/>
  <c r="AW307" i="1"/>
  <c r="AY307" i="1" s="1"/>
  <c r="AW308" i="1"/>
  <c r="AY308" i="1" s="1"/>
  <c r="AX311" i="1"/>
  <c r="AR311" i="1"/>
  <c r="AT311" i="1"/>
  <c r="AN311" i="1"/>
  <c r="AM311" i="1"/>
  <c r="AO311" i="1" s="1"/>
  <c r="AX319" i="1"/>
  <c r="AR319" i="1"/>
  <c r="AT319" i="1" s="1"/>
  <c r="AM298" i="1"/>
  <c r="AO298" i="1" s="1"/>
  <c r="AW300" i="1"/>
  <c r="AY300" i="1" s="1"/>
  <c r="AM302" i="1"/>
  <c r="AO302" i="1"/>
  <c r="AX303" i="1"/>
  <c r="AS304" i="1"/>
  <c r="AW304" i="1"/>
  <c r="AY304" i="1"/>
  <c r="AM307" i="1"/>
  <c r="AO307" i="1" s="1"/>
  <c r="AS307" i="1"/>
  <c r="AX307" i="1"/>
  <c r="AN298" i="1"/>
  <c r="AS301" i="1"/>
  <c r="AN302" i="1"/>
  <c r="AS305" i="1"/>
  <c r="AN308" i="1"/>
  <c r="AS311" i="1"/>
  <c r="AX315" i="1"/>
  <c r="AR315" i="1"/>
  <c r="AT315" i="1"/>
  <c r="AN315" i="1"/>
  <c r="AM315" i="1"/>
  <c r="AO315" i="1" s="1"/>
  <c r="AS309" i="1"/>
  <c r="AW309" i="1"/>
  <c r="AY309" i="1" s="1"/>
  <c r="AN310" i="1"/>
  <c r="AR310" i="1"/>
  <c r="AT310" i="1" s="1"/>
  <c r="AS313" i="1"/>
  <c r="AW313" i="1"/>
  <c r="AY313" i="1" s="1"/>
  <c r="AN314" i="1"/>
  <c r="AR314" i="1"/>
  <c r="AT314" i="1"/>
  <c r="AX316" i="1"/>
  <c r="AN318" i="1"/>
  <c r="AR318" i="1"/>
  <c r="AT318" i="1" s="1"/>
  <c r="AX320" i="1"/>
  <c r="AS321" i="1"/>
  <c r="AW321" i="1"/>
  <c r="AY321" i="1" s="1"/>
  <c r="AN322" i="1"/>
  <c r="AR322" i="1"/>
  <c r="AT322" i="1" s="1"/>
  <c r="AM323" i="1"/>
  <c r="AO323" i="1"/>
  <c r="AW325" i="1"/>
  <c r="AY325" i="1" s="1"/>
  <c r="AS328" i="1"/>
  <c r="AW332" i="1"/>
  <c r="AY332" i="1" s="1"/>
  <c r="AS332" i="1"/>
  <c r="AR332" i="1"/>
  <c r="AT332" i="1" s="1"/>
  <c r="AN332" i="1"/>
  <c r="AM332" i="1"/>
  <c r="AO332" i="1" s="1"/>
  <c r="AX332" i="1"/>
  <c r="AX309" i="1"/>
  <c r="AS310" i="1"/>
  <c r="AX313" i="1"/>
  <c r="AS314" i="1"/>
  <c r="AW314" i="1"/>
  <c r="AY314" i="1" s="1"/>
  <c r="AM316" i="1"/>
  <c r="AO316" i="1"/>
  <c r="AS318" i="1"/>
  <c r="AW318" i="1"/>
  <c r="AY318" i="1"/>
  <c r="AM320" i="1"/>
  <c r="AO320" i="1" s="1"/>
  <c r="AX321" i="1"/>
  <c r="AS322" i="1"/>
  <c r="AW322" i="1"/>
  <c r="AY322" i="1" s="1"/>
  <c r="AN323" i="1"/>
  <c r="AR323" i="1"/>
  <c r="AT323" i="1" s="1"/>
  <c r="AX326" i="1"/>
  <c r="AW326" i="1"/>
  <c r="AY326" i="1"/>
  <c r="AS326" i="1"/>
  <c r="AR326" i="1"/>
  <c r="AT326" i="1" s="1"/>
  <c r="AN326" i="1"/>
  <c r="AM326" i="1"/>
  <c r="AO326" i="1"/>
  <c r="AS323" i="1"/>
  <c r="AW323" i="1"/>
  <c r="AY323" i="1" s="1"/>
  <c r="AR328" i="1"/>
  <c r="AT328" i="1" s="1"/>
  <c r="AN328" i="1"/>
  <c r="AM328" i="1"/>
  <c r="AO328" i="1" s="1"/>
  <c r="AX328" i="1"/>
  <c r="AN309" i="1"/>
  <c r="AN313" i="1"/>
  <c r="AS316" i="1"/>
  <c r="AS320" i="1"/>
  <c r="AN321" i="1"/>
  <c r="AS329" i="1"/>
  <c r="AW329" i="1"/>
  <c r="AY329" i="1" s="1"/>
  <c r="AN330" i="1"/>
  <c r="AR330" i="1"/>
  <c r="AT330" i="1"/>
  <c r="AM331" i="1"/>
  <c r="AO331" i="1" s="1"/>
  <c r="AS333" i="1"/>
  <c r="AW333" i="1"/>
  <c r="AY333" i="1" s="1"/>
  <c r="AN334" i="1"/>
  <c r="AR334" i="1"/>
  <c r="AT334" i="1"/>
  <c r="AX336" i="1"/>
  <c r="AS337" i="1"/>
  <c r="AW337" i="1"/>
  <c r="AY337" i="1"/>
  <c r="AN338" i="1"/>
  <c r="AR338" i="1"/>
  <c r="AT338" i="1" s="1"/>
  <c r="AM339" i="1"/>
  <c r="AO339" i="1" s="1"/>
  <c r="AS341" i="1"/>
  <c r="AW341" i="1"/>
  <c r="AY341" i="1" s="1"/>
  <c r="AN342" i="1"/>
  <c r="AR342" i="1"/>
  <c r="AT342" i="1"/>
  <c r="AM343" i="1"/>
  <c r="AO343" i="1" s="1"/>
  <c r="AX344" i="1"/>
  <c r="AN327" i="1"/>
  <c r="AX329" i="1"/>
  <c r="AS330" i="1"/>
  <c r="AW330" i="1"/>
  <c r="AY330" i="1"/>
  <c r="AN331" i="1"/>
  <c r="AR331" i="1"/>
  <c r="AT331" i="1" s="1"/>
  <c r="AX333" i="1"/>
  <c r="AS334" i="1"/>
  <c r="AW334" i="1"/>
  <c r="AY334" i="1" s="1"/>
  <c r="AM336" i="1"/>
  <c r="AO336" i="1" s="1"/>
  <c r="AX337" i="1"/>
  <c r="AS338" i="1"/>
  <c r="AW338" i="1"/>
  <c r="AY338" i="1" s="1"/>
  <c r="AN339" i="1"/>
  <c r="AR339" i="1"/>
  <c r="AT339" i="1" s="1"/>
  <c r="AX341" i="1"/>
  <c r="AS342" i="1"/>
  <c r="AW342" i="1"/>
  <c r="AY342" i="1" s="1"/>
  <c r="AN343" i="1"/>
  <c r="AR343" i="1"/>
  <c r="AT343" i="1" s="1"/>
  <c r="AM344" i="1"/>
  <c r="AO344" i="1"/>
  <c r="AS331" i="1"/>
  <c r="AN336" i="1"/>
  <c r="AR336" i="1"/>
  <c r="AT336" i="1"/>
  <c r="AS339" i="1"/>
  <c r="AN340" i="1"/>
  <c r="AM341" i="1"/>
  <c r="AO341" i="1"/>
  <c r="AX342" i="1"/>
  <c r="AS343" i="1"/>
  <c r="AW343" i="1"/>
  <c r="AY343" i="1"/>
  <c r="AN344" i="1"/>
  <c r="AR344" i="1"/>
  <c r="AT344" i="1" s="1"/>
  <c r="AS336" i="1"/>
  <c r="AN341" i="1"/>
  <c r="AS344" i="1"/>
  <c r="BF240" i="2"/>
  <c r="BF241" i="2"/>
  <c r="BG239" i="2"/>
  <c r="BG240" i="2"/>
  <c r="BG241" i="2"/>
  <c r="BF239" i="2"/>
  <c r="BF236" i="2"/>
  <c r="BF237" i="2"/>
  <c r="BG235" i="2"/>
  <c r="BG236" i="2"/>
  <c r="BG237" i="2"/>
  <c r="BF235" i="2"/>
  <c r="BG231" i="2"/>
  <c r="BG232" i="2"/>
  <c r="BG233" i="2"/>
  <c r="BF231" i="2"/>
  <c r="BF232" i="2"/>
  <c r="BF233" i="2"/>
  <c r="BG227" i="2"/>
  <c r="BG228" i="2"/>
  <c r="BG229" i="2"/>
  <c r="BF227" i="2"/>
  <c r="BF228" i="2"/>
  <c r="BF229" i="2"/>
  <c r="BG223" i="2"/>
  <c r="BG224" i="2"/>
  <c r="BG225" i="2"/>
  <c r="BF223" i="2"/>
  <c r="BF224" i="2"/>
  <c r="BF225" i="2"/>
  <c r="BG219" i="2"/>
  <c r="BG220" i="2"/>
  <c r="BG221" i="2"/>
  <c r="BF219" i="2"/>
  <c r="BF220" i="2"/>
  <c r="BF221" i="2"/>
  <c r="BG215" i="2"/>
  <c r="BG216" i="2"/>
  <c r="BG217" i="2"/>
  <c r="BF215" i="2"/>
  <c r="BF216" i="2"/>
  <c r="BF217" i="2"/>
  <c r="BG211" i="2"/>
  <c r="BG212" i="2"/>
  <c r="BG213" i="2"/>
  <c r="BF211" i="2"/>
  <c r="BF212" i="2"/>
  <c r="BF213" i="2"/>
  <c r="BG207" i="2"/>
  <c r="BG208" i="2"/>
  <c r="BG209" i="2"/>
  <c r="BF207" i="2"/>
  <c r="BF208" i="2"/>
  <c r="BF209" i="2"/>
  <c r="BG203" i="2"/>
  <c r="BG204" i="2"/>
  <c r="BG205" i="2"/>
  <c r="BF203" i="2"/>
  <c r="BF204" i="2"/>
  <c r="BF205" i="2"/>
  <c r="BG199" i="2"/>
  <c r="BG200" i="2"/>
  <c r="BG201" i="2"/>
  <c r="BF199" i="2"/>
  <c r="BF200" i="2"/>
  <c r="BF201" i="2"/>
  <c r="BG195" i="2"/>
  <c r="BG196" i="2"/>
  <c r="BG197" i="2"/>
  <c r="BF195" i="2"/>
  <c r="BF196" i="2"/>
  <c r="BF197" i="2"/>
  <c r="BG191" i="2"/>
  <c r="BG192" i="2"/>
  <c r="BG193" i="2"/>
  <c r="BF191" i="2"/>
  <c r="BF192" i="2"/>
  <c r="BF193" i="2"/>
  <c r="BG187" i="2"/>
  <c r="BG188" i="2"/>
  <c r="BG189" i="2"/>
  <c r="BF187" i="2"/>
  <c r="BF188" i="2"/>
  <c r="BF189" i="2"/>
  <c r="BG183" i="2"/>
  <c r="BG184" i="2"/>
  <c r="BG185" i="2"/>
  <c r="BF183" i="2"/>
  <c r="BF184" i="2"/>
  <c r="BF185" i="2"/>
  <c r="BG179" i="2"/>
  <c r="BG180" i="2"/>
  <c r="BG181" i="2"/>
  <c r="BF179" i="2"/>
  <c r="BF180" i="2"/>
  <c r="BF181" i="2"/>
  <c r="BG175" i="2"/>
  <c r="BG176" i="2"/>
  <c r="BG177" i="2"/>
  <c r="BF175" i="2"/>
  <c r="BF176" i="2"/>
  <c r="BF177" i="2"/>
  <c r="BG171" i="2"/>
  <c r="BG172" i="2"/>
  <c r="BG173" i="2"/>
  <c r="BF171" i="2"/>
  <c r="BF172" i="2"/>
  <c r="BF173" i="2"/>
  <c r="BF168" i="2"/>
  <c r="BF169" i="2"/>
  <c r="BG167" i="2"/>
  <c r="BG168" i="2"/>
  <c r="BG169" i="2"/>
  <c r="BF167" i="2"/>
  <c r="BG163" i="2"/>
  <c r="BG164" i="2"/>
  <c r="BG165" i="2"/>
  <c r="BF163" i="2"/>
  <c r="BF164" i="2"/>
  <c r="BF165" i="2"/>
  <c r="BG159" i="2"/>
  <c r="BG160" i="2"/>
  <c r="BG161" i="2"/>
  <c r="BF159" i="2"/>
  <c r="BF160" i="2"/>
  <c r="BF161" i="2"/>
  <c r="BF156" i="2"/>
  <c r="BF157" i="2"/>
  <c r="BG155" i="2"/>
  <c r="BG156" i="2"/>
  <c r="BG157" i="2"/>
  <c r="BF155" i="2"/>
  <c r="BG151" i="2"/>
  <c r="BG152" i="2"/>
  <c r="BG153" i="2"/>
  <c r="BF151" i="2"/>
  <c r="BF152" i="2"/>
  <c r="BF153" i="2"/>
  <c r="BG147" i="2"/>
  <c r="BG148" i="2"/>
  <c r="BG149" i="2"/>
  <c r="BF147" i="2"/>
  <c r="BF148" i="2"/>
  <c r="BF149" i="2"/>
  <c r="BG143" i="2"/>
  <c r="BG144" i="2"/>
  <c r="BG145" i="2"/>
  <c r="BF143" i="2"/>
  <c r="BF144" i="2"/>
  <c r="BF145" i="2"/>
  <c r="BG139" i="2"/>
  <c r="BG140" i="2"/>
  <c r="BG141" i="2"/>
  <c r="BF139" i="2"/>
  <c r="BF140" i="2"/>
  <c r="BF141" i="2"/>
  <c r="BG135" i="2"/>
  <c r="BG136" i="2"/>
  <c r="BG137" i="2"/>
  <c r="BF135" i="2"/>
  <c r="BF136" i="2"/>
  <c r="BF137" i="2"/>
  <c r="BG132" i="2"/>
  <c r="BG133" i="2"/>
  <c r="BG131" i="2"/>
  <c r="BF131" i="2"/>
  <c r="BF132" i="2"/>
  <c r="BF133" i="2"/>
  <c r="BG127" i="2"/>
  <c r="BG128" i="2"/>
  <c r="BG129" i="2"/>
  <c r="BF127" i="2"/>
  <c r="BF128" i="2"/>
  <c r="BF129" i="2"/>
  <c r="BG123" i="2"/>
  <c r="BG124" i="2"/>
  <c r="BG125" i="2"/>
  <c r="BF123" i="2"/>
  <c r="BF124" i="2"/>
  <c r="BF125" i="2"/>
  <c r="BG119" i="2"/>
  <c r="BG120" i="2"/>
  <c r="BG121" i="2"/>
  <c r="BF119" i="2"/>
  <c r="BF120" i="2"/>
  <c r="BF121" i="2"/>
  <c r="BG115" i="2"/>
  <c r="BG116" i="2"/>
  <c r="BG117" i="2"/>
  <c r="BF115" i="2"/>
  <c r="BF116" i="2"/>
  <c r="BF117" i="2"/>
  <c r="BG111" i="2"/>
  <c r="BG112" i="2"/>
  <c r="BG113" i="2"/>
  <c r="BF111" i="2"/>
  <c r="BF112" i="2"/>
  <c r="BF113" i="2"/>
  <c r="BG107" i="2"/>
  <c r="BG108" i="2"/>
  <c r="BG109" i="2"/>
  <c r="BF107" i="2"/>
  <c r="BF108" i="2"/>
  <c r="BF109" i="2"/>
  <c r="BG103" i="2"/>
  <c r="BG104" i="2"/>
  <c r="BG105" i="2"/>
  <c r="BF103" i="2"/>
  <c r="BF104" i="2"/>
  <c r="BF105" i="2"/>
  <c r="BG99" i="2"/>
  <c r="BG100" i="2"/>
  <c r="BG101" i="2"/>
  <c r="BF99" i="2"/>
  <c r="BF100" i="2"/>
  <c r="BF101" i="2"/>
  <c r="BG95" i="2"/>
  <c r="BG96" i="2"/>
  <c r="BG97" i="2"/>
  <c r="BF95" i="2"/>
  <c r="BF96" i="2"/>
  <c r="BF97" i="2"/>
  <c r="BG91" i="2"/>
  <c r="BG92" i="2"/>
  <c r="BG93" i="2"/>
  <c r="BF91" i="2"/>
  <c r="BF92" i="2"/>
  <c r="BF93" i="2"/>
  <c r="BF88" i="2"/>
  <c r="BF89" i="2"/>
  <c r="BG87" i="2"/>
  <c r="BG88" i="2"/>
  <c r="BG89" i="2"/>
  <c r="BF87" i="2"/>
  <c r="BG83" i="2"/>
  <c r="BG84" i="2"/>
  <c r="BG85" i="2"/>
  <c r="BF83" i="2"/>
  <c r="BF84" i="2"/>
  <c r="BF85" i="2"/>
  <c r="BG79" i="2"/>
  <c r="BG80" i="2"/>
  <c r="BG81" i="2"/>
  <c r="BF79" i="2"/>
  <c r="BF80" i="2"/>
  <c r="BF81" i="2"/>
  <c r="BG75" i="2"/>
  <c r="BG76" i="2"/>
  <c r="BG77" i="2"/>
  <c r="BF75" i="2"/>
  <c r="BF76" i="2"/>
  <c r="BF77" i="2"/>
  <c r="BG71" i="2"/>
  <c r="BG72" i="2"/>
  <c r="BG73" i="2"/>
  <c r="BF71" i="2"/>
  <c r="BF72" i="2"/>
  <c r="BF73" i="2"/>
  <c r="BG67" i="2"/>
  <c r="BG68" i="2"/>
  <c r="BG69" i="2"/>
  <c r="BF67" i="2"/>
  <c r="BF68" i="2"/>
  <c r="BF69" i="2"/>
  <c r="BG63" i="2"/>
  <c r="BG64" i="2"/>
  <c r="BG65" i="2"/>
  <c r="BF63" i="2"/>
  <c r="BF64" i="2"/>
  <c r="BF65" i="2"/>
  <c r="BG59" i="2"/>
  <c r="BG60" i="2"/>
  <c r="BG61" i="2"/>
  <c r="BF59" i="2"/>
  <c r="BF60" i="2"/>
  <c r="BF61" i="2"/>
  <c r="BG55" i="2"/>
  <c r="BG56" i="2"/>
  <c r="BG57" i="2"/>
  <c r="BF55" i="2"/>
  <c r="BF56" i="2"/>
  <c r="BF57" i="2"/>
  <c r="BF51" i="2"/>
  <c r="BF52" i="2"/>
  <c r="BC195" i="2"/>
  <c r="BC196" i="2"/>
  <c r="BC197" i="2"/>
  <c r="BC147" i="2"/>
  <c r="BC148" i="2"/>
  <c r="BC149" i="2"/>
  <c r="BC239" i="2"/>
  <c r="BC240" i="2"/>
  <c r="BC241" i="2"/>
  <c r="BC191" i="2"/>
  <c r="BC192" i="2"/>
  <c r="BC193" i="2"/>
  <c r="BC143" i="2"/>
  <c r="BC144" i="2"/>
  <c r="BC145" i="2"/>
  <c r="BC235" i="2"/>
  <c r="BC236" i="2"/>
  <c r="BC237" i="2"/>
  <c r="BC231" i="2"/>
  <c r="BC232" i="2"/>
  <c r="BC233" i="2"/>
  <c r="BC227" i="2"/>
  <c r="BC228" i="2"/>
  <c r="BC223" i="2"/>
  <c r="BC224" i="2"/>
  <c r="BC225" i="2"/>
  <c r="BC219" i="2"/>
  <c r="BC220" i="2"/>
  <c r="BC215" i="2"/>
  <c r="BC216" i="2"/>
  <c r="BC217" i="2"/>
  <c r="BC211" i="2"/>
  <c r="BC212" i="2"/>
  <c r="BC207" i="2"/>
  <c r="BC208" i="2"/>
  <c r="BC209" i="2"/>
  <c r="BC203" i="2"/>
  <c r="BC204" i="2"/>
  <c r="BC205" i="2"/>
  <c r="BC199" i="2"/>
  <c r="BC200" i="2"/>
  <c r="BC201" i="2"/>
  <c r="BC187" i="2"/>
  <c r="BC188" i="2"/>
  <c r="BC189" i="2"/>
  <c r="BC183" i="2"/>
  <c r="BC184" i="2"/>
  <c r="BC185" i="2"/>
  <c r="BC179" i="2"/>
  <c r="BC180" i="2"/>
  <c r="BC181" i="2"/>
  <c r="BC175" i="2"/>
  <c r="BC176" i="2"/>
  <c r="BC177" i="2"/>
  <c r="BC167" i="2"/>
  <c r="BC168" i="2"/>
  <c r="BC171" i="2"/>
  <c r="BC172" i="2"/>
  <c r="BC173" i="2"/>
  <c r="BC163" i="2"/>
  <c r="BC164" i="2"/>
  <c r="BC159" i="2"/>
  <c r="BC160" i="2"/>
  <c r="BC161" i="2"/>
  <c r="BC155" i="2"/>
  <c r="BC156" i="2"/>
  <c r="BC151" i="2"/>
  <c r="BC152" i="2"/>
  <c r="BC153" i="2"/>
  <c r="BC139" i="2"/>
  <c r="BC140" i="2"/>
  <c r="BC135" i="2"/>
  <c r="BC136" i="2"/>
  <c r="BC137" i="2"/>
  <c r="BC131" i="2"/>
  <c r="BC132" i="2"/>
  <c r="BC127" i="2"/>
  <c r="BC128" i="2"/>
  <c r="BC129" i="2"/>
  <c r="BC123" i="2"/>
  <c r="BC124" i="2"/>
  <c r="BC125" i="2"/>
  <c r="BC119" i="2"/>
  <c r="BC120" i="2"/>
  <c r="BC121" i="2"/>
  <c r="BC115" i="2"/>
  <c r="BC116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91" i="2"/>
  <c r="BC92" i="2"/>
  <c r="BC93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E110" i="2"/>
  <c r="BD111" i="2"/>
  <c r="BD112" i="2"/>
  <c r="BD113" i="2"/>
  <c r="BD195" i="2"/>
  <c r="BD196" i="2"/>
  <c r="BD197" i="2"/>
  <c r="BD147" i="2"/>
  <c r="BD148" i="2"/>
  <c r="BD149" i="2"/>
  <c r="BD99" i="2"/>
  <c r="BD100" i="2"/>
  <c r="BD101" i="2"/>
  <c r="BD239" i="2"/>
  <c r="BD240" i="2"/>
  <c r="BD241" i="2"/>
  <c r="BD191" i="2"/>
  <c r="BD192" i="2"/>
  <c r="BD193" i="2"/>
  <c r="BD143" i="2"/>
  <c r="BD144" i="2"/>
  <c r="BD145" i="2"/>
  <c r="BD91" i="2"/>
  <c r="BD92" i="2"/>
  <c r="BD93" i="2"/>
  <c r="BD95" i="2"/>
  <c r="BD96" i="2"/>
  <c r="BD97" i="2"/>
  <c r="BD87" i="2"/>
  <c r="BD88" i="2"/>
  <c r="BD89" i="2"/>
  <c r="BD83" i="2"/>
  <c r="BD84" i="2"/>
  <c r="BD85" i="2"/>
  <c r="BD79" i="2"/>
  <c r="BD80" i="2"/>
  <c r="BD81" i="2"/>
  <c r="BD75" i="2"/>
  <c r="BD76" i="2"/>
  <c r="BD77" i="2"/>
  <c r="BD71" i="2"/>
  <c r="BD72" i="2"/>
  <c r="BD73" i="2"/>
  <c r="BD67" i="2"/>
  <c r="BD68" i="2"/>
  <c r="BD69" i="2"/>
  <c r="BD63" i="2"/>
  <c r="BD64" i="2"/>
  <c r="BD65" i="2"/>
  <c r="BD59" i="2"/>
  <c r="BD60" i="2"/>
  <c r="BD61" i="2"/>
  <c r="BD55" i="2"/>
  <c r="BD56" i="2"/>
  <c r="BD57" i="2"/>
  <c r="BD235" i="2"/>
  <c r="BD236" i="2"/>
  <c r="BD237" i="2"/>
  <c r="BD231" i="2"/>
  <c r="BD232" i="2"/>
  <c r="BD233" i="2"/>
  <c r="BD227" i="2"/>
  <c r="BD228" i="2"/>
  <c r="BD229" i="2"/>
  <c r="BD223" i="2"/>
  <c r="BD219" i="2"/>
  <c r="BD220" i="2"/>
  <c r="BD221" i="2"/>
  <c r="BD215" i="2"/>
  <c r="BD216" i="2"/>
  <c r="BD217" i="2"/>
  <c r="BD211" i="2"/>
  <c r="BD212" i="2"/>
  <c r="BD213" i="2"/>
  <c r="BD207" i="2"/>
  <c r="BD208" i="2"/>
  <c r="BD209" i="2"/>
  <c r="BD203" i="2"/>
  <c r="BD204" i="2"/>
  <c r="BD205" i="2"/>
  <c r="BD199" i="2"/>
  <c r="BD200" i="2"/>
  <c r="BD201" i="2"/>
  <c r="BD187" i="2"/>
  <c r="BD188" i="2"/>
  <c r="BD189" i="2"/>
  <c r="BD183" i="2"/>
  <c r="BD184" i="2"/>
  <c r="BD185" i="2"/>
  <c r="BD179" i="2"/>
  <c r="BD180" i="2"/>
  <c r="BD181" i="2"/>
  <c r="BD175" i="2"/>
  <c r="BD176" i="2"/>
  <c r="BD177" i="2"/>
  <c r="BD171" i="2"/>
  <c r="BD172" i="2"/>
  <c r="BD173" i="2"/>
  <c r="BD167" i="2"/>
  <c r="BD168" i="2"/>
  <c r="BD169" i="2"/>
  <c r="BD163" i="2"/>
  <c r="BD164" i="2"/>
  <c r="BD165" i="2"/>
  <c r="BD159" i="2"/>
  <c r="BD160" i="2"/>
  <c r="BD161" i="2"/>
  <c r="BD155" i="2"/>
  <c r="BD156" i="2"/>
  <c r="BD157" i="2"/>
  <c r="BD151" i="2"/>
  <c r="BD152" i="2"/>
  <c r="BD153" i="2"/>
  <c r="BD139" i="2"/>
  <c r="BD140" i="2"/>
  <c r="BD141" i="2"/>
  <c r="BD135" i="2"/>
  <c r="BD136" i="2"/>
  <c r="BD137" i="2"/>
  <c r="BD131" i="2"/>
  <c r="BD132" i="2"/>
  <c r="BD133" i="2"/>
  <c r="BD127" i="2"/>
  <c r="BD128" i="2"/>
  <c r="BD129" i="2"/>
  <c r="BD123" i="2"/>
  <c r="BD124" i="2"/>
  <c r="BD125" i="2"/>
  <c r="BD119" i="2"/>
  <c r="BD120" i="2"/>
  <c r="BD121" i="2"/>
  <c r="BD115" i="2"/>
  <c r="BD116" i="2"/>
  <c r="BD117" i="2"/>
  <c r="BD107" i="2"/>
  <c r="BD108" i="2"/>
  <c r="BD109" i="2"/>
  <c r="BD103" i="2"/>
  <c r="BD104" i="2"/>
  <c r="BD105" i="2"/>
  <c r="BD51" i="2"/>
  <c r="BD52" i="2"/>
  <c r="BD53" i="2"/>
  <c r="BG51" i="2"/>
  <c r="BG52" i="2"/>
  <c r="BG53" i="2"/>
  <c r="V44" i="2"/>
  <c r="AP40" i="2"/>
  <c r="AL40" i="2"/>
  <c r="AH40" i="2"/>
  <c r="AD40" i="2"/>
  <c r="Z40" i="2"/>
  <c r="V40" i="2"/>
  <c r="R40" i="2"/>
  <c r="N40" i="2"/>
  <c r="J40" i="2"/>
  <c r="F40" i="2"/>
  <c r="AX40" i="2"/>
  <c r="AR36" i="2"/>
  <c r="AN36" i="2"/>
  <c r="AJ36" i="2"/>
  <c r="AF36" i="2"/>
  <c r="AB36" i="2"/>
  <c r="X36" i="2"/>
  <c r="T36" i="2"/>
  <c r="P36" i="2"/>
  <c r="L36" i="2"/>
  <c r="H36" i="2"/>
  <c r="D36" i="2"/>
  <c r="AU32" i="2"/>
  <c r="AQ32" i="2"/>
  <c r="AM32" i="2"/>
  <c r="AI32" i="2"/>
  <c r="AE32" i="2"/>
  <c r="AA32" i="2"/>
  <c r="W32" i="2"/>
  <c r="S32" i="2"/>
  <c r="O32" i="2"/>
  <c r="K32" i="2"/>
  <c r="G32" i="2"/>
  <c r="C32" i="2"/>
  <c r="A28" i="2"/>
  <c r="E28" i="2"/>
  <c r="I28" i="2"/>
  <c r="M28" i="2"/>
  <c r="Q28" i="2"/>
  <c r="U28" i="2"/>
  <c r="Y28" i="2"/>
  <c r="AC28" i="2"/>
  <c r="AY32" i="2"/>
  <c r="AO28" i="2"/>
  <c r="AK28" i="2"/>
  <c r="AG28" i="2"/>
  <c r="AS28" i="2"/>
  <c r="BE197" i="2"/>
  <c r="BE196" i="2"/>
  <c r="BE195" i="2"/>
  <c r="BE194" i="2"/>
  <c r="L7" i="4"/>
  <c r="BE149" i="2"/>
  <c r="BE148" i="2"/>
  <c r="BE147" i="2"/>
  <c r="BE146" i="2"/>
  <c r="L5" i="4"/>
  <c r="BE101" i="2"/>
  <c r="BE100" i="2"/>
  <c r="BE99" i="2"/>
  <c r="BE98" i="2"/>
  <c r="L3" i="4"/>
  <c r="BE241" i="2"/>
  <c r="BE240" i="2"/>
  <c r="BE239" i="2"/>
  <c r="BE238" i="2"/>
  <c r="K9" i="4"/>
  <c r="BE193" i="2"/>
  <c r="BE192" i="2"/>
  <c r="BE191" i="2"/>
  <c r="BE190" i="2"/>
  <c r="K7" i="4"/>
  <c r="BE145" i="2"/>
  <c r="BE144" i="2"/>
  <c r="BE143" i="2"/>
  <c r="BE142" i="2"/>
  <c r="K5" i="4"/>
  <c r="BE97" i="2"/>
  <c r="BE96" i="2"/>
  <c r="BE95" i="2"/>
  <c r="BE94" i="2"/>
  <c r="BE93" i="2"/>
  <c r="BE92" i="2"/>
  <c r="BE91" i="2"/>
  <c r="BE90" i="2"/>
  <c r="J3" i="4"/>
  <c r="BE89" i="2"/>
  <c r="BE88" i="2"/>
  <c r="BE87" i="2"/>
  <c r="BE86" i="2"/>
  <c r="I3" i="4"/>
  <c r="BE85" i="2"/>
  <c r="BE84" i="2"/>
  <c r="BE83" i="2"/>
  <c r="BE82" i="2"/>
  <c r="H3" i="4"/>
  <c r="BE81" i="2"/>
  <c r="BE80" i="2"/>
  <c r="BE79" i="2"/>
  <c r="BE78" i="2"/>
  <c r="G3" i="4"/>
  <c r="BE77" i="2"/>
  <c r="BE76" i="2"/>
  <c r="BE75" i="2"/>
  <c r="BE74" i="2"/>
  <c r="F3" i="4"/>
  <c r="BE73" i="2"/>
  <c r="BE72" i="2"/>
  <c r="BE71" i="2"/>
  <c r="BE70" i="2"/>
  <c r="E3" i="4"/>
  <c r="BE69" i="2"/>
  <c r="BE68" i="2"/>
  <c r="BE67" i="2"/>
  <c r="BE66" i="2"/>
  <c r="D3" i="4"/>
  <c r="BE65" i="2"/>
  <c r="BE64" i="2"/>
  <c r="BE63" i="2"/>
  <c r="BE62" i="2"/>
  <c r="C3" i="4"/>
  <c r="BE61" i="2"/>
  <c r="BE60" i="2"/>
  <c r="BE59" i="2"/>
  <c r="BE58" i="2"/>
  <c r="B3" i="4"/>
  <c r="BE57" i="2"/>
  <c r="BE56" i="2"/>
  <c r="BE55" i="2"/>
  <c r="BE54" i="2"/>
  <c r="A3" i="4"/>
  <c r="BE237" i="2"/>
  <c r="BE236" i="2"/>
  <c r="BE235" i="2"/>
  <c r="BE234" i="2"/>
  <c r="J9" i="4"/>
  <c r="BE233" i="2"/>
  <c r="BE232" i="2"/>
  <c r="BE231" i="2"/>
  <c r="BE230" i="2"/>
  <c r="I9" i="4"/>
  <c r="BE229" i="2"/>
  <c r="BE228" i="2"/>
  <c r="BE227" i="2"/>
  <c r="BE226" i="2"/>
  <c r="H9" i="4"/>
  <c r="BE225" i="2"/>
  <c r="BE224" i="2"/>
  <c r="BE223" i="2"/>
  <c r="BE222" i="2"/>
  <c r="G9" i="4"/>
  <c r="BE221" i="2"/>
  <c r="BE220" i="2"/>
  <c r="BE219" i="2"/>
  <c r="BE218" i="2"/>
  <c r="F9" i="4"/>
  <c r="BE217" i="2"/>
  <c r="BE216" i="2"/>
  <c r="BE215" i="2"/>
  <c r="BE214" i="2"/>
  <c r="E9" i="4"/>
  <c r="BE213" i="2"/>
  <c r="BE212" i="2"/>
  <c r="BE211" i="2"/>
  <c r="BE210" i="2"/>
  <c r="D9" i="4"/>
  <c r="BE209" i="2"/>
  <c r="BE208" i="2"/>
  <c r="BE207" i="2"/>
  <c r="BE206" i="2"/>
  <c r="C9" i="4"/>
  <c r="BE205" i="2"/>
  <c r="BE204" i="2"/>
  <c r="BE203" i="2"/>
  <c r="BE202" i="2"/>
  <c r="B9" i="4"/>
  <c r="BE201" i="2"/>
  <c r="BE200" i="2"/>
  <c r="BE199" i="2"/>
  <c r="BE198" i="2"/>
  <c r="A9" i="4"/>
  <c r="BE189" i="2"/>
  <c r="BE188" i="2"/>
  <c r="BE187" i="2"/>
  <c r="BE186" i="2"/>
  <c r="J7" i="4"/>
  <c r="BE185" i="2"/>
  <c r="BE184" i="2"/>
  <c r="BE183" i="2"/>
  <c r="BE182" i="2"/>
  <c r="I7" i="4"/>
  <c r="BE181" i="2"/>
  <c r="BE180" i="2"/>
  <c r="BE179" i="2"/>
  <c r="BE178" i="2"/>
  <c r="H7" i="4"/>
  <c r="BE177" i="2"/>
  <c r="BE176" i="2"/>
  <c r="BE175" i="2"/>
  <c r="BE174" i="2"/>
  <c r="G7" i="4"/>
  <c r="BE173" i="2"/>
  <c r="BE172" i="2"/>
  <c r="BE171" i="2"/>
  <c r="BE170" i="2"/>
  <c r="F7" i="4"/>
  <c r="BE169" i="2"/>
  <c r="BE168" i="2"/>
  <c r="BE167" i="2"/>
  <c r="BE166" i="2"/>
  <c r="E7" i="4"/>
  <c r="BE165" i="2"/>
  <c r="BE164" i="2"/>
  <c r="BE163" i="2"/>
  <c r="BE162" i="2"/>
  <c r="D7" i="4"/>
  <c r="BE161" i="2"/>
  <c r="BE160" i="2"/>
  <c r="BE159" i="2"/>
  <c r="BE158" i="2"/>
  <c r="C7" i="4"/>
  <c r="BE157" i="2"/>
  <c r="BE156" i="2"/>
  <c r="BE155" i="2"/>
  <c r="BE154" i="2"/>
  <c r="B7" i="4"/>
  <c r="BE153" i="2"/>
  <c r="BE152" i="2"/>
  <c r="BE151" i="2"/>
  <c r="BE150" i="2"/>
  <c r="BE141" i="2"/>
  <c r="BE140" i="2"/>
  <c r="BE139" i="2"/>
  <c r="BE138" i="2"/>
  <c r="J5" i="4"/>
  <c r="BE137" i="2"/>
  <c r="BE136" i="2"/>
  <c r="BE135" i="2"/>
  <c r="BE134" i="2"/>
  <c r="I5" i="4"/>
  <c r="BE133" i="2"/>
  <c r="BE132" i="2"/>
  <c r="BE131" i="2"/>
  <c r="BE130" i="2"/>
  <c r="H5" i="4"/>
  <c r="BE129" i="2"/>
  <c r="BE128" i="2"/>
  <c r="BE127" i="2"/>
  <c r="BE126" i="2"/>
  <c r="G5" i="4"/>
  <c r="BE125" i="2"/>
  <c r="BE124" i="2"/>
  <c r="BE123" i="2"/>
  <c r="BE122" i="2"/>
  <c r="F5" i="4"/>
  <c r="BE121" i="2"/>
  <c r="BE120" i="2"/>
  <c r="BE119" i="2"/>
  <c r="BE118" i="2"/>
  <c r="E5" i="4"/>
  <c r="BE117" i="2"/>
  <c r="BE116" i="2"/>
  <c r="BE115" i="2"/>
  <c r="BE114" i="2"/>
  <c r="D5" i="4"/>
  <c r="BE113" i="2"/>
  <c r="BE112" i="2"/>
  <c r="BE111" i="2"/>
  <c r="BE109" i="2"/>
  <c r="BE108" i="2"/>
  <c r="BE107" i="2"/>
  <c r="BE106" i="2"/>
  <c r="B5" i="4"/>
  <c r="BE105" i="2"/>
  <c r="BE104" i="2"/>
  <c r="BE103" i="2"/>
  <c r="BE102" i="2"/>
  <c r="BE53" i="2"/>
  <c r="BE52" i="2"/>
  <c r="BE51" i="2"/>
  <c r="BE50" i="2"/>
  <c r="BA32" i="2"/>
  <c r="BA30" i="2"/>
  <c r="AY30" i="2"/>
  <c r="AW32" i="2"/>
  <c r="AW30" i="2"/>
  <c r="AU30" i="2"/>
  <c r="AU28" i="2"/>
  <c r="AU26" i="2"/>
  <c r="AS26" i="2"/>
  <c r="AZ40" i="2"/>
  <c r="AZ38" i="2"/>
  <c r="AX38" i="2"/>
  <c r="AT36" i="2"/>
  <c r="AT34" i="2"/>
  <c r="AR34" i="2"/>
  <c r="AS32" i="2"/>
  <c r="AS30" i="2"/>
  <c r="AQ30" i="2"/>
  <c r="AQ28" i="2"/>
  <c r="AQ26" i="2"/>
  <c r="AO26" i="2"/>
  <c r="AM28" i="2"/>
  <c r="AM26" i="2"/>
  <c r="AK26" i="2"/>
  <c r="AI28" i="2"/>
  <c r="AI26" i="2"/>
  <c r="AG26" i="2"/>
  <c r="AE28" i="2"/>
  <c r="AE26" i="2"/>
  <c r="AC26" i="2"/>
  <c r="AA28" i="2"/>
  <c r="AA26" i="2"/>
  <c r="Y26" i="2"/>
  <c r="W28" i="2"/>
  <c r="W26" i="2"/>
  <c r="U26" i="2"/>
  <c r="S28" i="2"/>
  <c r="S26" i="2"/>
  <c r="Q26" i="2"/>
  <c r="O28" i="2"/>
  <c r="O26" i="2"/>
  <c r="M26" i="2"/>
  <c r="K28" i="2"/>
  <c r="K26" i="2"/>
  <c r="I26" i="2"/>
  <c r="G28" i="2"/>
  <c r="G26" i="2"/>
  <c r="E26" i="2"/>
  <c r="C28" i="2"/>
  <c r="C26" i="2"/>
  <c r="A26" i="2"/>
  <c r="AR40" i="2"/>
  <c r="AR38" i="2"/>
  <c r="AP38" i="2"/>
  <c r="AN40" i="2"/>
  <c r="AN38" i="2"/>
  <c r="AL38" i="2"/>
  <c r="AJ40" i="2"/>
  <c r="AJ38" i="2"/>
  <c r="AH38" i="2"/>
  <c r="AF40" i="2"/>
  <c r="AF38" i="2"/>
  <c r="AD38" i="2"/>
  <c r="AB40" i="2"/>
  <c r="AB38" i="2"/>
  <c r="Z38" i="2"/>
  <c r="X40" i="2"/>
  <c r="X38" i="2"/>
  <c r="V38" i="2"/>
  <c r="T40" i="2"/>
  <c r="T38" i="2"/>
  <c r="R38" i="2"/>
  <c r="P40" i="2"/>
  <c r="P38" i="2"/>
  <c r="N38" i="2"/>
  <c r="L40" i="2"/>
  <c r="L38" i="2"/>
  <c r="J38" i="2"/>
  <c r="H40" i="2"/>
  <c r="H38" i="2"/>
  <c r="F38" i="2"/>
  <c r="AP36" i="2"/>
  <c r="AP34" i="2"/>
  <c r="AN34" i="2"/>
  <c r="AL36" i="2"/>
  <c r="AL34" i="2"/>
  <c r="AJ34" i="2"/>
  <c r="AH36" i="2"/>
  <c r="AH34" i="2"/>
  <c r="AF34" i="2"/>
  <c r="AD36" i="2"/>
  <c r="AD34" i="2"/>
  <c r="AB34" i="2"/>
  <c r="Z36" i="2"/>
  <c r="Z34" i="2"/>
  <c r="X34" i="2"/>
  <c r="V36" i="2"/>
  <c r="V34" i="2"/>
  <c r="T34" i="2"/>
  <c r="R36" i="2"/>
  <c r="R34" i="2"/>
  <c r="P34" i="2"/>
  <c r="N36" i="2"/>
  <c r="N34" i="2"/>
  <c r="L34" i="2"/>
  <c r="J36" i="2"/>
  <c r="J34" i="2"/>
  <c r="H34" i="2"/>
  <c r="F36" i="2"/>
  <c r="F34" i="2"/>
  <c r="D34" i="2"/>
  <c r="AO32" i="2"/>
  <c r="AO30" i="2"/>
  <c r="AM30" i="2"/>
  <c r="AK32" i="2"/>
  <c r="AK30" i="2"/>
  <c r="AI30" i="2"/>
  <c r="AG32" i="2"/>
  <c r="AG30" i="2"/>
  <c r="AE30" i="2"/>
  <c r="AC32" i="2"/>
  <c r="AC30" i="2"/>
  <c r="AA30" i="2"/>
  <c r="Y32" i="2"/>
  <c r="Y30" i="2"/>
  <c r="W30" i="2"/>
  <c r="U32" i="2"/>
  <c r="U30" i="2"/>
  <c r="S30" i="2"/>
  <c r="Q32" i="2"/>
  <c r="Q30" i="2"/>
  <c r="O30" i="2"/>
  <c r="M32" i="2"/>
  <c r="M30" i="2"/>
  <c r="K30" i="2"/>
  <c r="I32" i="2"/>
  <c r="I30" i="2"/>
  <c r="G30" i="2"/>
  <c r="E32" i="2"/>
  <c r="E30" i="2"/>
  <c r="C30" i="2"/>
  <c r="X44" i="2"/>
  <c r="X42" i="2"/>
  <c r="V42" i="2"/>
  <c r="AI297" i="1"/>
  <c r="AH297" i="1"/>
  <c r="AF297" i="1"/>
  <c r="AI294" i="1"/>
  <c r="AH294" i="1"/>
  <c r="AF294" i="1"/>
  <c r="AI293" i="1"/>
  <c r="AH293" i="1"/>
  <c r="AF293" i="1"/>
  <c r="AI292" i="1"/>
  <c r="AH292" i="1"/>
  <c r="AF292" i="1"/>
  <c r="AI291" i="1"/>
  <c r="AH291" i="1"/>
  <c r="AF291" i="1"/>
  <c r="AI290" i="1"/>
  <c r="AH290" i="1"/>
  <c r="AF290" i="1"/>
  <c r="AI289" i="1"/>
  <c r="AH289" i="1"/>
  <c r="AF289" i="1"/>
  <c r="AI288" i="1"/>
  <c r="AH288" i="1"/>
  <c r="AF288" i="1"/>
  <c r="AI287" i="1"/>
  <c r="AH287" i="1"/>
  <c r="AF287" i="1"/>
  <c r="AI286" i="1"/>
  <c r="AH286" i="1"/>
  <c r="AF286" i="1"/>
  <c r="AI285" i="1"/>
  <c r="AH285" i="1"/>
  <c r="AF285" i="1"/>
  <c r="AI284" i="1"/>
  <c r="AH284" i="1"/>
  <c r="AF284" i="1"/>
  <c r="AI283" i="1"/>
  <c r="AH283" i="1"/>
  <c r="AF283" i="1"/>
  <c r="AC283" i="1" s="1"/>
  <c r="AI282" i="1"/>
  <c r="AH282" i="1"/>
  <c r="AF282" i="1"/>
  <c r="AC282" i="1" s="1"/>
  <c r="AI281" i="1"/>
  <c r="AH281" i="1"/>
  <c r="AF281" i="1"/>
  <c r="AC281" i="1" s="1"/>
  <c r="AI280" i="1"/>
  <c r="AH280" i="1"/>
  <c r="AF280" i="1"/>
  <c r="AC280" i="1" s="1"/>
  <c r="AI279" i="1"/>
  <c r="AH279" i="1"/>
  <c r="AF279" i="1"/>
  <c r="AC279" i="1" s="1"/>
  <c r="AI278" i="1"/>
  <c r="AH278" i="1"/>
  <c r="AF278" i="1"/>
  <c r="AC278" i="1" s="1"/>
  <c r="AI277" i="1"/>
  <c r="AH277" i="1"/>
  <c r="AF277" i="1"/>
  <c r="AC277" i="1" s="1"/>
  <c r="AI276" i="1"/>
  <c r="AH276" i="1"/>
  <c r="AF276" i="1"/>
  <c r="AC276" i="1" s="1"/>
  <c r="AI275" i="1"/>
  <c r="AH275" i="1"/>
  <c r="AF275" i="1"/>
  <c r="AC275" i="1" s="1"/>
  <c r="AI274" i="1"/>
  <c r="AH274" i="1"/>
  <c r="AF274" i="1"/>
  <c r="AC274" i="1" s="1"/>
  <c r="AI273" i="1"/>
  <c r="AH273" i="1"/>
  <c r="AF273" i="1"/>
  <c r="AC273" i="1" s="1"/>
  <c r="AI272" i="1"/>
  <c r="AH272" i="1"/>
  <c r="AF272" i="1"/>
  <c r="AC272" i="1" s="1"/>
  <c r="AI271" i="1"/>
  <c r="AH271" i="1"/>
  <c r="AF271" i="1"/>
  <c r="AC271" i="1" s="1"/>
  <c r="AI270" i="1"/>
  <c r="AH270" i="1"/>
  <c r="AF270" i="1"/>
  <c r="AC270" i="1" s="1"/>
  <c r="AI269" i="1"/>
  <c r="AH269" i="1"/>
  <c r="AF269" i="1"/>
  <c r="AC269" i="1" s="1"/>
  <c r="AI268" i="1"/>
  <c r="AH268" i="1"/>
  <c r="AF268" i="1"/>
  <c r="AC268" i="1" s="1"/>
  <c r="AI267" i="1"/>
  <c r="AH267" i="1"/>
  <c r="AF267" i="1"/>
  <c r="AC267" i="1" s="1"/>
  <c r="AI266" i="1"/>
  <c r="AH266" i="1"/>
  <c r="AF266" i="1"/>
  <c r="AC266" i="1" s="1"/>
  <c r="AI265" i="1"/>
  <c r="AH265" i="1"/>
  <c r="AF265" i="1"/>
  <c r="AC265" i="1" s="1"/>
  <c r="AI264" i="1"/>
  <c r="AH264" i="1"/>
  <c r="AF264" i="1"/>
  <c r="AC264" i="1" s="1"/>
  <c r="AI263" i="1"/>
  <c r="AH263" i="1"/>
  <c r="AF263" i="1"/>
  <c r="AC263" i="1" s="1"/>
  <c r="AI262" i="1"/>
  <c r="AH262" i="1"/>
  <c r="AF262" i="1"/>
  <c r="AC262" i="1" s="1"/>
  <c r="AI261" i="1"/>
  <c r="AH261" i="1"/>
  <c r="AF261" i="1"/>
  <c r="AC261" i="1" s="1"/>
  <c r="AI260" i="1"/>
  <c r="AH260" i="1"/>
  <c r="AF260" i="1"/>
  <c r="AC260" i="1" s="1"/>
  <c r="AI259" i="1"/>
  <c r="AH259" i="1"/>
  <c r="AF259" i="1"/>
  <c r="AC259" i="1" s="1"/>
  <c r="AI258" i="1"/>
  <c r="AH258" i="1"/>
  <c r="AF258" i="1"/>
  <c r="AC258" i="1" s="1"/>
  <c r="AI257" i="1"/>
  <c r="AH257" i="1"/>
  <c r="AF257" i="1"/>
  <c r="AC257" i="1" s="1"/>
  <c r="AI256" i="1"/>
  <c r="AH256" i="1"/>
  <c r="AF256" i="1"/>
  <c r="AC256" i="1" s="1"/>
  <c r="AI255" i="1"/>
  <c r="AH255" i="1"/>
  <c r="AF255" i="1"/>
  <c r="AC255" i="1" s="1"/>
  <c r="AI254" i="1"/>
  <c r="AH254" i="1"/>
  <c r="AF254" i="1"/>
  <c r="AC254" i="1" s="1"/>
  <c r="AI253" i="1"/>
  <c r="AH253" i="1"/>
  <c r="AF253" i="1"/>
  <c r="AC253" i="1" s="1"/>
  <c r="AI252" i="1"/>
  <c r="AH252" i="1"/>
  <c r="AF252" i="1"/>
  <c r="AC252" i="1" s="1"/>
  <c r="AI251" i="1"/>
  <c r="AH251" i="1"/>
  <c r="AF251" i="1"/>
  <c r="AC251" i="1" s="1"/>
  <c r="AI250" i="1"/>
  <c r="AH250" i="1"/>
  <c r="AF250" i="1"/>
  <c r="AC250" i="1" s="1"/>
  <c r="AI249" i="1"/>
  <c r="AH249" i="1"/>
  <c r="AF249" i="1"/>
  <c r="AC249" i="1" s="1"/>
  <c r="AI248" i="1"/>
  <c r="AH248" i="1"/>
  <c r="AF248" i="1"/>
  <c r="AC248" i="1" s="1"/>
  <c r="AI247" i="1"/>
  <c r="AH247" i="1"/>
  <c r="AF247" i="1"/>
  <c r="AC247" i="1" s="1"/>
  <c r="AI246" i="1"/>
  <c r="AH246" i="1"/>
  <c r="AF246" i="1"/>
  <c r="AC246" i="1" s="1"/>
  <c r="AI245" i="1"/>
  <c r="AH245" i="1"/>
  <c r="AF245" i="1"/>
  <c r="AC245" i="1" s="1"/>
  <c r="AI244" i="1"/>
  <c r="AH244" i="1"/>
  <c r="AF244" i="1"/>
  <c r="AC244" i="1" s="1"/>
  <c r="AI243" i="1"/>
  <c r="AH243" i="1"/>
  <c r="AF243" i="1"/>
  <c r="AC243" i="1" s="1"/>
  <c r="AI242" i="1"/>
  <c r="AH242" i="1"/>
  <c r="AF242" i="1"/>
  <c r="AC242" i="1" s="1"/>
  <c r="AI241" i="1"/>
  <c r="AH241" i="1"/>
  <c r="AF241" i="1"/>
  <c r="AC241" i="1" s="1"/>
  <c r="AI240" i="1"/>
  <c r="AH240" i="1"/>
  <c r="AF240" i="1"/>
  <c r="AC240" i="1" s="1"/>
  <c r="AI239" i="1"/>
  <c r="AH239" i="1"/>
  <c r="AF239" i="1"/>
  <c r="AC239" i="1" s="1"/>
  <c r="AI238" i="1"/>
  <c r="AH238" i="1"/>
  <c r="AF238" i="1"/>
  <c r="AC238" i="1" s="1"/>
  <c r="AI237" i="1"/>
  <c r="AH237" i="1"/>
  <c r="AF237" i="1"/>
  <c r="AC237" i="1" s="1"/>
  <c r="AI236" i="1"/>
  <c r="AH236" i="1"/>
  <c r="AF236" i="1"/>
  <c r="AC236" i="1" s="1"/>
  <c r="AI235" i="1"/>
  <c r="AH235" i="1"/>
  <c r="AF235" i="1"/>
  <c r="AC235" i="1" s="1"/>
  <c r="AI234" i="1"/>
  <c r="AH234" i="1"/>
  <c r="AF234" i="1"/>
  <c r="AC234" i="1" s="1"/>
  <c r="AI233" i="1"/>
  <c r="AH233" i="1"/>
  <c r="AF233" i="1"/>
  <c r="AC233" i="1" s="1"/>
  <c r="AI232" i="1"/>
  <c r="AH232" i="1"/>
  <c r="AF232" i="1"/>
  <c r="AC232" i="1" s="1"/>
  <c r="AI231" i="1"/>
  <c r="AH231" i="1"/>
  <c r="AF231" i="1"/>
  <c r="AC231" i="1" s="1"/>
  <c r="AI230" i="1"/>
  <c r="AH230" i="1"/>
  <c r="AF230" i="1"/>
  <c r="AC230" i="1" s="1"/>
  <c r="AI229" i="1"/>
  <c r="AH229" i="1"/>
  <c r="AF229" i="1"/>
  <c r="AC229" i="1" s="1"/>
  <c r="AI228" i="1"/>
  <c r="AH228" i="1"/>
  <c r="AF228" i="1"/>
  <c r="AC228" i="1" s="1"/>
  <c r="AI227" i="1"/>
  <c r="AH227" i="1"/>
  <c r="AF227" i="1"/>
  <c r="AC227" i="1" s="1"/>
  <c r="AI226" i="1"/>
  <c r="AH226" i="1"/>
  <c r="AF226" i="1"/>
  <c r="AC226" i="1" s="1"/>
  <c r="AI225" i="1"/>
  <c r="AH225" i="1"/>
  <c r="AF225" i="1"/>
  <c r="AC225" i="1" s="1"/>
  <c r="AI224" i="1"/>
  <c r="AH224" i="1"/>
  <c r="AF224" i="1"/>
  <c r="AC224" i="1" s="1"/>
  <c r="AI223" i="1"/>
  <c r="AH223" i="1"/>
  <c r="AF223" i="1"/>
  <c r="AC223" i="1" s="1"/>
  <c r="AI222" i="1"/>
  <c r="AH222" i="1"/>
  <c r="AF222" i="1"/>
  <c r="AC222" i="1" s="1"/>
  <c r="AI221" i="1"/>
  <c r="AH221" i="1"/>
  <c r="AF221" i="1"/>
  <c r="AC221" i="1" s="1"/>
  <c r="AI220" i="1"/>
  <c r="AH220" i="1"/>
  <c r="AF220" i="1"/>
  <c r="AC220" i="1" s="1"/>
  <c r="AI219" i="1"/>
  <c r="AH219" i="1"/>
  <c r="AF219" i="1"/>
  <c r="AC219" i="1" s="1"/>
  <c r="AI218" i="1"/>
  <c r="AH218" i="1"/>
  <c r="AF218" i="1"/>
  <c r="AC218" i="1" s="1"/>
  <c r="AI217" i="1"/>
  <c r="AH217" i="1"/>
  <c r="AF217" i="1"/>
  <c r="AC217" i="1" s="1"/>
  <c r="AI216" i="1"/>
  <c r="AH216" i="1"/>
  <c r="AF216" i="1"/>
  <c r="AC216" i="1" s="1"/>
  <c r="AI215" i="1"/>
  <c r="AH215" i="1"/>
  <c r="AF215" i="1"/>
  <c r="AC215" i="1" s="1"/>
  <c r="AI214" i="1"/>
  <c r="AH214" i="1"/>
  <c r="AF214" i="1"/>
  <c r="AC214" i="1" s="1"/>
  <c r="AI213" i="1"/>
  <c r="AH213" i="1"/>
  <c r="AF213" i="1"/>
  <c r="AC213" i="1" s="1"/>
  <c r="AI212" i="1"/>
  <c r="AH212" i="1"/>
  <c r="AF212" i="1"/>
  <c r="AC212" i="1" s="1"/>
  <c r="AI211" i="1"/>
  <c r="AH211" i="1"/>
  <c r="AF211" i="1"/>
  <c r="AC211" i="1" s="1"/>
  <c r="AI210" i="1"/>
  <c r="AH210" i="1"/>
  <c r="AF210" i="1"/>
  <c r="AC210" i="1" s="1"/>
  <c r="AI209" i="1"/>
  <c r="AH209" i="1"/>
  <c r="AF209" i="1"/>
  <c r="AC209" i="1" s="1"/>
  <c r="AI208" i="1"/>
  <c r="AH208" i="1"/>
  <c r="AF208" i="1"/>
  <c r="AC208" i="1" s="1"/>
  <c r="AI207" i="1"/>
  <c r="AH207" i="1"/>
  <c r="AF207" i="1"/>
  <c r="AC207" i="1" s="1"/>
  <c r="AI206" i="1"/>
  <c r="AH206" i="1"/>
  <c r="AF206" i="1"/>
  <c r="AC206" i="1" s="1"/>
  <c r="AI205" i="1"/>
  <c r="AH205" i="1"/>
  <c r="AF205" i="1"/>
  <c r="AC205" i="1" s="1"/>
  <c r="AI204" i="1"/>
  <c r="AH204" i="1"/>
  <c r="AF204" i="1"/>
  <c r="AC204" i="1" s="1"/>
  <c r="AI203" i="1"/>
  <c r="AH203" i="1"/>
  <c r="AF203" i="1"/>
  <c r="AC203" i="1" s="1"/>
  <c r="AI202" i="1"/>
  <c r="AH202" i="1"/>
  <c r="AF202" i="1"/>
  <c r="AC202" i="1" s="1"/>
  <c r="AI201" i="1"/>
  <c r="AH201" i="1"/>
  <c r="AF201" i="1"/>
  <c r="AC201" i="1" s="1"/>
  <c r="AI200" i="1"/>
  <c r="AH200" i="1"/>
  <c r="AF200" i="1"/>
  <c r="AC200" i="1" s="1"/>
  <c r="AI199" i="1"/>
  <c r="AH199" i="1"/>
  <c r="AF199" i="1"/>
  <c r="AC199" i="1" s="1"/>
  <c r="AI198" i="1"/>
  <c r="AH198" i="1"/>
  <c r="AF198" i="1"/>
  <c r="AC198" i="1" s="1"/>
  <c r="AI197" i="1"/>
  <c r="AH197" i="1"/>
  <c r="AF197" i="1"/>
  <c r="AC197" i="1" s="1"/>
  <c r="AI196" i="1"/>
  <c r="AH196" i="1"/>
  <c r="AF196" i="1"/>
  <c r="AC196" i="1" s="1"/>
  <c r="AI195" i="1"/>
  <c r="AH195" i="1"/>
  <c r="AF195" i="1"/>
  <c r="AC195" i="1" s="1"/>
  <c r="AI194" i="1"/>
  <c r="AH194" i="1"/>
  <c r="AF194" i="1"/>
  <c r="AC194" i="1" s="1"/>
  <c r="AI193" i="1"/>
  <c r="AH193" i="1"/>
  <c r="AF193" i="1"/>
  <c r="AC193" i="1" s="1"/>
  <c r="AI192" i="1"/>
  <c r="AH192" i="1"/>
  <c r="AF192" i="1"/>
  <c r="AC192" i="1" s="1"/>
  <c r="AI191" i="1"/>
  <c r="AH191" i="1"/>
  <c r="AF191" i="1"/>
  <c r="AC191" i="1" s="1"/>
  <c r="AI190" i="1"/>
  <c r="AH190" i="1"/>
  <c r="AF190" i="1"/>
  <c r="AC190" i="1" s="1"/>
  <c r="AI189" i="1"/>
  <c r="AH189" i="1"/>
  <c r="AF189" i="1"/>
  <c r="AC189" i="1" s="1"/>
  <c r="AI188" i="1"/>
  <c r="AH188" i="1"/>
  <c r="AF188" i="1"/>
  <c r="AC188" i="1" s="1"/>
  <c r="AI187" i="1"/>
  <c r="AH187" i="1"/>
  <c r="AF187" i="1"/>
  <c r="AC187" i="1" s="1"/>
  <c r="AI186" i="1"/>
  <c r="AH186" i="1"/>
  <c r="AF186" i="1"/>
  <c r="AC186" i="1" s="1"/>
  <c r="AI185" i="1"/>
  <c r="AH185" i="1"/>
  <c r="AF185" i="1"/>
  <c r="AC185" i="1" s="1"/>
  <c r="AI184" i="1"/>
  <c r="AH184" i="1"/>
  <c r="AF184" i="1"/>
  <c r="AC184" i="1" s="1"/>
  <c r="AI180" i="1"/>
  <c r="AH180" i="1"/>
  <c r="AF180" i="1"/>
  <c r="AC180" i="1" s="1"/>
  <c r="AI183" i="1"/>
  <c r="AH183" i="1"/>
  <c r="AF183" i="1"/>
  <c r="AC183" i="1" s="1"/>
  <c r="AI182" i="1"/>
  <c r="AH182" i="1"/>
  <c r="AF182" i="1"/>
  <c r="AC182" i="1" s="1"/>
  <c r="AI181" i="1"/>
  <c r="AH181" i="1"/>
  <c r="AF181" i="1"/>
  <c r="AC181" i="1" s="1"/>
  <c r="AI179" i="1"/>
  <c r="AH179" i="1"/>
  <c r="AF179" i="1"/>
  <c r="AC179" i="1" s="1"/>
  <c r="AI178" i="1"/>
  <c r="AH178" i="1"/>
  <c r="AF178" i="1"/>
  <c r="AC178" i="1" s="1"/>
  <c r="AI177" i="1"/>
  <c r="AH177" i="1"/>
  <c r="AF177" i="1"/>
  <c r="AC177" i="1" s="1"/>
  <c r="AI176" i="1"/>
  <c r="AH176" i="1"/>
  <c r="AF176" i="1"/>
  <c r="AC176" i="1" s="1"/>
  <c r="AI175" i="1"/>
  <c r="AH175" i="1"/>
  <c r="AF175" i="1"/>
  <c r="AC175" i="1" s="1"/>
  <c r="AI174" i="1"/>
  <c r="AH174" i="1"/>
  <c r="AF174" i="1"/>
  <c r="AC174" i="1" s="1"/>
  <c r="AI173" i="1"/>
  <c r="AH173" i="1"/>
  <c r="AF173" i="1"/>
  <c r="AC173" i="1" s="1"/>
  <c r="AI172" i="1"/>
  <c r="AH172" i="1"/>
  <c r="AF172" i="1"/>
  <c r="AC172" i="1" s="1"/>
  <c r="AI171" i="1"/>
  <c r="AH171" i="1"/>
  <c r="AF171" i="1"/>
  <c r="AC171" i="1" s="1"/>
  <c r="AI170" i="1"/>
  <c r="AH170" i="1"/>
  <c r="AF170" i="1"/>
  <c r="AC170" i="1" s="1"/>
  <c r="AI169" i="1"/>
  <c r="AH169" i="1"/>
  <c r="AF169" i="1"/>
  <c r="AC169" i="1" s="1"/>
  <c r="AI168" i="1"/>
  <c r="AH168" i="1"/>
  <c r="AF168" i="1"/>
  <c r="AC168" i="1" s="1"/>
  <c r="AI167" i="1"/>
  <c r="AH167" i="1"/>
  <c r="AF167" i="1"/>
  <c r="AC167" i="1" s="1"/>
  <c r="AI166" i="1"/>
  <c r="AH166" i="1"/>
  <c r="AF166" i="1"/>
  <c r="AC166" i="1" s="1"/>
  <c r="AI165" i="1"/>
  <c r="AH165" i="1"/>
  <c r="AF165" i="1"/>
  <c r="AC165" i="1" s="1"/>
  <c r="AI164" i="1"/>
  <c r="AH164" i="1"/>
  <c r="AF164" i="1"/>
  <c r="AC164" i="1" s="1"/>
  <c r="AI163" i="1"/>
  <c r="AH163" i="1"/>
  <c r="AF163" i="1"/>
  <c r="AC163" i="1" s="1"/>
  <c r="AI162" i="1"/>
  <c r="AH162" i="1"/>
  <c r="AF162" i="1"/>
  <c r="AC162" i="1" s="1"/>
  <c r="AI161" i="1"/>
  <c r="AH161" i="1"/>
  <c r="AF161" i="1"/>
  <c r="AC161" i="1" s="1"/>
  <c r="AI160" i="1"/>
  <c r="AH160" i="1"/>
  <c r="AF160" i="1"/>
  <c r="AC160" i="1" s="1"/>
  <c r="AI159" i="1"/>
  <c r="AH159" i="1"/>
  <c r="AF159" i="1"/>
  <c r="AC159" i="1" s="1"/>
  <c r="AI158" i="1"/>
  <c r="AH158" i="1"/>
  <c r="AF158" i="1"/>
  <c r="AC158" i="1" s="1"/>
  <c r="AI157" i="1"/>
  <c r="AH157" i="1"/>
  <c r="AF157" i="1"/>
  <c r="AC157" i="1" s="1"/>
  <c r="AI156" i="1"/>
  <c r="AH156" i="1"/>
  <c r="AF156" i="1"/>
  <c r="AC156" i="1" s="1"/>
  <c r="AI155" i="1"/>
  <c r="AH155" i="1"/>
  <c r="AF155" i="1"/>
  <c r="AC155" i="1" s="1"/>
  <c r="AI154" i="1"/>
  <c r="AH154" i="1"/>
  <c r="AF154" i="1"/>
  <c r="AC154" i="1" s="1"/>
  <c r="AI153" i="1"/>
  <c r="AH153" i="1"/>
  <c r="AF153" i="1"/>
  <c r="AC153" i="1" s="1"/>
  <c r="AI152" i="1"/>
  <c r="AH152" i="1"/>
  <c r="AF152" i="1"/>
  <c r="AC152" i="1" s="1"/>
  <c r="AI151" i="1"/>
  <c r="AH151" i="1"/>
  <c r="AF151" i="1"/>
  <c r="AC151" i="1" s="1"/>
  <c r="AI150" i="1"/>
  <c r="AH150" i="1"/>
  <c r="AF150" i="1"/>
  <c r="AC150" i="1" s="1"/>
  <c r="AI149" i="1"/>
  <c r="AH149" i="1"/>
  <c r="AF149" i="1"/>
  <c r="AC149" i="1" s="1"/>
  <c r="AI148" i="1"/>
  <c r="AH148" i="1"/>
  <c r="AF148" i="1"/>
  <c r="AC148" i="1" s="1"/>
  <c r="AI147" i="1"/>
  <c r="AH147" i="1"/>
  <c r="AF147" i="1"/>
  <c r="AC147" i="1" s="1"/>
  <c r="AI146" i="1"/>
  <c r="AH146" i="1"/>
  <c r="AF146" i="1"/>
  <c r="AC146" i="1" s="1"/>
  <c r="AI145" i="1"/>
  <c r="AH145" i="1"/>
  <c r="AF145" i="1"/>
  <c r="AC145" i="1" s="1"/>
  <c r="AI144" i="1"/>
  <c r="AH144" i="1"/>
  <c r="AF144" i="1"/>
  <c r="AC144" i="1" s="1"/>
  <c r="AI143" i="1"/>
  <c r="AH143" i="1"/>
  <c r="AF143" i="1"/>
  <c r="AC143" i="1" s="1"/>
  <c r="AI142" i="1"/>
  <c r="AH142" i="1"/>
  <c r="AF142" i="1"/>
  <c r="AC142" i="1" s="1"/>
  <c r="AI141" i="1"/>
  <c r="AH141" i="1"/>
  <c r="AF141" i="1"/>
  <c r="AC141" i="1" s="1"/>
  <c r="AI140" i="1"/>
  <c r="AH140" i="1"/>
  <c r="AF140" i="1"/>
  <c r="AC140" i="1" s="1"/>
  <c r="AI139" i="1"/>
  <c r="AH139" i="1"/>
  <c r="AF139" i="1"/>
  <c r="AC139" i="1" s="1"/>
  <c r="AI138" i="1"/>
  <c r="AH138" i="1"/>
  <c r="AF138" i="1"/>
  <c r="AC138" i="1" s="1"/>
  <c r="AI137" i="1"/>
  <c r="AH137" i="1"/>
  <c r="AF137" i="1"/>
  <c r="AC137" i="1" s="1"/>
  <c r="AI136" i="1"/>
  <c r="AH136" i="1"/>
  <c r="AF136" i="1"/>
  <c r="AC136" i="1" s="1"/>
  <c r="AI135" i="1"/>
  <c r="AH135" i="1"/>
  <c r="AF135" i="1"/>
  <c r="AC135" i="1" s="1"/>
  <c r="AI134" i="1"/>
  <c r="AH134" i="1"/>
  <c r="AF134" i="1"/>
  <c r="AC134" i="1" s="1"/>
  <c r="AI133" i="1"/>
  <c r="AH133" i="1"/>
  <c r="AF133" i="1"/>
  <c r="AC133" i="1" s="1"/>
  <c r="AI132" i="1"/>
  <c r="AH132" i="1"/>
  <c r="AF132" i="1"/>
  <c r="AC132" i="1" s="1"/>
  <c r="AI131" i="1"/>
  <c r="AH131" i="1"/>
  <c r="AF131" i="1"/>
  <c r="AC131" i="1" s="1"/>
  <c r="AI130" i="1"/>
  <c r="AH130" i="1"/>
  <c r="AF130" i="1"/>
  <c r="AC130" i="1" s="1"/>
  <c r="AI129" i="1"/>
  <c r="AH129" i="1"/>
  <c r="AF129" i="1"/>
  <c r="AC129" i="1" s="1"/>
  <c r="AI128" i="1"/>
  <c r="AH128" i="1"/>
  <c r="AF128" i="1"/>
  <c r="AC128" i="1" s="1"/>
  <c r="AI127" i="1"/>
  <c r="AH127" i="1"/>
  <c r="AF127" i="1"/>
  <c r="AC127" i="1" s="1"/>
  <c r="AI126" i="1"/>
  <c r="AH126" i="1"/>
  <c r="AF126" i="1"/>
  <c r="AC126" i="1" s="1"/>
  <c r="AI125" i="1"/>
  <c r="AH125" i="1"/>
  <c r="AF125" i="1"/>
  <c r="AC125" i="1" s="1"/>
  <c r="AI124" i="1"/>
  <c r="AH124" i="1"/>
  <c r="AF124" i="1"/>
  <c r="AC124" i="1" s="1"/>
  <c r="AI123" i="1"/>
  <c r="AH123" i="1"/>
  <c r="AF123" i="1"/>
  <c r="AC123" i="1" s="1"/>
  <c r="AI122" i="1"/>
  <c r="AH122" i="1"/>
  <c r="AF122" i="1"/>
  <c r="AC122" i="1" s="1"/>
  <c r="AI121" i="1"/>
  <c r="AH121" i="1"/>
  <c r="AF121" i="1"/>
  <c r="AC121" i="1" s="1"/>
  <c r="AI120" i="1"/>
  <c r="AH120" i="1"/>
  <c r="AF120" i="1"/>
  <c r="AC120" i="1" s="1"/>
  <c r="AI119" i="1"/>
  <c r="AH119" i="1"/>
  <c r="AF119" i="1"/>
  <c r="AC119" i="1" s="1"/>
  <c r="AI118" i="1"/>
  <c r="AH118" i="1"/>
  <c r="AF118" i="1"/>
  <c r="AC118" i="1" s="1"/>
  <c r="AI117" i="1"/>
  <c r="AH117" i="1"/>
  <c r="AF117" i="1"/>
  <c r="AC117" i="1" s="1"/>
  <c r="AI116" i="1"/>
  <c r="AH116" i="1"/>
  <c r="AF116" i="1"/>
  <c r="AC116" i="1" s="1"/>
  <c r="AI115" i="1"/>
  <c r="AH115" i="1"/>
  <c r="AF115" i="1"/>
  <c r="AC115" i="1" s="1"/>
  <c r="AI114" i="1"/>
  <c r="AH114" i="1"/>
  <c r="AF114" i="1"/>
  <c r="AC114" i="1" s="1"/>
  <c r="AI113" i="1"/>
  <c r="AH113" i="1"/>
  <c r="AF113" i="1"/>
  <c r="AC113" i="1" s="1"/>
  <c r="AI112" i="1"/>
  <c r="AH112" i="1"/>
  <c r="AF112" i="1"/>
  <c r="AC112" i="1" s="1"/>
  <c r="AI111" i="1"/>
  <c r="AH111" i="1"/>
  <c r="AF111" i="1"/>
  <c r="AC111" i="1" s="1"/>
  <c r="AI110" i="1"/>
  <c r="AH110" i="1"/>
  <c r="AF110" i="1"/>
  <c r="AC110" i="1" s="1"/>
  <c r="AI109" i="1"/>
  <c r="AH109" i="1"/>
  <c r="AF109" i="1"/>
  <c r="AC109" i="1" s="1"/>
  <c r="AI108" i="1"/>
  <c r="AH108" i="1"/>
  <c r="AF108" i="1"/>
  <c r="AC108" i="1" s="1"/>
  <c r="AI107" i="1"/>
  <c r="AH107" i="1"/>
  <c r="AF107" i="1"/>
  <c r="AC107" i="1" s="1"/>
  <c r="AI106" i="1"/>
  <c r="AH106" i="1"/>
  <c r="AF106" i="1"/>
  <c r="AC106" i="1" s="1"/>
  <c r="AI105" i="1"/>
  <c r="AH105" i="1"/>
  <c r="AF105" i="1"/>
  <c r="AC105" i="1" s="1"/>
  <c r="AI104" i="1"/>
  <c r="AH104" i="1"/>
  <c r="AF104" i="1"/>
  <c r="AC104" i="1" s="1"/>
  <c r="AI103" i="1"/>
  <c r="AH103" i="1"/>
  <c r="AF103" i="1"/>
  <c r="AC103" i="1" s="1"/>
  <c r="AI102" i="1"/>
  <c r="AH102" i="1"/>
  <c r="AF102" i="1"/>
  <c r="AC102" i="1" s="1"/>
  <c r="AI101" i="1"/>
  <c r="AH101" i="1"/>
  <c r="AF101" i="1"/>
  <c r="AC101" i="1" s="1"/>
  <c r="AI100" i="1"/>
  <c r="AH100" i="1"/>
  <c r="AF100" i="1"/>
  <c r="AC100" i="1" s="1"/>
  <c r="AI99" i="1"/>
  <c r="AH99" i="1"/>
  <c r="AF99" i="1"/>
  <c r="AC99" i="1" s="1"/>
  <c r="AI98" i="1"/>
  <c r="AH98" i="1"/>
  <c r="AF98" i="1"/>
  <c r="AC98" i="1" s="1"/>
  <c r="AI97" i="1"/>
  <c r="AH97" i="1"/>
  <c r="AF97" i="1"/>
  <c r="AC97" i="1" s="1"/>
  <c r="AI96" i="1"/>
  <c r="AH96" i="1"/>
  <c r="AF96" i="1"/>
  <c r="AC96" i="1" s="1"/>
  <c r="AI95" i="1"/>
  <c r="AH95" i="1"/>
  <c r="AF95" i="1"/>
  <c r="AC95" i="1" s="1"/>
  <c r="AI94" i="1"/>
  <c r="AH94" i="1"/>
  <c r="AF94" i="1"/>
  <c r="AC94" i="1" s="1"/>
  <c r="AI93" i="1"/>
  <c r="AH93" i="1"/>
  <c r="AF93" i="1"/>
  <c r="AC93" i="1" s="1"/>
  <c r="AI92" i="1"/>
  <c r="AH92" i="1"/>
  <c r="AF92" i="1"/>
  <c r="AC92" i="1" s="1"/>
  <c r="AI91" i="1"/>
  <c r="AH91" i="1"/>
  <c r="AF91" i="1"/>
  <c r="AC91" i="1" s="1"/>
  <c r="AI90" i="1"/>
  <c r="AH90" i="1"/>
  <c r="AF90" i="1"/>
  <c r="AC90" i="1" s="1"/>
  <c r="AI89" i="1"/>
  <c r="AH89" i="1"/>
  <c r="AF89" i="1"/>
  <c r="AC89" i="1" s="1"/>
  <c r="AI88" i="1"/>
  <c r="AH88" i="1"/>
  <c r="AF88" i="1"/>
  <c r="AC88" i="1" s="1"/>
  <c r="AI87" i="1"/>
  <c r="AH87" i="1"/>
  <c r="AF87" i="1"/>
  <c r="AC87" i="1" s="1"/>
  <c r="AI86" i="1"/>
  <c r="AH86" i="1"/>
  <c r="AF86" i="1"/>
  <c r="AC86" i="1" s="1"/>
  <c r="AI85" i="1"/>
  <c r="AH85" i="1"/>
  <c r="AF85" i="1"/>
  <c r="AC85" i="1" s="1"/>
  <c r="AI84" i="1"/>
  <c r="AH84" i="1"/>
  <c r="AF84" i="1"/>
  <c r="AC84" i="1" s="1"/>
  <c r="AI83" i="1"/>
  <c r="AH83" i="1"/>
  <c r="AF83" i="1"/>
  <c r="AC83" i="1" s="1"/>
  <c r="AI82" i="1"/>
  <c r="AH82" i="1"/>
  <c r="AF82" i="1"/>
  <c r="AC82" i="1" s="1"/>
  <c r="AI81" i="1"/>
  <c r="AH81" i="1"/>
  <c r="AF81" i="1"/>
  <c r="AC81" i="1" s="1"/>
  <c r="AI80" i="1"/>
  <c r="AH80" i="1"/>
  <c r="AF80" i="1"/>
  <c r="AC80" i="1" s="1"/>
  <c r="AI79" i="1"/>
  <c r="AH79" i="1"/>
  <c r="AF79" i="1"/>
  <c r="AC79" i="1" s="1"/>
  <c r="AI78" i="1"/>
  <c r="AH78" i="1"/>
  <c r="AF78" i="1"/>
  <c r="AC78" i="1" s="1"/>
  <c r="AI77" i="1"/>
  <c r="AH77" i="1"/>
  <c r="AF77" i="1"/>
  <c r="AC77" i="1" s="1"/>
  <c r="AI76" i="1"/>
  <c r="AH76" i="1"/>
  <c r="AF76" i="1"/>
  <c r="AC76" i="1" s="1"/>
  <c r="AI75" i="1"/>
  <c r="AH75" i="1"/>
  <c r="AF75" i="1"/>
  <c r="AC75" i="1" s="1"/>
  <c r="AI74" i="1"/>
  <c r="AH74" i="1"/>
  <c r="AF74" i="1"/>
  <c r="AC74" i="1" s="1"/>
  <c r="AI73" i="1"/>
  <c r="AH73" i="1"/>
  <c r="AF73" i="1"/>
  <c r="AC73" i="1" s="1"/>
  <c r="AI72" i="1"/>
  <c r="AH72" i="1"/>
  <c r="AF72" i="1"/>
  <c r="AC72" i="1" s="1"/>
  <c r="AI71" i="1"/>
  <c r="AH71" i="1"/>
  <c r="AF71" i="1"/>
  <c r="AC71" i="1" s="1"/>
  <c r="AI70" i="1"/>
  <c r="AH70" i="1"/>
  <c r="AF70" i="1"/>
  <c r="AC70" i="1" s="1"/>
  <c r="AI69" i="1"/>
  <c r="AH69" i="1"/>
  <c r="AF69" i="1"/>
  <c r="AC69" i="1" s="1"/>
  <c r="AI68" i="1"/>
  <c r="AH68" i="1"/>
  <c r="AF68" i="1"/>
  <c r="AC68" i="1" s="1"/>
  <c r="AI67" i="1"/>
  <c r="AH67" i="1"/>
  <c r="AF67" i="1"/>
  <c r="AC67" i="1" s="1"/>
  <c r="AI66" i="1"/>
  <c r="AH66" i="1"/>
  <c r="AF66" i="1"/>
  <c r="AC66" i="1" s="1"/>
  <c r="AI65" i="1"/>
  <c r="AH65" i="1"/>
  <c r="AF65" i="1"/>
  <c r="AC65" i="1" s="1"/>
  <c r="AI64" i="1"/>
  <c r="AH64" i="1"/>
  <c r="AF64" i="1"/>
  <c r="AC64" i="1" s="1"/>
  <c r="AI63" i="1"/>
  <c r="AH63" i="1"/>
  <c r="AF63" i="1"/>
  <c r="AC63" i="1" s="1"/>
  <c r="AI62" i="1"/>
  <c r="AH62" i="1"/>
  <c r="AF62" i="1"/>
  <c r="AC62" i="1" s="1"/>
  <c r="AI61" i="1"/>
  <c r="AH61" i="1"/>
  <c r="AF61" i="1"/>
  <c r="AC61" i="1" s="1"/>
  <c r="AI60" i="1"/>
  <c r="AH60" i="1"/>
  <c r="AF60" i="1"/>
  <c r="AC60" i="1" s="1"/>
  <c r="AI59" i="1"/>
  <c r="AH59" i="1"/>
  <c r="AF59" i="1"/>
  <c r="AC59" i="1" s="1"/>
  <c r="AI58" i="1"/>
  <c r="AH58" i="1"/>
  <c r="AF58" i="1"/>
  <c r="AC58" i="1" s="1"/>
  <c r="AI57" i="1"/>
  <c r="AH57" i="1"/>
  <c r="AF57" i="1"/>
  <c r="AC57" i="1" s="1"/>
  <c r="AI56" i="1"/>
  <c r="AH56" i="1"/>
  <c r="AF56" i="1"/>
  <c r="AC56" i="1" s="1"/>
  <c r="AI55" i="1"/>
  <c r="AH55" i="1"/>
  <c r="AF55" i="1"/>
  <c r="AC55" i="1" s="1"/>
  <c r="AI54" i="1"/>
  <c r="AH54" i="1"/>
  <c r="AF54" i="1"/>
  <c r="AC54" i="1" s="1"/>
  <c r="AI53" i="1"/>
  <c r="AH53" i="1"/>
  <c r="AF53" i="1"/>
  <c r="AC53" i="1" s="1"/>
  <c r="AI52" i="1"/>
  <c r="AH52" i="1"/>
  <c r="AF52" i="1"/>
  <c r="AC52" i="1" s="1"/>
  <c r="AI51" i="1"/>
  <c r="AH51" i="1"/>
  <c r="AF51" i="1"/>
  <c r="AC51" i="1" s="1"/>
  <c r="AI50" i="1"/>
  <c r="AH50" i="1"/>
  <c r="AF50" i="1"/>
  <c r="AC50" i="1" s="1"/>
  <c r="AI49" i="1"/>
  <c r="AH49" i="1"/>
  <c r="AF49" i="1"/>
  <c r="AC49" i="1" s="1"/>
  <c r="AI48" i="1"/>
  <c r="AH48" i="1"/>
  <c r="AF48" i="1"/>
  <c r="AC48" i="1" s="1"/>
  <c r="AI47" i="1"/>
  <c r="AH47" i="1"/>
  <c r="AF47" i="1"/>
  <c r="AC47" i="1" s="1"/>
  <c r="AI46" i="1"/>
  <c r="AH46" i="1"/>
  <c r="AF46" i="1"/>
  <c r="AC46" i="1" s="1"/>
  <c r="AI45" i="1"/>
  <c r="AH45" i="1"/>
  <c r="AF45" i="1"/>
  <c r="AC45" i="1" s="1"/>
  <c r="AI44" i="1"/>
  <c r="AH44" i="1"/>
  <c r="AF44" i="1"/>
  <c r="AC44" i="1" s="1"/>
  <c r="AI43" i="1"/>
  <c r="AH43" i="1"/>
  <c r="AF43" i="1"/>
  <c r="AC43" i="1" s="1"/>
  <c r="AI42" i="1"/>
  <c r="AH42" i="1"/>
  <c r="AF42" i="1"/>
  <c r="AC42" i="1" s="1"/>
  <c r="AI41" i="1"/>
  <c r="AH41" i="1"/>
  <c r="AF41" i="1"/>
  <c r="AC41" i="1" s="1"/>
  <c r="AI40" i="1"/>
  <c r="AH40" i="1"/>
  <c r="AF40" i="1"/>
  <c r="AC40" i="1" s="1"/>
  <c r="AI39" i="1"/>
  <c r="AH39" i="1"/>
  <c r="AF39" i="1"/>
  <c r="AC39" i="1" s="1"/>
  <c r="AI38" i="1"/>
  <c r="AH38" i="1"/>
  <c r="AF38" i="1"/>
  <c r="AC38" i="1" s="1"/>
  <c r="AI37" i="1"/>
  <c r="AH37" i="1"/>
  <c r="AF37" i="1"/>
  <c r="AC37" i="1" s="1"/>
  <c r="AI36" i="1"/>
  <c r="AH36" i="1"/>
  <c r="AF36" i="1"/>
  <c r="AC36" i="1" s="1"/>
  <c r="AI35" i="1"/>
  <c r="AH35" i="1"/>
  <c r="AF35" i="1"/>
  <c r="AC35" i="1" s="1"/>
  <c r="AI34" i="1"/>
  <c r="AH34" i="1"/>
  <c r="AF34" i="1"/>
  <c r="AC34" i="1" s="1"/>
  <c r="AI33" i="1"/>
  <c r="AH33" i="1"/>
  <c r="AF33" i="1"/>
  <c r="AC33" i="1" s="1"/>
  <c r="AI32" i="1"/>
  <c r="AH32" i="1"/>
  <c r="AF32" i="1"/>
  <c r="AC32" i="1" s="1"/>
  <c r="AI31" i="1"/>
  <c r="AH31" i="1"/>
  <c r="AF31" i="1"/>
  <c r="AC31" i="1" s="1"/>
  <c r="AI30" i="1"/>
  <c r="AH30" i="1"/>
  <c r="AF30" i="1"/>
  <c r="AC30" i="1" s="1"/>
  <c r="AI29" i="1"/>
  <c r="AH29" i="1"/>
  <c r="AF29" i="1"/>
  <c r="AC29" i="1" s="1"/>
  <c r="AI28" i="1"/>
  <c r="AH28" i="1"/>
  <c r="AF28" i="1"/>
  <c r="AC28" i="1" s="1"/>
  <c r="AI27" i="1"/>
  <c r="AH27" i="1"/>
  <c r="AF27" i="1"/>
  <c r="AC27" i="1" s="1"/>
  <c r="AI26" i="1"/>
  <c r="AH26" i="1"/>
  <c r="AF26" i="1"/>
  <c r="AC26" i="1" s="1"/>
  <c r="AI25" i="1"/>
  <c r="AH25" i="1"/>
  <c r="AF25" i="1"/>
  <c r="AC25" i="1" s="1"/>
  <c r="AI24" i="1"/>
  <c r="AH24" i="1"/>
  <c r="AF24" i="1"/>
  <c r="AC24" i="1" s="1"/>
  <c r="AI23" i="1"/>
  <c r="AH23" i="1"/>
  <c r="AF23" i="1"/>
  <c r="AC23" i="1" s="1"/>
  <c r="AI22" i="1"/>
  <c r="AH22" i="1"/>
  <c r="AF22" i="1"/>
  <c r="AC22" i="1" s="1"/>
  <c r="BO297" i="1"/>
  <c r="BO294" i="1"/>
  <c r="BO290" i="1"/>
  <c r="BO289" i="1"/>
  <c r="BO288" i="1"/>
  <c r="BO287" i="1"/>
  <c r="BO284" i="1"/>
  <c r="BO283" i="1"/>
  <c r="BO281" i="1"/>
  <c r="BO279" i="1"/>
  <c r="BO278" i="1"/>
  <c r="BO275" i="1"/>
  <c r="BO269" i="1"/>
  <c r="BO268" i="1"/>
  <c r="BO267" i="1"/>
  <c r="BO262" i="1"/>
  <c r="BO254" i="1"/>
  <c r="BO253" i="1"/>
  <c r="BO252" i="1"/>
  <c r="BO251" i="1"/>
  <c r="BO249" i="1"/>
  <c r="BO217" i="1"/>
  <c r="BO216" i="1"/>
  <c r="BO215" i="1"/>
  <c r="BO214" i="1"/>
  <c r="BO213" i="1"/>
  <c r="BO212" i="1"/>
  <c r="BO211" i="1"/>
  <c r="BO184" i="1"/>
  <c r="BO180" i="1"/>
  <c r="BO183" i="1"/>
  <c r="BO182" i="1"/>
  <c r="BO181" i="1"/>
  <c r="BQ181" i="1" s="1"/>
  <c r="Z181" i="1" s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Q88" i="1" s="1"/>
  <c r="BO87" i="1"/>
  <c r="BO86" i="1"/>
  <c r="BO85" i="1"/>
  <c r="BO84" i="1"/>
  <c r="BQ84" i="1" s="1"/>
  <c r="BO83" i="1"/>
  <c r="BO82" i="1"/>
  <c r="BO81" i="1"/>
  <c r="BO80" i="1"/>
  <c r="BO79" i="1"/>
  <c r="BO78" i="1"/>
  <c r="BO77" i="1"/>
  <c r="Z77" i="1" s="1"/>
  <c r="BO76" i="1"/>
  <c r="BO75" i="1"/>
  <c r="BO74" i="1"/>
  <c r="BO73" i="1"/>
  <c r="AA73" i="1" s="1"/>
  <c r="BO72" i="1"/>
  <c r="BO71" i="1"/>
  <c r="BO70" i="1"/>
  <c r="BO69" i="1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3" i="4"/>
  <c r="R41" i="4"/>
  <c r="R40" i="4"/>
  <c r="R39" i="4"/>
  <c r="R37" i="4"/>
  <c r="R36" i="4"/>
  <c r="R35" i="4"/>
  <c r="R34" i="4"/>
  <c r="R33" i="4"/>
  <c r="R32" i="4"/>
  <c r="R31" i="4"/>
  <c r="R29" i="4"/>
  <c r="R28" i="4"/>
  <c r="R27" i="4"/>
  <c r="R26" i="4"/>
  <c r="R25" i="4"/>
  <c r="R24" i="4"/>
  <c r="R23" i="4"/>
  <c r="R21" i="4"/>
  <c r="R20" i="4"/>
  <c r="Q19" i="4"/>
  <c r="R19" i="4" s="1"/>
  <c r="R18" i="4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1" i="1"/>
  <c r="BO21" i="1"/>
  <c r="B20" i="1"/>
  <c r="A20" i="1"/>
  <c r="AI21" i="1"/>
  <c r="AG16" i="1"/>
  <c r="AH21" i="1"/>
  <c r="AG21" i="1" s="1"/>
  <c r="D57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77" i="3"/>
  <c r="D178" i="3"/>
  <c r="D175" i="3"/>
  <c r="D176" i="3"/>
  <c r="D187" i="3"/>
  <c r="D186" i="3"/>
  <c r="D185" i="3"/>
  <c r="D184" i="3"/>
  <c r="D183" i="3"/>
  <c r="D182" i="3"/>
  <c r="D181" i="3"/>
  <c r="D180" i="3"/>
  <c r="D179" i="3"/>
  <c r="D174" i="3"/>
  <c r="D173" i="3"/>
  <c r="D172" i="3"/>
  <c r="D171" i="3"/>
  <c r="D170" i="3"/>
  <c r="D169" i="3"/>
  <c r="D168" i="3"/>
  <c r="D162" i="3"/>
  <c r="D161" i="3"/>
  <c r="D160" i="3"/>
  <c r="D159" i="3"/>
  <c r="D167" i="3"/>
  <c r="D166" i="3"/>
  <c r="D165" i="3"/>
  <c r="D164" i="3"/>
  <c r="D163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83" i="3"/>
  <c r="D82" i="3"/>
  <c r="D81" i="3"/>
  <c r="D80" i="3"/>
  <c r="D79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6" i="3"/>
  <c r="D55" i="3"/>
  <c r="D54" i="3"/>
  <c r="D51" i="3"/>
  <c r="D50" i="3"/>
  <c r="D49" i="3"/>
  <c r="D48" i="3"/>
  <c r="D53" i="3"/>
  <c r="D52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7" i="3"/>
  <c r="D26" i="3"/>
  <c r="D25" i="3"/>
  <c r="D24" i="3"/>
  <c r="D28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AF21" i="1"/>
  <c r="BQ127" i="1"/>
  <c r="BQ318" i="1"/>
  <c r="BQ299" i="1"/>
  <c r="BF53" i="2"/>
  <c r="BQ339" i="1"/>
  <c r="BQ332" i="1"/>
  <c r="BQ342" i="1"/>
  <c r="BQ307" i="1"/>
  <c r="BQ114" i="1"/>
  <c r="BQ126" i="1"/>
  <c r="BQ183" i="1"/>
  <c r="AJ333" i="1"/>
  <c r="AJ332" i="1"/>
  <c r="AJ331" i="1"/>
  <c r="AJ330" i="1"/>
  <c r="AJ329" i="1"/>
  <c r="AJ328" i="1"/>
  <c r="AJ327" i="1"/>
  <c r="AJ326" i="1"/>
  <c r="AJ325" i="1"/>
  <c r="AJ324" i="1"/>
  <c r="G15" i="3"/>
  <c r="E15" i="3"/>
  <c r="I15" i="3"/>
  <c r="F15" i="3"/>
  <c r="H15" i="3"/>
  <c r="H26" i="3"/>
  <c r="I26" i="3"/>
  <c r="E26" i="3"/>
  <c r="G26" i="3"/>
  <c r="F26" i="3"/>
  <c r="I39" i="3"/>
  <c r="E39" i="3"/>
  <c r="H39" i="3"/>
  <c r="G39" i="3"/>
  <c r="F39" i="3"/>
  <c r="G49" i="3"/>
  <c r="F49" i="3"/>
  <c r="I49" i="3"/>
  <c r="E49" i="3"/>
  <c r="H49" i="3"/>
  <c r="H64" i="3"/>
  <c r="F64" i="3"/>
  <c r="E64" i="3"/>
  <c r="G64" i="3"/>
  <c r="I64" i="3"/>
  <c r="H76" i="3"/>
  <c r="E76" i="3"/>
  <c r="I76" i="3"/>
  <c r="G76" i="3"/>
  <c r="F76" i="3"/>
  <c r="G93" i="3"/>
  <c r="E93" i="3"/>
  <c r="I93" i="3"/>
  <c r="H93" i="3"/>
  <c r="F93" i="3"/>
  <c r="G105" i="3"/>
  <c r="F105" i="3"/>
  <c r="I105" i="3"/>
  <c r="H105" i="3"/>
  <c r="E105" i="3"/>
  <c r="G117" i="3"/>
  <c r="E117" i="3"/>
  <c r="I117" i="3"/>
  <c r="H117" i="3"/>
  <c r="F117" i="3"/>
  <c r="I83" i="3"/>
  <c r="E83" i="3"/>
  <c r="G83" i="3"/>
  <c r="F83" i="3"/>
  <c r="H83" i="3"/>
  <c r="H136" i="3"/>
  <c r="F136" i="3"/>
  <c r="E136" i="3"/>
  <c r="I136" i="3"/>
  <c r="G136" i="3"/>
  <c r="H144" i="3"/>
  <c r="G144" i="3"/>
  <c r="E144" i="3"/>
  <c r="F144" i="3"/>
  <c r="I144" i="3"/>
  <c r="H156" i="3"/>
  <c r="G156" i="3"/>
  <c r="I156" i="3"/>
  <c r="F156" i="3"/>
  <c r="E156" i="3"/>
  <c r="I168" i="3"/>
  <c r="E168" i="3"/>
  <c r="G168" i="3"/>
  <c r="F168" i="3"/>
  <c r="H168" i="3"/>
  <c r="I184" i="3"/>
  <c r="E184" i="3"/>
  <c r="G184" i="3"/>
  <c r="F184" i="3"/>
  <c r="H184" i="3"/>
  <c r="I188" i="3"/>
  <c r="E188" i="3"/>
  <c r="H188" i="3"/>
  <c r="G188" i="3"/>
  <c r="F188" i="3"/>
  <c r="I196" i="3"/>
  <c r="E196" i="3"/>
  <c r="F196" i="3"/>
  <c r="G196" i="3"/>
  <c r="H196" i="3"/>
  <c r="I208" i="3"/>
  <c r="E208" i="3"/>
  <c r="H208" i="3"/>
  <c r="G208" i="3"/>
  <c r="F208" i="3"/>
  <c r="I212" i="3"/>
  <c r="E212" i="3"/>
  <c r="H212" i="3"/>
  <c r="F212" i="3"/>
  <c r="G212" i="3"/>
  <c r="I224" i="3"/>
  <c r="E224" i="3"/>
  <c r="H224" i="3"/>
  <c r="G224" i="3"/>
  <c r="F224" i="3"/>
  <c r="G4" i="3"/>
  <c r="F4" i="3"/>
  <c r="H4" i="3"/>
  <c r="I4" i="3"/>
  <c r="E4" i="3"/>
  <c r="G8" i="3"/>
  <c r="H8" i="3"/>
  <c r="F8" i="3"/>
  <c r="I8" i="3"/>
  <c r="E8" i="3"/>
  <c r="F12" i="3"/>
  <c r="I12" i="3"/>
  <c r="H12" i="3"/>
  <c r="E12" i="3"/>
  <c r="G12" i="3"/>
  <c r="F16" i="3"/>
  <c r="E16" i="3"/>
  <c r="I16" i="3"/>
  <c r="H16" i="3"/>
  <c r="G16" i="3"/>
  <c r="F20" i="3"/>
  <c r="G20" i="3"/>
  <c r="H20" i="3"/>
  <c r="E20" i="3"/>
  <c r="I20" i="3"/>
  <c r="F28" i="3"/>
  <c r="I28" i="3"/>
  <c r="H28" i="3"/>
  <c r="E28" i="3"/>
  <c r="G28" i="3"/>
  <c r="G27" i="3"/>
  <c r="I27" i="3"/>
  <c r="H27" i="3"/>
  <c r="F27" i="3"/>
  <c r="E27" i="3"/>
  <c r="H32" i="3"/>
  <c r="F32" i="3"/>
  <c r="E32" i="3"/>
  <c r="I32" i="3"/>
  <c r="G32" i="3"/>
  <c r="H36" i="3"/>
  <c r="G36" i="3"/>
  <c r="E36" i="3"/>
  <c r="F36" i="3"/>
  <c r="I36" i="3"/>
  <c r="H40" i="3"/>
  <c r="I40" i="3"/>
  <c r="F40" i="3"/>
  <c r="E40" i="3"/>
  <c r="G40" i="3"/>
  <c r="H44" i="3"/>
  <c r="E44" i="3"/>
  <c r="G44" i="3"/>
  <c r="F44" i="3"/>
  <c r="I44" i="3"/>
  <c r="H52" i="3"/>
  <c r="G52" i="3"/>
  <c r="F52" i="3"/>
  <c r="E52" i="3"/>
  <c r="I52" i="3"/>
  <c r="F50" i="3"/>
  <c r="G50" i="3"/>
  <c r="E50" i="3"/>
  <c r="I50" i="3"/>
  <c r="H50" i="3"/>
  <c r="H56" i="3"/>
  <c r="I56" i="3"/>
  <c r="G56" i="3"/>
  <c r="E56" i="3"/>
  <c r="F56" i="3"/>
  <c r="G61" i="3"/>
  <c r="E61" i="3"/>
  <c r="I61" i="3"/>
  <c r="H61" i="3"/>
  <c r="F61" i="3"/>
  <c r="G65" i="3"/>
  <c r="F65" i="3"/>
  <c r="E65" i="3"/>
  <c r="I65" i="3"/>
  <c r="H65" i="3"/>
  <c r="G69" i="3"/>
  <c r="H69" i="3"/>
  <c r="F69" i="3"/>
  <c r="E69" i="3"/>
  <c r="I69" i="3"/>
  <c r="G73" i="3"/>
  <c r="I73" i="3"/>
  <c r="H73" i="3"/>
  <c r="E73" i="3"/>
  <c r="F73" i="3"/>
  <c r="G77" i="3"/>
  <c r="E77" i="3"/>
  <c r="I77" i="3"/>
  <c r="F77" i="3"/>
  <c r="H77" i="3"/>
  <c r="F86" i="3"/>
  <c r="H86" i="3"/>
  <c r="G86" i="3"/>
  <c r="E86" i="3"/>
  <c r="I86" i="3"/>
  <c r="F90" i="3"/>
  <c r="I90" i="3"/>
  <c r="H90" i="3"/>
  <c r="E90" i="3"/>
  <c r="G90" i="3"/>
  <c r="F94" i="3"/>
  <c r="E94" i="3"/>
  <c r="I94" i="3"/>
  <c r="G94" i="3"/>
  <c r="H94" i="3"/>
  <c r="F98" i="3"/>
  <c r="I98" i="3"/>
  <c r="E98" i="3"/>
  <c r="H98" i="3"/>
  <c r="G98" i="3"/>
  <c r="F102" i="3"/>
  <c r="I102" i="3"/>
  <c r="E102" i="3"/>
  <c r="H102" i="3"/>
  <c r="G102" i="3"/>
  <c r="F106" i="3"/>
  <c r="I106" i="3"/>
  <c r="E106" i="3"/>
  <c r="G106" i="3"/>
  <c r="H106" i="3"/>
  <c r="F110" i="3"/>
  <c r="I110" i="3"/>
  <c r="E110" i="3"/>
  <c r="H110" i="3"/>
  <c r="G110" i="3"/>
  <c r="F114" i="3"/>
  <c r="I114" i="3"/>
  <c r="E114" i="3"/>
  <c r="G114" i="3"/>
  <c r="H114" i="3"/>
  <c r="F118" i="3"/>
  <c r="E118" i="3"/>
  <c r="I118" i="3"/>
  <c r="G118" i="3"/>
  <c r="H118" i="3"/>
  <c r="F122" i="3"/>
  <c r="G122" i="3"/>
  <c r="E122" i="3"/>
  <c r="H122" i="3"/>
  <c r="I122" i="3"/>
  <c r="H80" i="3"/>
  <c r="F80" i="3"/>
  <c r="E80" i="3"/>
  <c r="I80" i="3"/>
  <c r="G80" i="3"/>
  <c r="G125" i="3"/>
  <c r="H125" i="3"/>
  <c r="F125" i="3"/>
  <c r="I125" i="3"/>
  <c r="E125" i="3"/>
  <c r="G129" i="3"/>
  <c r="I129" i="3"/>
  <c r="H129" i="3"/>
  <c r="E129" i="3"/>
  <c r="F129" i="3"/>
  <c r="G133" i="3"/>
  <c r="E133" i="3"/>
  <c r="I133" i="3"/>
  <c r="F133" i="3"/>
  <c r="H133" i="3"/>
  <c r="G137" i="3"/>
  <c r="F137" i="3"/>
  <c r="H137" i="3"/>
  <c r="E137" i="3"/>
  <c r="I137" i="3"/>
  <c r="G141" i="3"/>
  <c r="F141" i="3"/>
  <c r="I141" i="3"/>
  <c r="E141" i="3"/>
  <c r="H141" i="3"/>
  <c r="G145" i="3"/>
  <c r="F145" i="3"/>
  <c r="H145" i="3"/>
  <c r="E145" i="3"/>
  <c r="I145" i="3"/>
  <c r="G149" i="3"/>
  <c r="F149" i="3"/>
  <c r="I149" i="3"/>
  <c r="H149" i="3"/>
  <c r="E149" i="3"/>
  <c r="G153" i="3"/>
  <c r="F153" i="3"/>
  <c r="H153" i="3"/>
  <c r="E153" i="3"/>
  <c r="I153" i="3"/>
  <c r="G157" i="3"/>
  <c r="F157" i="3"/>
  <c r="I157" i="3"/>
  <c r="E157" i="3"/>
  <c r="H157" i="3"/>
  <c r="H165" i="3"/>
  <c r="F165" i="3"/>
  <c r="E165" i="3"/>
  <c r="I165" i="3"/>
  <c r="G165" i="3"/>
  <c r="I160" i="3"/>
  <c r="E160" i="3"/>
  <c r="H160" i="3"/>
  <c r="F160" i="3"/>
  <c r="G160" i="3"/>
  <c r="H169" i="3"/>
  <c r="G169" i="3"/>
  <c r="F169" i="3"/>
  <c r="E169" i="3"/>
  <c r="I169" i="3"/>
  <c r="H173" i="3"/>
  <c r="I173" i="3"/>
  <c r="G173" i="3"/>
  <c r="E173" i="3"/>
  <c r="F173" i="3"/>
  <c r="H181" i="3"/>
  <c r="F181" i="3"/>
  <c r="E181" i="3"/>
  <c r="G181" i="3"/>
  <c r="I181" i="3"/>
  <c r="H185" i="3"/>
  <c r="G185" i="3"/>
  <c r="F185" i="3"/>
  <c r="I185" i="3"/>
  <c r="E185" i="3"/>
  <c r="F175" i="3"/>
  <c r="I175" i="3"/>
  <c r="H175" i="3"/>
  <c r="E175" i="3"/>
  <c r="G175" i="3"/>
  <c r="H189" i="3"/>
  <c r="I189" i="3"/>
  <c r="G189" i="3"/>
  <c r="F189" i="3"/>
  <c r="E189" i="3"/>
  <c r="H193" i="3"/>
  <c r="E193" i="3"/>
  <c r="I193" i="3"/>
  <c r="G193" i="3"/>
  <c r="F193" i="3"/>
  <c r="H197" i="3"/>
  <c r="F197" i="3"/>
  <c r="E197" i="3"/>
  <c r="I197" i="3"/>
  <c r="G197" i="3"/>
  <c r="H201" i="3"/>
  <c r="G201" i="3"/>
  <c r="F201" i="3"/>
  <c r="I201" i="3"/>
  <c r="E201" i="3"/>
  <c r="H205" i="3"/>
  <c r="G205" i="3"/>
  <c r="I205" i="3"/>
  <c r="F205" i="3"/>
  <c r="E205" i="3"/>
  <c r="G57" i="3"/>
  <c r="I57" i="3"/>
  <c r="H57" i="3"/>
  <c r="F57" i="3"/>
  <c r="E57" i="3"/>
  <c r="H209" i="3"/>
  <c r="G209" i="3"/>
  <c r="E209" i="3"/>
  <c r="F209" i="3"/>
  <c r="I209" i="3"/>
  <c r="H213" i="3"/>
  <c r="G213" i="3"/>
  <c r="I213" i="3"/>
  <c r="F213" i="3"/>
  <c r="E213" i="3"/>
  <c r="H217" i="3"/>
  <c r="G217" i="3"/>
  <c r="E217" i="3"/>
  <c r="I217" i="3"/>
  <c r="F217" i="3"/>
  <c r="H221" i="3"/>
  <c r="G221" i="3"/>
  <c r="I221" i="3"/>
  <c r="F221" i="3"/>
  <c r="E221" i="3"/>
  <c r="H225" i="3"/>
  <c r="G225" i="3"/>
  <c r="E225" i="3"/>
  <c r="F225" i="3"/>
  <c r="I225" i="3"/>
  <c r="H7" i="3"/>
  <c r="G7" i="3"/>
  <c r="E7" i="3"/>
  <c r="F7" i="3"/>
  <c r="I7" i="3"/>
  <c r="G19" i="3"/>
  <c r="F19" i="3"/>
  <c r="E19" i="3"/>
  <c r="I19" i="3"/>
  <c r="H19" i="3"/>
  <c r="I31" i="3"/>
  <c r="E31" i="3"/>
  <c r="F31" i="3"/>
  <c r="H31" i="3"/>
  <c r="G31" i="3"/>
  <c r="I43" i="3"/>
  <c r="E43" i="3"/>
  <c r="F43" i="3"/>
  <c r="G43" i="3"/>
  <c r="H43" i="3"/>
  <c r="I55" i="3"/>
  <c r="E55" i="3"/>
  <c r="H55" i="3"/>
  <c r="G55" i="3"/>
  <c r="F55" i="3"/>
  <c r="H68" i="3"/>
  <c r="G68" i="3"/>
  <c r="F68" i="3"/>
  <c r="I68" i="3"/>
  <c r="E68" i="3"/>
  <c r="G85" i="3"/>
  <c r="H85" i="3"/>
  <c r="F85" i="3"/>
  <c r="I85" i="3"/>
  <c r="E85" i="3"/>
  <c r="G97" i="3"/>
  <c r="F97" i="3"/>
  <c r="I97" i="3"/>
  <c r="H97" i="3"/>
  <c r="E97" i="3"/>
  <c r="G109" i="3"/>
  <c r="F109" i="3"/>
  <c r="E109" i="3"/>
  <c r="H109" i="3"/>
  <c r="I109" i="3"/>
  <c r="G121" i="3"/>
  <c r="F121" i="3"/>
  <c r="E121" i="3"/>
  <c r="I121" i="3"/>
  <c r="H121" i="3"/>
  <c r="H128" i="3"/>
  <c r="I128" i="3"/>
  <c r="G128" i="3"/>
  <c r="F128" i="3"/>
  <c r="E128" i="3"/>
  <c r="H140" i="3"/>
  <c r="G140" i="3"/>
  <c r="I140" i="3"/>
  <c r="F140" i="3"/>
  <c r="E140" i="3"/>
  <c r="H152" i="3"/>
  <c r="G152" i="3"/>
  <c r="E152" i="3"/>
  <c r="I152" i="3"/>
  <c r="F152" i="3"/>
  <c r="I159" i="3"/>
  <c r="E159" i="3"/>
  <c r="H159" i="3"/>
  <c r="G159" i="3"/>
  <c r="F159" i="3"/>
  <c r="I180" i="3"/>
  <c r="E180" i="3"/>
  <c r="F180" i="3"/>
  <c r="H180" i="3"/>
  <c r="G180" i="3"/>
  <c r="I192" i="3"/>
  <c r="E192" i="3"/>
  <c r="H192" i="3"/>
  <c r="F192" i="3"/>
  <c r="G192" i="3"/>
  <c r="I204" i="3"/>
  <c r="E204" i="3"/>
  <c r="H204" i="3"/>
  <c r="F204" i="3"/>
  <c r="G204" i="3"/>
  <c r="I216" i="3"/>
  <c r="E216" i="3"/>
  <c r="H216" i="3"/>
  <c r="G216" i="3"/>
  <c r="F216" i="3"/>
  <c r="F5" i="3"/>
  <c r="I5" i="3"/>
  <c r="E5" i="3"/>
  <c r="H5" i="3"/>
  <c r="G5" i="3"/>
  <c r="I13" i="3"/>
  <c r="E13" i="3"/>
  <c r="H13" i="3"/>
  <c r="G13" i="3"/>
  <c r="F13" i="3"/>
  <c r="I21" i="3"/>
  <c r="E21" i="3"/>
  <c r="G21" i="3"/>
  <c r="F21" i="3"/>
  <c r="H21" i="3"/>
  <c r="G29" i="3"/>
  <c r="E29" i="3"/>
  <c r="F29" i="3"/>
  <c r="I29" i="3"/>
  <c r="H29" i="3"/>
  <c r="G33" i="3"/>
  <c r="F33" i="3"/>
  <c r="E33" i="3"/>
  <c r="H33" i="3"/>
  <c r="I33" i="3"/>
  <c r="G37" i="3"/>
  <c r="H37" i="3"/>
  <c r="F37" i="3"/>
  <c r="E37" i="3"/>
  <c r="I37" i="3"/>
  <c r="G41" i="3"/>
  <c r="I41" i="3"/>
  <c r="H41" i="3"/>
  <c r="F41" i="3"/>
  <c r="E41" i="3"/>
  <c r="G45" i="3"/>
  <c r="E45" i="3"/>
  <c r="I45" i="3"/>
  <c r="H45" i="3"/>
  <c r="F45" i="3"/>
  <c r="G53" i="3"/>
  <c r="H53" i="3"/>
  <c r="F53" i="3"/>
  <c r="I53" i="3"/>
  <c r="E53" i="3"/>
  <c r="I51" i="3"/>
  <c r="E51" i="3"/>
  <c r="G51" i="3"/>
  <c r="H51" i="3"/>
  <c r="F51" i="3"/>
  <c r="F58" i="3"/>
  <c r="I58" i="3"/>
  <c r="H58" i="3"/>
  <c r="E58" i="3"/>
  <c r="G58" i="3"/>
  <c r="F62" i="3"/>
  <c r="E62" i="3"/>
  <c r="I62" i="3"/>
  <c r="G62" i="3"/>
  <c r="H62" i="3"/>
  <c r="F66" i="3"/>
  <c r="G66" i="3"/>
  <c r="E66" i="3"/>
  <c r="H66" i="3"/>
  <c r="I66" i="3"/>
  <c r="F70" i="3"/>
  <c r="H70" i="3"/>
  <c r="G70" i="3"/>
  <c r="I70" i="3"/>
  <c r="E70" i="3"/>
  <c r="F74" i="3"/>
  <c r="I74" i="3"/>
  <c r="H74" i="3"/>
  <c r="G74" i="3"/>
  <c r="E74" i="3"/>
  <c r="F78" i="3"/>
  <c r="E78" i="3"/>
  <c r="I78" i="3"/>
  <c r="H78" i="3"/>
  <c r="G78" i="3"/>
  <c r="I87" i="3"/>
  <c r="E87" i="3"/>
  <c r="H87" i="3"/>
  <c r="G87" i="3"/>
  <c r="F87" i="3"/>
  <c r="I91" i="3"/>
  <c r="E91" i="3"/>
  <c r="H91" i="3"/>
  <c r="G91" i="3"/>
  <c r="F91" i="3"/>
  <c r="I95" i="3"/>
  <c r="E95" i="3"/>
  <c r="F95" i="3"/>
  <c r="H95" i="3"/>
  <c r="G95" i="3"/>
  <c r="I99" i="3"/>
  <c r="E99" i="3"/>
  <c r="H99" i="3"/>
  <c r="G99" i="3"/>
  <c r="F99" i="3"/>
  <c r="I103" i="3"/>
  <c r="E103" i="3"/>
  <c r="H103" i="3"/>
  <c r="F103" i="3"/>
  <c r="G103" i="3"/>
  <c r="I107" i="3"/>
  <c r="E107" i="3"/>
  <c r="H107" i="3"/>
  <c r="G107" i="3"/>
  <c r="F107" i="3"/>
  <c r="I111" i="3"/>
  <c r="E111" i="3"/>
  <c r="H111" i="3"/>
  <c r="F111" i="3"/>
  <c r="G111" i="3"/>
  <c r="I115" i="3"/>
  <c r="E115" i="3"/>
  <c r="H115" i="3"/>
  <c r="G115" i="3"/>
  <c r="F115" i="3"/>
  <c r="I119" i="3"/>
  <c r="E119" i="3"/>
  <c r="F119" i="3"/>
  <c r="H119" i="3"/>
  <c r="G119" i="3"/>
  <c r="I123" i="3"/>
  <c r="E123" i="3"/>
  <c r="G123" i="3"/>
  <c r="F123" i="3"/>
  <c r="H123" i="3"/>
  <c r="G81" i="3"/>
  <c r="F81" i="3"/>
  <c r="E81" i="3"/>
  <c r="H81" i="3"/>
  <c r="I81" i="3"/>
  <c r="F126" i="3"/>
  <c r="H126" i="3"/>
  <c r="G126" i="3"/>
  <c r="I126" i="3"/>
  <c r="E126" i="3"/>
  <c r="F130" i="3"/>
  <c r="I130" i="3"/>
  <c r="H130" i="3"/>
  <c r="G130" i="3"/>
  <c r="E130" i="3"/>
  <c r="F134" i="3"/>
  <c r="E134" i="3"/>
  <c r="I134" i="3"/>
  <c r="H134" i="3"/>
  <c r="G134" i="3"/>
  <c r="F138" i="3"/>
  <c r="I138" i="3"/>
  <c r="E138" i="3"/>
  <c r="H138" i="3"/>
  <c r="G138" i="3"/>
  <c r="F142" i="3"/>
  <c r="I142" i="3"/>
  <c r="E142" i="3"/>
  <c r="G142" i="3"/>
  <c r="H142" i="3"/>
  <c r="F146" i="3"/>
  <c r="I146" i="3"/>
  <c r="E146" i="3"/>
  <c r="H146" i="3"/>
  <c r="G146" i="3"/>
  <c r="F150" i="3"/>
  <c r="I150" i="3"/>
  <c r="E150" i="3"/>
  <c r="G150" i="3"/>
  <c r="H150" i="3"/>
  <c r="F154" i="3"/>
  <c r="I154" i="3"/>
  <c r="E154" i="3"/>
  <c r="H154" i="3"/>
  <c r="G154" i="3"/>
  <c r="F158" i="3"/>
  <c r="I158" i="3"/>
  <c r="E158" i="3"/>
  <c r="G158" i="3"/>
  <c r="H158" i="3"/>
  <c r="G166" i="3"/>
  <c r="F166" i="3"/>
  <c r="E166" i="3"/>
  <c r="H166" i="3"/>
  <c r="I166" i="3"/>
  <c r="H161" i="3"/>
  <c r="E161" i="3"/>
  <c r="I161" i="3"/>
  <c r="G161" i="3"/>
  <c r="F161" i="3"/>
  <c r="G170" i="3"/>
  <c r="H170" i="3"/>
  <c r="F170" i="3"/>
  <c r="I170" i="3"/>
  <c r="E170" i="3"/>
  <c r="G174" i="3"/>
  <c r="I174" i="3"/>
  <c r="H174" i="3"/>
  <c r="F174" i="3"/>
  <c r="E174" i="3"/>
  <c r="G182" i="3"/>
  <c r="F182" i="3"/>
  <c r="E182" i="3"/>
  <c r="I182" i="3"/>
  <c r="H182" i="3"/>
  <c r="G186" i="3"/>
  <c r="H186" i="3"/>
  <c r="F186" i="3"/>
  <c r="E186" i="3"/>
  <c r="I186" i="3"/>
  <c r="G178" i="3"/>
  <c r="E178" i="3"/>
  <c r="I178" i="3"/>
  <c r="H178" i="3"/>
  <c r="F178" i="3"/>
  <c r="G190" i="3"/>
  <c r="I190" i="3"/>
  <c r="H190" i="3"/>
  <c r="E190" i="3"/>
  <c r="F190" i="3"/>
  <c r="G194" i="3"/>
  <c r="E194" i="3"/>
  <c r="I194" i="3"/>
  <c r="F194" i="3"/>
  <c r="H194" i="3"/>
  <c r="G198" i="3"/>
  <c r="F198" i="3"/>
  <c r="E198" i="3"/>
  <c r="H198" i="3"/>
  <c r="I198" i="3"/>
  <c r="G202" i="3"/>
  <c r="H202" i="3"/>
  <c r="F202" i="3"/>
  <c r="I202" i="3"/>
  <c r="E202" i="3"/>
  <c r="G206" i="3"/>
  <c r="F206" i="3"/>
  <c r="I206" i="3"/>
  <c r="E206" i="3"/>
  <c r="H206" i="3"/>
  <c r="G210" i="3"/>
  <c r="F210" i="3"/>
  <c r="H210" i="3"/>
  <c r="E210" i="3"/>
  <c r="I210" i="3"/>
  <c r="G214" i="3"/>
  <c r="F214" i="3"/>
  <c r="I214" i="3"/>
  <c r="H214" i="3"/>
  <c r="E214" i="3"/>
  <c r="G218" i="3"/>
  <c r="F218" i="3"/>
  <c r="H218" i="3"/>
  <c r="E218" i="3"/>
  <c r="I218" i="3"/>
  <c r="G222" i="3"/>
  <c r="F222" i="3"/>
  <c r="I222" i="3"/>
  <c r="E222" i="3"/>
  <c r="H222" i="3"/>
  <c r="G226" i="3"/>
  <c r="F226" i="3"/>
  <c r="H226" i="3"/>
  <c r="E226" i="3"/>
  <c r="I226" i="3"/>
  <c r="G11" i="3"/>
  <c r="I11" i="3"/>
  <c r="E11" i="3"/>
  <c r="H11" i="3"/>
  <c r="F11" i="3"/>
  <c r="G23" i="3"/>
  <c r="H23" i="3"/>
  <c r="F23" i="3"/>
  <c r="E23" i="3"/>
  <c r="I23" i="3"/>
  <c r="I35" i="3"/>
  <c r="E35" i="3"/>
  <c r="G35" i="3"/>
  <c r="H35" i="3"/>
  <c r="F35" i="3"/>
  <c r="I47" i="3"/>
  <c r="E47" i="3"/>
  <c r="F47" i="3"/>
  <c r="G47" i="3"/>
  <c r="H47" i="3"/>
  <c r="H60" i="3"/>
  <c r="E60" i="3"/>
  <c r="I60" i="3"/>
  <c r="F60" i="3"/>
  <c r="G60" i="3"/>
  <c r="H72" i="3"/>
  <c r="I72" i="3"/>
  <c r="G72" i="3"/>
  <c r="F72" i="3"/>
  <c r="E72" i="3"/>
  <c r="G89" i="3"/>
  <c r="I89" i="3"/>
  <c r="H89" i="3"/>
  <c r="F89" i="3"/>
  <c r="E89" i="3"/>
  <c r="G101" i="3"/>
  <c r="F101" i="3"/>
  <c r="E101" i="3"/>
  <c r="I101" i="3"/>
  <c r="H101" i="3"/>
  <c r="G113" i="3"/>
  <c r="F113" i="3"/>
  <c r="I113" i="3"/>
  <c r="H113" i="3"/>
  <c r="E113" i="3"/>
  <c r="I79" i="3"/>
  <c r="E79" i="3"/>
  <c r="F79" i="3"/>
  <c r="G79" i="3"/>
  <c r="H79" i="3"/>
  <c r="H132" i="3"/>
  <c r="E132" i="3"/>
  <c r="I132" i="3"/>
  <c r="G132" i="3"/>
  <c r="F132" i="3"/>
  <c r="H148" i="3"/>
  <c r="G148" i="3"/>
  <c r="I148" i="3"/>
  <c r="F148" i="3"/>
  <c r="E148" i="3"/>
  <c r="I164" i="3"/>
  <c r="E164" i="3"/>
  <c r="F164" i="3"/>
  <c r="G164" i="3"/>
  <c r="H164" i="3"/>
  <c r="I172" i="3"/>
  <c r="E172" i="3"/>
  <c r="H172" i="3"/>
  <c r="G172" i="3"/>
  <c r="F172" i="3"/>
  <c r="I176" i="3"/>
  <c r="E176" i="3"/>
  <c r="H176" i="3"/>
  <c r="G176" i="3"/>
  <c r="F176" i="3"/>
  <c r="I200" i="3"/>
  <c r="E200" i="3"/>
  <c r="G200" i="3"/>
  <c r="F200" i="3"/>
  <c r="H200" i="3"/>
  <c r="I220" i="3"/>
  <c r="E220" i="3"/>
  <c r="H220" i="3"/>
  <c r="F220" i="3"/>
  <c r="G220" i="3"/>
  <c r="F9" i="3"/>
  <c r="I9" i="3"/>
  <c r="E9" i="3"/>
  <c r="G9" i="3"/>
  <c r="H9" i="3"/>
  <c r="I17" i="3"/>
  <c r="E17" i="3"/>
  <c r="F17" i="3"/>
  <c r="G17" i="3"/>
  <c r="H17" i="3"/>
  <c r="F24" i="3"/>
  <c r="H24" i="3"/>
  <c r="G24" i="3"/>
  <c r="I24" i="3"/>
  <c r="E24" i="3"/>
  <c r="I6" i="3"/>
  <c r="E6" i="3"/>
  <c r="F6" i="3"/>
  <c r="H6" i="3"/>
  <c r="G6" i="3"/>
  <c r="I10" i="3"/>
  <c r="E10" i="3"/>
  <c r="H10" i="3"/>
  <c r="G10" i="3"/>
  <c r="F10" i="3"/>
  <c r="H14" i="3"/>
  <c r="E14" i="3"/>
  <c r="F14" i="3"/>
  <c r="I14" i="3"/>
  <c r="G14" i="3"/>
  <c r="H18" i="3"/>
  <c r="F18" i="3"/>
  <c r="E18" i="3"/>
  <c r="G18" i="3"/>
  <c r="I18" i="3"/>
  <c r="H22" i="3"/>
  <c r="G22" i="3"/>
  <c r="I22" i="3"/>
  <c r="F22" i="3"/>
  <c r="E22" i="3"/>
  <c r="I25" i="3"/>
  <c r="E25" i="3"/>
  <c r="H25" i="3"/>
  <c r="G25" i="3"/>
  <c r="F25" i="3"/>
  <c r="F30" i="3"/>
  <c r="E30" i="3"/>
  <c r="G30" i="3"/>
  <c r="I30" i="3"/>
  <c r="H30" i="3"/>
  <c r="F34" i="3"/>
  <c r="G34" i="3"/>
  <c r="H34" i="3"/>
  <c r="E34" i="3"/>
  <c r="I34" i="3"/>
  <c r="F38" i="3"/>
  <c r="H38" i="3"/>
  <c r="I38" i="3"/>
  <c r="G38" i="3"/>
  <c r="E38" i="3"/>
  <c r="F42" i="3"/>
  <c r="I42" i="3"/>
  <c r="H42" i="3"/>
  <c r="G42" i="3"/>
  <c r="E42" i="3"/>
  <c r="F46" i="3"/>
  <c r="E46" i="3"/>
  <c r="I46" i="3"/>
  <c r="H46" i="3"/>
  <c r="G46" i="3"/>
  <c r="H48" i="3"/>
  <c r="F48" i="3"/>
  <c r="I48" i="3"/>
  <c r="G48" i="3"/>
  <c r="E48" i="3"/>
  <c r="F54" i="3"/>
  <c r="H54" i="3"/>
  <c r="G54" i="3"/>
  <c r="E54" i="3"/>
  <c r="I54" i="3"/>
  <c r="I59" i="3"/>
  <c r="E59" i="3"/>
  <c r="H59" i="3"/>
  <c r="G59" i="3"/>
  <c r="F59" i="3"/>
  <c r="I63" i="3"/>
  <c r="E63" i="3"/>
  <c r="F63" i="3"/>
  <c r="H63" i="3"/>
  <c r="G63" i="3"/>
  <c r="I67" i="3"/>
  <c r="E67" i="3"/>
  <c r="G67" i="3"/>
  <c r="F67" i="3"/>
  <c r="H67" i="3"/>
  <c r="I71" i="3"/>
  <c r="E71" i="3"/>
  <c r="H71" i="3"/>
  <c r="G71" i="3"/>
  <c r="F71" i="3"/>
  <c r="I75" i="3"/>
  <c r="E75" i="3"/>
  <c r="H75" i="3"/>
  <c r="F75" i="3"/>
  <c r="G75" i="3"/>
  <c r="H84" i="3"/>
  <c r="G84" i="3"/>
  <c r="F84" i="3"/>
  <c r="I84" i="3"/>
  <c r="E84" i="3"/>
  <c r="H88" i="3"/>
  <c r="I88" i="3"/>
  <c r="G88" i="3"/>
  <c r="E88" i="3"/>
  <c r="F88" i="3"/>
  <c r="H92" i="3"/>
  <c r="E92" i="3"/>
  <c r="I92" i="3"/>
  <c r="F92" i="3"/>
  <c r="G92" i="3"/>
  <c r="H96" i="3"/>
  <c r="G96" i="3"/>
  <c r="F96" i="3"/>
  <c r="E96" i="3"/>
  <c r="I96" i="3"/>
  <c r="H100" i="3"/>
  <c r="G100" i="3"/>
  <c r="I100" i="3"/>
  <c r="E100" i="3"/>
  <c r="F100" i="3"/>
  <c r="H104" i="3"/>
  <c r="G104" i="3"/>
  <c r="F104" i="3"/>
  <c r="E104" i="3"/>
  <c r="I104" i="3"/>
  <c r="H108" i="3"/>
  <c r="G108" i="3"/>
  <c r="I108" i="3"/>
  <c r="F108" i="3"/>
  <c r="E108" i="3"/>
  <c r="H112" i="3"/>
  <c r="G112" i="3"/>
  <c r="I112" i="3"/>
  <c r="F112" i="3"/>
  <c r="E112" i="3"/>
  <c r="H116" i="3"/>
  <c r="E116" i="3"/>
  <c r="I116" i="3"/>
  <c r="F116" i="3"/>
  <c r="G116" i="3"/>
  <c r="H120" i="3"/>
  <c r="F120" i="3"/>
  <c r="E120" i="3"/>
  <c r="G120" i="3"/>
  <c r="I120" i="3"/>
  <c r="H124" i="3"/>
  <c r="G124" i="3"/>
  <c r="F124" i="3"/>
  <c r="I124" i="3"/>
  <c r="E124" i="3"/>
  <c r="F82" i="3"/>
  <c r="G82" i="3"/>
  <c r="E82" i="3"/>
  <c r="I82" i="3"/>
  <c r="H82" i="3"/>
  <c r="I127" i="3"/>
  <c r="E127" i="3"/>
  <c r="H127" i="3"/>
  <c r="G127" i="3"/>
  <c r="F127" i="3"/>
  <c r="I131" i="3"/>
  <c r="E131" i="3"/>
  <c r="H131" i="3"/>
  <c r="F131" i="3"/>
  <c r="G131" i="3"/>
  <c r="I135" i="3"/>
  <c r="E135" i="3"/>
  <c r="F135" i="3"/>
  <c r="G135" i="3"/>
  <c r="H135" i="3"/>
  <c r="I139" i="3"/>
  <c r="E139" i="3"/>
  <c r="H139" i="3"/>
  <c r="F139" i="3"/>
  <c r="G139" i="3"/>
  <c r="I143" i="3"/>
  <c r="E143" i="3"/>
  <c r="H143" i="3"/>
  <c r="G143" i="3"/>
  <c r="F143" i="3"/>
  <c r="I147" i="3"/>
  <c r="E147" i="3"/>
  <c r="H147" i="3"/>
  <c r="F147" i="3"/>
  <c r="G147" i="3"/>
  <c r="I151" i="3"/>
  <c r="E151" i="3"/>
  <c r="H151" i="3"/>
  <c r="G151" i="3"/>
  <c r="F151" i="3"/>
  <c r="I155" i="3"/>
  <c r="E155" i="3"/>
  <c r="H155" i="3"/>
  <c r="F155" i="3"/>
  <c r="G155" i="3"/>
  <c r="F163" i="3"/>
  <c r="E163" i="3"/>
  <c r="I163" i="3"/>
  <c r="H163" i="3"/>
  <c r="G163" i="3"/>
  <c r="F167" i="3"/>
  <c r="G167" i="3"/>
  <c r="E167" i="3"/>
  <c r="I167" i="3"/>
  <c r="H167" i="3"/>
  <c r="G162" i="3"/>
  <c r="E162" i="3"/>
  <c r="I162" i="3"/>
  <c r="F162" i="3"/>
  <c r="H162" i="3"/>
  <c r="F171" i="3"/>
  <c r="H171" i="3"/>
  <c r="G171" i="3"/>
  <c r="I171" i="3"/>
  <c r="E171" i="3"/>
  <c r="F179" i="3"/>
  <c r="E179" i="3"/>
  <c r="I179" i="3"/>
  <c r="G179" i="3"/>
  <c r="H179" i="3"/>
  <c r="F183" i="3"/>
  <c r="G183" i="3"/>
  <c r="E183" i="3"/>
  <c r="H183" i="3"/>
  <c r="I183" i="3"/>
  <c r="F187" i="3"/>
  <c r="H187" i="3"/>
  <c r="G187" i="3"/>
  <c r="I187" i="3"/>
  <c r="E187" i="3"/>
  <c r="H177" i="3"/>
  <c r="E177" i="3"/>
  <c r="I177" i="3"/>
  <c r="F177" i="3"/>
  <c r="G177" i="3"/>
  <c r="F191" i="3"/>
  <c r="I191" i="3"/>
  <c r="H191" i="3"/>
  <c r="G191" i="3"/>
  <c r="E191" i="3"/>
  <c r="F195" i="3"/>
  <c r="E195" i="3"/>
  <c r="I195" i="3"/>
  <c r="H195" i="3"/>
  <c r="G195" i="3"/>
  <c r="F199" i="3"/>
  <c r="G199" i="3"/>
  <c r="E199" i="3"/>
  <c r="I199" i="3"/>
  <c r="H199" i="3"/>
  <c r="F203" i="3"/>
  <c r="I203" i="3"/>
  <c r="E203" i="3"/>
  <c r="H203" i="3"/>
  <c r="G203" i="3"/>
  <c r="F207" i="3"/>
  <c r="I207" i="3"/>
  <c r="E207" i="3"/>
  <c r="G207" i="3"/>
  <c r="H207" i="3"/>
  <c r="F211" i="3"/>
  <c r="I211" i="3"/>
  <c r="E211" i="3"/>
  <c r="H211" i="3"/>
  <c r="G211" i="3"/>
  <c r="F215" i="3"/>
  <c r="I215" i="3"/>
  <c r="E215" i="3"/>
  <c r="G215" i="3"/>
  <c r="H215" i="3"/>
  <c r="F219" i="3"/>
  <c r="I219" i="3"/>
  <c r="E219" i="3"/>
  <c r="H219" i="3"/>
  <c r="G219" i="3"/>
  <c r="F223" i="3"/>
  <c r="I223" i="3"/>
  <c r="E223" i="3"/>
  <c r="G223" i="3"/>
  <c r="H223" i="3"/>
  <c r="F227" i="3"/>
  <c r="I227" i="3"/>
  <c r="E227" i="3"/>
  <c r="H227" i="3"/>
  <c r="G227" i="3"/>
  <c r="BJ15" i="1"/>
  <c r="BI15" i="1"/>
  <c r="C21" i="1" s="1"/>
  <c r="A4" i="5" s="1"/>
  <c r="BJ16" i="1"/>
  <c r="BJ14" i="1"/>
  <c r="BI16" i="1"/>
  <c r="BI14" i="1"/>
  <c r="C20" i="1" s="1"/>
  <c r="BQ89" i="1"/>
  <c r="BQ101" i="1"/>
  <c r="BQ117" i="1"/>
  <c r="BQ85" i="1"/>
  <c r="BQ93" i="1"/>
  <c r="AJ320" i="1"/>
  <c r="AJ334" i="1"/>
  <c r="AJ335" i="1"/>
  <c r="AJ314" i="1"/>
  <c r="C5" i="4"/>
  <c r="AJ318" i="1"/>
  <c r="AJ317" i="1"/>
  <c r="AJ322" i="1"/>
  <c r="AJ306" i="1"/>
  <c r="AJ337" i="1"/>
  <c r="AJ336" i="1"/>
  <c r="AJ315" i="1"/>
  <c r="AJ313" i="1"/>
  <c r="AJ312" i="1"/>
  <c r="AJ302" i="1"/>
  <c r="AB81" i="1"/>
  <c r="AB105" i="1"/>
  <c r="AA105" i="1"/>
  <c r="AA109" i="1"/>
  <c r="Z109" i="1"/>
  <c r="AB211" i="1"/>
  <c r="AA211" i="1"/>
  <c r="AA215" i="1"/>
  <c r="Z215" i="1"/>
  <c r="AA251" i="1"/>
  <c r="Z251" i="1"/>
  <c r="Z262" i="1"/>
  <c r="AB275" i="1"/>
  <c r="AB283" i="1"/>
  <c r="Z283" i="1"/>
  <c r="AB70" i="1"/>
  <c r="AB74" i="1"/>
  <c r="AA74" i="1"/>
  <c r="AA78" i="1"/>
  <c r="Z78" i="1"/>
  <c r="Z82" i="1"/>
  <c r="AB98" i="1"/>
  <c r="AB102" i="1"/>
  <c r="AA102" i="1"/>
  <c r="AA106" i="1"/>
  <c r="Z106" i="1"/>
  <c r="Z110" i="1"/>
  <c r="AB212" i="1"/>
  <c r="AB216" i="1"/>
  <c r="AA216" i="1"/>
  <c r="AA252" i="1"/>
  <c r="Z252" i="1"/>
  <c r="AA267" i="1"/>
  <c r="AB278" i="1"/>
  <c r="A7" i="4"/>
  <c r="C22" i="1"/>
  <c r="AJ344" i="1"/>
  <c r="AJ343" i="1"/>
  <c r="AJ308" i="1"/>
  <c r="AJ304" i="1"/>
  <c r="AJ300" i="1"/>
  <c r="AJ311" i="1"/>
  <c r="AJ307" i="1"/>
  <c r="AJ299" i="1"/>
  <c r="AJ342" i="1"/>
  <c r="AJ341" i="1"/>
  <c r="AJ340" i="1"/>
  <c r="AJ339" i="1"/>
  <c r="AJ338" i="1"/>
  <c r="AJ323" i="1"/>
  <c r="AJ321" i="1"/>
  <c r="AJ319" i="1"/>
  <c r="AJ316" i="1"/>
  <c r="AJ309" i="1"/>
  <c r="AJ305" i="1"/>
  <c r="AJ301" i="1"/>
  <c r="AJ310" i="1"/>
  <c r="AJ303" i="1"/>
  <c r="AJ298" i="1"/>
  <c r="AA75" i="1"/>
  <c r="Z75" i="1"/>
  <c r="AB79" i="1"/>
  <c r="Z79" i="1"/>
  <c r="AB99" i="1"/>
  <c r="AA99" i="1"/>
  <c r="AB103" i="1"/>
  <c r="AA103" i="1"/>
  <c r="Z103" i="1"/>
  <c r="AA111" i="1"/>
  <c r="Z111" i="1"/>
  <c r="AA180" i="1"/>
  <c r="AB180" i="1"/>
  <c r="AB213" i="1"/>
  <c r="AA213" i="1"/>
  <c r="AB217" i="1"/>
  <c r="AA217" i="1"/>
  <c r="Z217" i="1"/>
  <c r="AA253" i="1"/>
  <c r="Z253" i="1"/>
  <c r="AB268" i="1"/>
  <c r="Z268" i="1"/>
  <c r="AR279" i="1"/>
  <c r="AT279" i="1" s="1"/>
  <c r="AA279" i="1"/>
  <c r="Z279" i="1"/>
  <c r="AW287" i="1"/>
  <c r="AY287" i="1" s="1"/>
  <c r="AB72" i="1"/>
  <c r="AA72" i="1"/>
  <c r="Z72" i="1"/>
  <c r="AA76" i="1"/>
  <c r="Z76" i="1"/>
  <c r="AB80" i="1"/>
  <c r="Z80" i="1"/>
  <c r="AB104" i="1"/>
  <c r="AA104" i="1"/>
  <c r="AB108" i="1"/>
  <c r="AA108" i="1"/>
  <c r="Z108" i="1"/>
  <c r="AA112" i="1"/>
  <c r="Z112" i="1"/>
  <c r="AA184" i="1"/>
  <c r="AB184" i="1"/>
  <c r="AB214" i="1"/>
  <c r="Z214" i="1"/>
  <c r="AB249" i="1"/>
  <c r="AA249" i="1"/>
  <c r="Z249" i="1"/>
  <c r="Z254" i="1"/>
  <c r="AA254" i="1"/>
  <c r="AB269" i="1"/>
  <c r="Z269" i="1"/>
  <c r="AB281" i="1"/>
  <c r="AA281" i="1"/>
  <c r="AG344" i="1"/>
  <c r="AG307" i="1"/>
  <c r="AG343" i="1"/>
  <c r="AG339" i="1"/>
  <c r="AG336" i="1"/>
  <c r="AG331" i="1"/>
  <c r="AG328" i="1"/>
  <c r="AG322" i="1"/>
  <c r="AG319" i="1"/>
  <c r="AG315" i="1"/>
  <c r="AG306" i="1"/>
  <c r="AG302" i="1"/>
  <c r="AG298" i="1"/>
  <c r="AG341" i="1"/>
  <c r="AG310" i="1"/>
  <c r="AG340" i="1"/>
  <c r="AG335" i="1"/>
  <c r="AG332" i="1"/>
  <c r="AG327" i="1"/>
  <c r="AG323" i="1"/>
  <c r="AG318" i="1"/>
  <c r="AG314" i="1"/>
  <c r="AG311" i="1"/>
  <c r="AG305" i="1"/>
  <c r="AG301" i="1"/>
  <c r="AG299" i="1"/>
  <c r="AG303" i="1"/>
  <c r="AG309" i="1"/>
  <c r="AG326" i="1"/>
  <c r="AG338" i="1"/>
  <c r="AG312" i="1"/>
  <c r="AG317" i="1"/>
  <c r="AG320" i="1"/>
  <c r="AG300" i="1"/>
  <c r="AG308" i="1"/>
  <c r="AG333" i="1"/>
  <c r="AG342" i="1"/>
  <c r="AG325" i="1"/>
  <c r="AG329" i="1"/>
  <c r="AG337" i="1"/>
  <c r="AG321" i="1"/>
  <c r="AG316" i="1"/>
  <c r="AG324" i="1"/>
  <c r="AG334" i="1"/>
  <c r="AG304" i="1"/>
  <c r="AG330" i="1"/>
  <c r="AG313" i="1"/>
  <c r="AB127" i="1"/>
  <c r="AA114" i="1"/>
  <c r="AB126" i="1"/>
  <c r="Z183" i="1"/>
  <c r="AB85" i="1"/>
  <c r="AA89" i="1"/>
  <c r="Z93" i="1"/>
  <c r="AB101" i="1"/>
  <c r="AB117" i="1"/>
  <c r="AN262" i="1"/>
  <c r="AW290" i="1"/>
  <c r="AY290" i="1" s="1"/>
  <c r="AW212" i="1"/>
  <c r="AY212" i="1" s="1"/>
  <c r="AS252" i="1"/>
  <c r="AG249" i="1"/>
  <c r="AS112" i="1"/>
  <c r="AR269" i="1"/>
  <c r="AT269" i="1" s="1"/>
  <c r="AM288" i="1"/>
  <c r="AO288" i="1" s="1"/>
  <c r="AS85" i="1"/>
  <c r="AM101" i="1"/>
  <c r="AM121" i="1"/>
  <c r="K3" i="4"/>
  <c r="AW88" i="1"/>
  <c r="AN124" i="1"/>
  <c r="A5" i="4"/>
  <c r="AS101" i="1"/>
  <c r="AX101" i="1"/>
  <c r="AM252" i="1"/>
  <c r="AO252" i="1"/>
  <c r="AX109" i="1"/>
  <c r="AN275" i="1"/>
  <c r="AX78" i="1"/>
  <c r="AR126" i="1"/>
  <c r="AS21" i="1"/>
  <c r="AW102" i="1"/>
  <c r="AN249" i="1"/>
  <c r="AW275" i="1"/>
  <c r="AY275" i="1" s="1"/>
  <c r="AX122" i="1"/>
  <c r="AS267" i="1"/>
  <c r="AW122" i="1"/>
  <c r="AM122" i="1"/>
  <c r="AX98" i="1"/>
  <c r="AX254" i="1"/>
  <c r="AX102" i="1"/>
  <c r="AW114" i="1"/>
  <c r="AW90" i="1"/>
  <c r="AX94" i="1"/>
  <c r="AM279" i="1"/>
  <c r="AO279" i="1"/>
  <c r="AN73" i="1"/>
  <c r="AM275" i="1"/>
  <c r="AO275" i="1" s="1"/>
  <c r="AR297" i="1"/>
  <c r="AT297" i="1" s="1"/>
  <c r="AS287" i="1"/>
  <c r="AN93" i="1"/>
  <c r="AR275" i="1"/>
  <c r="AT275" i="1" s="1"/>
  <c r="AM77" i="1"/>
  <c r="AW105" i="1"/>
  <c r="AN97" i="1"/>
  <c r="AN183" i="1"/>
  <c r="AN106" i="1"/>
  <c r="AN86" i="1"/>
  <c r="AR267" i="1"/>
  <c r="AT267" i="1" s="1"/>
  <c r="AM88" i="1"/>
  <c r="AS70" i="1"/>
  <c r="AX74" i="1"/>
  <c r="AR82" i="1"/>
  <c r="AS90" i="1"/>
  <c r="AS98" i="1"/>
  <c r="AN102" i="1"/>
  <c r="AW110" i="1"/>
  <c r="AS118" i="1"/>
  <c r="AR122" i="1"/>
  <c r="AX183" i="1"/>
  <c r="AM267" i="1"/>
  <c r="AO267" i="1" s="1"/>
  <c r="AS89" i="1"/>
  <c r="AW121" i="1"/>
  <c r="AM93" i="1"/>
  <c r="AM105" i="1"/>
  <c r="AW93" i="1"/>
  <c r="AR97" i="1"/>
  <c r="AS125" i="1"/>
  <c r="AM109" i="1"/>
  <c r="AN77" i="1"/>
  <c r="AS105" i="1"/>
  <c r="AN113" i="1"/>
  <c r="AN125" i="1"/>
  <c r="AX113" i="1"/>
  <c r="AM97" i="1"/>
  <c r="AS275" i="1"/>
  <c r="AX182" i="1"/>
  <c r="AM125" i="1"/>
  <c r="AM113" i="1"/>
  <c r="AW109" i="1"/>
  <c r="AN101" i="1"/>
  <c r="AX81" i="1"/>
  <c r="AW73" i="1"/>
  <c r="AW216" i="1"/>
  <c r="AY216" i="1" s="1"/>
  <c r="AR69" i="1"/>
  <c r="AN181" i="1"/>
  <c r="AS104" i="1"/>
  <c r="AX125" i="1"/>
  <c r="AR89" i="1"/>
  <c r="AS121" i="1"/>
  <c r="AW81" i="1"/>
  <c r="AM212" i="1"/>
  <c r="AO212" i="1" s="1"/>
  <c r="AR252" i="1"/>
  <c r="AT252" i="1" s="1"/>
  <c r="AW278" i="1"/>
  <c r="AY278" i="1" s="1"/>
  <c r="AX290" i="1"/>
  <c r="AS297" i="1"/>
  <c r="AR251" i="1"/>
  <c r="AT251" i="1" s="1"/>
  <c r="AX262" i="1"/>
  <c r="AN294" i="1"/>
  <c r="AX97" i="1"/>
  <c r="AS182" i="1"/>
  <c r="AR113" i="1"/>
  <c r="AX105" i="1"/>
  <c r="AM214" i="1"/>
  <c r="AO214" i="1" s="1"/>
  <c r="AW97" i="1"/>
  <c r="AS73" i="1"/>
  <c r="AR77" i="1"/>
  <c r="AS93" i="1"/>
  <c r="AR121" i="1"/>
  <c r="AN290" i="1"/>
  <c r="AR105" i="1"/>
  <c r="AX77" i="1"/>
  <c r="AR125" i="1"/>
  <c r="AW125" i="1"/>
  <c r="AS113" i="1"/>
  <c r="AN105" i="1"/>
  <c r="AW101" i="1"/>
  <c r="AM73" i="1"/>
  <c r="AR216" i="1"/>
  <c r="AT216" i="1" s="1"/>
  <c r="AW124" i="1"/>
  <c r="AX100" i="1"/>
  <c r="AW113" i="1"/>
  <c r="AS77" i="1"/>
  <c r="AR73" i="1"/>
  <c r="AG233" i="1"/>
  <c r="AS217" i="1"/>
  <c r="AM253" i="1"/>
  <c r="AO253" i="1" s="1"/>
  <c r="AM262" i="1"/>
  <c r="AO262" i="1" s="1"/>
  <c r="AN251" i="1"/>
  <c r="AX215" i="1"/>
  <c r="AS94" i="1"/>
  <c r="AN70" i="1"/>
  <c r="AW297" i="1"/>
  <c r="AY297" i="1" s="1"/>
  <c r="AN284" i="1"/>
  <c r="AN278" i="1"/>
  <c r="AN252" i="1"/>
  <c r="AR212" i="1"/>
  <c r="AT212" i="1" s="1"/>
  <c r="AW183" i="1"/>
  <c r="AY183" i="1" s="1"/>
  <c r="AR118" i="1"/>
  <c r="AS110" i="1"/>
  <c r="AX106" i="1"/>
  <c r="AW94" i="1"/>
  <c r="AR90" i="1"/>
  <c r="AX86" i="1"/>
  <c r="AX212" i="1"/>
  <c r="AN118" i="1"/>
  <c r="AN90" i="1"/>
  <c r="AS102" i="1"/>
  <c r="AX70" i="1"/>
  <c r="AM75" i="1"/>
  <c r="AR110" i="1"/>
  <c r="AG286" i="1"/>
  <c r="AG257" i="1"/>
  <c r="AW79" i="1"/>
  <c r="AR83" i="1"/>
  <c r="AX87" i="1"/>
  <c r="AW95" i="1"/>
  <c r="AS99" i="1"/>
  <c r="AS103" i="1"/>
  <c r="AX115" i="1"/>
  <c r="AR119" i="1"/>
  <c r="AS278" i="1"/>
  <c r="AS262" i="1"/>
  <c r="AW251" i="1"/>
  <c r="AY251" i="1" s="1"/>
  <c r="AM215" i="1"/>
  <c r="AO215" i="1" s="1"/>
  <c r="AX267" i="1"/>
  <c r="AX110" i="1"/>
  <c r="AM290" i="1"/>
  <c r="AO290" i="1" s="1"/>
  <c r="AX284" i="1"/>
  <c r="AN267" i="1"/>
  <c r="AW252" i="1"/>
  <c r="AY252" i="1" s="1"/>
  <c r="AX216" i="1"/>
  <c r="AM126" i="1"/>
  <c r="AS122" i="1"/>
  <c r="AM102" i="1"/>
  <c r="AW98" i="1"/>
  <c r="AR94" i="1"/>
  <c r="AW74" i="1"/>
  <c r="AW70" i="1"/>
  <c r="AM297" i="1"/>
  <c r="AO297" i="1" s="1"/>
  <c r="AR183" i="1"/>
  <c r="AT183" i="1" s="1"/>
  <c r="AR106" i="1"/>
  <c r="AN94" i="1"/>
  <c r="AX90" i="1"/>
  <c r="AR278" i="1"/>
  <c r="AT278" i="1" s="1"/>
  <c r="AG278" i="1"/>
  <c r="AR262" i="1"/>
  <c r="AT262" i="1" s="1"/>
  <c r="AR211" i="1"/>
  <c r="AT211" i="1" s="1"/>
  <c r="AX252" i="1"/>
  <c r="AX126" i="1"/>
  <c r="AM106" i="1"/>
  <c r="AX297" i="1"/>
  <c r="AR290" i="1"/>
  <c r="AT290" i="1" s="1"/>
  <c r="AW267" i="1"/>
  <c r="AY267" i="1" s="1"/>
  <c r="AN212" i="1"/>
  <c r="AW126" i="1"/>
  <c r="AN122" i="1"/>
  <c r="AX118" i="1"/>
  <c r="AR102" i="1"/>
  <c r="AR98" i="1"/>
  <c r="AM90" i="1"/>
  <c r="AS74" i="1"/>
  <c r="AM284" i="1"/>
  <c r="AO284" i="1" s="1"/>
  <c r="AR70" i="1"/>
  <c r="AW284" i="1"/>
  <c r="AY284" i="1" s="1"/>
  <c r="AN119" i="1"/>
  <c r="AW118" i="1"/>
  <c r="AG245" i="1"/>
  <c r="AG270" i="1"/>
  <c r="AG241" i="1"/>
  <c r="AS251" i="1"/>
  <c r="AS294" i="1"/>
  <c r="AG290" i="1"/>
  <c r="AG274" i="1"/>
  <c r="AG261" i="1"/>
  <c r="AG281" i="1"/>
  <c r="AG280" i="1"/>
  <c r="AG279" i="1"/>
  <c r="AG265" i="1"/>
  <c r="AG264" i="1"/>
  <c r="AG263" i="1"/>
  <c r="AG252" i="1"/>
  <c r="AG251" i="1"/>
  <c r="AG250" i="1"/>
  <c r="AG285" i="1"/>
  <c r="AG284" i="1"/>
  <c r="AG283" i="1"/>
  <c r="AG297" i="1"/>
  <c r="AG294" i="1"/>
  <c r="AG293" i="1"/>
  <c r="AG289" i="1"/>
  <c r="AG288" i="1"/>
  <c r="AG287" i="1"/>
  <c r="AG273" i="1"/>
  <c r="AG272" i="1"/>
  <c r="AG271" i="1"/>
  <c r="AG260" i="1"/>
  <c r="AG259" i="1"/>
  <c r="AG258" i="1"/>
  <c r="AG244" i="1"/>
  <c r="AG277" i="1"/>
  <c r="AG276" i="1"/>
  <c r="AG275" i="1"/>
  <c r="AG248" i="1"/>
  <c r="AG247" i="1"/>
  <c r="AG246" i="1"/>
  <c r="AG236" i="1"/>
  <c r="AG235" i="1"/>
  <c r="AG234" i="1"/>
  <c r="AG292" i="1"/>
  <c r="AG291" i="1"/>
  <c r="AG256" i="1"/>
  <c r="AG255" i="1"/>
  <c r="AG254" i="1"/>
  <c r="AG240" i="1"/>
  <c r="AG239" i="1"/>
  <c r="AG238" i="1"/>
  <c r="AG262" i="1"/>
  <c r="AG243" i="1"/>
  <c r="AG242" i="1"/>
  <c r="AG229" i="1"/>
  <c r="AG227" i="1"/>
  <c r="AG225" i="1"/>
  <c r="AG269" i="1"/>
  <c r="AG268" i="1"/>
  <c r="AG267" i="1"/>
  <c r="AG232" i="1"/>
  <c r="AG231" i="1"/>
  <c r="AG230" i="1"/>
  <c r="AG228" i="1"/>
  <c r="AG226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0" i="1"/>
  <c r="AG183" i="1"/>
  <c r="AG182" i="1"/>
  <c r="AG181" i="1"/>
  <c r="AG179" i="1"/>
  <c r="AG178" i="1"/>
  <c r="AG177" i="1"/>
  <c r="AG176" i="1"/>
  <c r="AG175" i="1"/>
  <c r="AG174" i="1"/>
  <c r="AG172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7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171" i="1"/>
  <c r="AG282" i="1"/>
  <c r="AG266" i="1"/>
  <c r="AG253" i="1"/>
  <c r="AG237" i="1"/>
  <c r="AX21" i="1"/>
  <c r="AR76" i="1"/>
  <c r="AS80" i="1"/>
  <c r="AM99" i="1"/>
  <c r="AM71" i="1"/>
  <c r="AN95" i="1"/>
  <c r="AW83" i="1"/>
  <c r="AN87" i="1"/>
  <c r="AR95" i="1"/>
  <c r="AR79" i="1"/>
  <c r="AR111" i="1"/>
  <c r="AR287" i="1"/>
  <c r="AT287" i="1" s="1"/>
  <c r="AR268" i="1"/>
  <c r="AT268" i="1" s="1"/>
  <c r="AS268" i="1"/>
  <c r="AM115" i="1"/>
  <c r="AW99" i="1"/>
  <c r="AX95" i="1"/>
  <c r="AW91" i="1"/>
  <c r="AM87" i="1"/>
  <c r="AN83" i="1"/>
  <c r="AN75" i="1"/>
  <c r="AW71" i="1"/>
  <c r="AM95" i="1"/>
  <c r="AX279" i="1"/>
  <c r="AS279" i="1"/>
  <c r="AR217" i="1"/>
  <c r="AT217" i="1" s="1"/>
  <c r="AR180" i="1"/>
  <c r="AT180" i="1" s="1"/>
  <c r="AN99" i="1"/>
  <c r="AW87" i="1"/>
  <c r="AX83" i="1"/>
  <c r="AM79" i="1"/>
  <c r="AN79" i="1"/>
  <c r="AN71" i="1"/>
  <c r="C21" i="3"/>
  <c r="BO146" i="1"/>
  <c r="C81" i="3"/>
  <c r="AM268" i="1"/>
  <c r="AO268" i="1" s="1"/>
  <c r="AN287" i="1"/>
  <c r="AN279" i="1"/>
  <c r="AW268" i="1"/>
  <c r="AY268" i="1" s="1"/>
  <c r="AN123" i="1"/>
  <c r="AR99" i="1"/>
  <c r="AX99" i="1"/>
  <c r="AM83" i="1"/>
  <c r="AS83" i="1"/>
  <c r="AX79" i="1"/>
  <c r="AX91" i="1"/>
  <c r="C125" i="3"/>
  <c r="BO261" i="1"/>
  <c r="AN72" i="1"/>
  <c r="AW72" i="1"/>
  <c r="AS84" i="1"/>
  <c r="AM104" i="1"/>
  <c r="AR104" i="1"/>
  <c r="AW104" i="1"/>
  <c r="AM108" i="1"/>
  <c r="AS108" i="1"/>
  <c r="AN108" i="1"/>
  <c r="AX116" i="1"/>
  <c r="AS116" i="1"/>
  <c r="AR116" i="1"/>
  <c r="AM120" i="1"/>
  <c r="AW120" i="1"/>
  <c r="AM181" i="1"/>
  <c r="AO181" i="1" s="1"/>
  <c r="AW181" i="1"/>
  <c r="AY181" i="1" s="1"/>
  <c r="AR181" i="1"/>
  <c r="AT181" i="1" s="1"/>
  <c r="AN214" i="1"/>
  <c r="AX214" i="1"/>
  <c r="AS214" i="1"/>
  <c r="AW214" i="1"/>
  <c r="AY214" i="1" s="1"/>
  <c r="AR214" i="1"/>
  <c r="AT214" i="1" s="1"/>
  <c r="AM254" i="1"/>
  <c r="AO254" i="1" s="1"/>
  <c r="AS254" i="1"/>
  <c r="AN254" i="1"/>
  <c r="AW269" i="1"/>
  <c r="AY269" i="1" s="1"/>
  <c r="AN269" i="1"/>
  <c r="AM269" i="1"/>
  <c r="AO269" i="1" s="1"/>
  <c r="AS269" i="1"/>
  <c r="AN281" i="1"/>
  <c r="AS281" i="1"/>
  <c r="AR281" i="1"/>
  <c r="AT281" i="1" s="1"/>
  <c r="AN288" i="1"/>
  <c r="AX288" i="1"/>
  <c r="AW288" i="1"/>
  <c r="AY288" i="1" s="1"/>
  <c r="C133" i="3"/>
  <c r="BO223" i="1"/>
  <c r="AR100" i="1"/>
  <c r="AS100" i="1"/>
  <c r="AM100" i="1"/>
  <c r="AN100" i="1"/>
  <c r="AX112" i="1"/>
  <c r="AW112" i="1"/>
  <c r="AM112" i="1"/>
  <c r="AN184" i="1"/>
  <c r="AR184" i="1"/>
  <c r="AT184" i="1" s="1"/>
  <c r="AM184" i="1"/>
  <c r="AO184" i="1" s="1"/>
  <c r="AS184" i="1"/>
  <c r="AR249" i="1"/>
  <c r="AT249" i="1" s="1"/>
  <c r="AR254" i="1"/>
  <c r="AT254" i="1" s="1"/>
  <c r="AR112" i="1"/>
  <c r="AR288" i="1"/>
  <c r="AT288" i="1" s="1"/>
  <c r="AW254" i="1"/>
  <c r="AY254" i="1" s="1"/>
  <c r="AX184" i="1"/>
  <c r="AX108" i="1"/>
  <c r="AW108" i="1"/>
  <c r="AM116" i="1"/>
  <c r="AS288" i="1"/>
  <c r="AX84" i="1"/>
  <c r="AW100" i="1"/>
  <c r="AM281" i="1"/>
  <c r="AO281" i="1" s="1"/>
  <c r="AM249" i="1"/>
  <c r="AO249" i="1" s="1"/>
  <c r="AW184" i="1"/>
  <c r="AY184" i="1" s="1"/>
  <c r="AN116" i="1"/>
  <c r="AN104" i="1"/>
  <c r="AS76" i="1"/>
  <c r="C161" i="3"/>
  <c r="BO177" i="1"/>
  <c r="AJ81" i="1"/>
  <c r="M48" i="4"/>
  <c r="C210" i="3"/>
  <c r="C50" i="3"/>
  <c r="BO173" i="1"/>
  <c r="C100" i="3"/>
  <c r="BO272" i="1"/>
  <c r="C7" i="3"/>
  <c r="BO202" i="1"/>
  <c r="C15" i="3"/>
  <c r="BO189" i="1"/>
  <c r="C53" i="3"/>
  <c r="C107" i="3"/>
  <c r="BO232" i="1"/>
  <c r="C111" i="3"/>
  <c r="BO207" i="1"/>
  <c r="C11" i="3"/>
  <c r="C163" i="3"/>
  <c r="C209" i="3"/>
  <c r="C87" i="3"/>
  <c r="BO228" i="1"/>
  <c r="C138" i="3"/>
  <c r="BO257" i="1"/>
  <c r="C142" i="3"/>
  <c r="C226" i="3"/>
  <c r="AW21" i="1"/>
  <c r="AY21" i="1" s="1"/>
  <c r="AR294" i="1"/>
  <c r="AT294" i="1" s="1"/>
  <c r="AM72" i="1"/>
  <c r="AN84" i="1"/>
  <c r="AS88" i="1"/>
  <c r="AR80" i="1"/>
  <c r="AN76" i="1"/>
  <c r="AX72" i="1"/>
  <c r="AM217" i="1"/>
  <c r="AO217" i="1"/>
  <c r="AN217" i="1"/>
  <c r="AM213" i="1"/>
  <c r="AO213" i="1" s="1"/>
  <c r="AM180" i="1"/>
  <c r="AO180" i="1"/>
  <c r="AX180" i="1"/>
  <c r="AX123" i="1"/>
  <c r="AS119" i="1"/>
  <c r="AX119" i="1"/>
  <c r="AW115" i="1"/>
  <c r="AS111" i="1"/>
  <c r="AX111" i="1"/>
  <c r="AR123" i="1"/>
  <c r="AN103" i="1"/>
  <c r="AW294" i="1"/>
  <c r="AY294" i="1" s="1"/>
  <c r="AX294" i="1"/>
  <c r="AM294" i="1"/>
  <c r="AO294" i="1" s="1"/>
  <c r="AN80" i="1"/>
  <c r="AX80" i="1"/>
  <c r="AN88" i="1"/>
  <c r="AR84" i="1"/>
  <c r="AM80" i="1"/>
  <c r="AX76" i="1"/>
  <c r="AW217" i="1"/>
  <c r="AY217" i="1" s="1"/>
  <c r="AX217" i="1"/>
  <c r="AW180" i="1"/>
  <c r="AY180" i="1" s="1"/>
  <c r="AM123" i="1"/>
  <c r="AS123" i="1"/>
  <c r="AM119" i="1"/>
  <c r="AN115" i="1"/>
  <c r="AM111" i="1"/>
  <c r="AR115" i="1"/>
  <c r="AR88" i="1"/>
  <c r="AW76" i="1"/>
  <c r="AM76" i="1"/>
  <c r="AX88" i="1"/>
  <c r="AM84" i="1"/>
  <c r="AW80" i="1"/>
  <c r="AS72" i="1"/>
  <c r="AS213" i="1"/>
  <c r="AN213" i="1"/>
  <c r="AW213" i="1"/>
  <c r="AY213" i="1" s="1"/>
  <c r="AW123" i="1"/>
  <c r="AW119" i="1"/>
  <c r="AS115" i="1"/>
  <c r="AW111" i="1"/>
  <c r="AR213" i="1"/>
  <c r="AT213" i="1" s="1"/>
  <c r="C227" i="3"/>
  <c r="AS92" i="1"/>
  <c r="AW92" i="1"/>
  <c r="AR92" i="1"/>
  <c r="AX92" i="1"/>
  <c r="AM96" i="1"/>
  <c r="AX103" i="1"/>
  <c r="AM103" i="1"/>
  <c r="AR103" i="1"/>
  <c r="AN107" i="1"/>
  <c r="AX107" i="1"/>
  <c r="AM107" i="1"/>
  <c r="AW127" i="1"/>
  <c r="AR127" i="1"/>
  <c r="AM127" i="1"/>
  <c r="AS127" i="1"/>
  <c r="AN127" i="1"/>
  <c r="AR253" i="1"/>
  <c r="AT253" i="1" s="1"/>
  <c r="AW253" i="1"/>
  <c r="AY253" i="1" s="1"/>
  <c r="AX253" i="1"/>
  <c r="AS253" i="1"/>
  <c r="AX283" i="1"/>
  <c r="AM283" i="1"/>
  <c r="AO283" i="1" s="1"/>
  <c r="AM289" i="1"/>
  <c r="AO289" i="1" s="1"/>
  <c r="AR289" i="1"/>
  <c r="AT289" i="1" s="1"/>
  <c r="AS289" i="1"/>
  <c r="AN289" i="1"/>
  <c r="AN92" i="1"/>
  <c r="AR96" i="1"/>
  <c r="AN253" i="1"/>
  <c r="AR107" i="1"/>
  <c r="AW103" i="1"/>
  <c r="AR85" i="1"/>
  <c r="AX85" i="1"/>
  <c r="AM85" i="1"/>
  <c r="AW85" i="1"/>
  <c r="AN85" i="1"/>
  <c r="AW89" i="1"/>
  <c r="AM89" i="1"/>
  <c r="AN89" i="1"/>
  <c r="AS120" i="1"/>
  <c r="AX120" i="1"/>
  <c r="AN120" i="1"/>
  <c r="AR120" i="1"/>
  <c r="AX124" i="1"/>
  <c r="AM124" i="1"/>
  <c r="AR124" i="1"/>
  <c r="AS124" i="1"/>
  <c r="AX249" i="1"/>
  <c r="AS249" i="1"/>
  <c r="AW249" i="1"/>
  <c r="AY249" i="1" s="1"/>
  <c r="AX289" i="1"/>
  <c r="AS283" i="1"/>
  <c r="AN96" i="1"/>
  <c r="AW96" i="1"/>
  <c r="AS107" i="1"/>
  <c r="AX69" i="1"/>
  <c r="AN69" i="1"/>
  <c r="AM69" i="1"/>
  <c r="AS69" i="1"/>
  <c r="AW69" i="1"/>
  <c r="AY69" i="1" s="1"/>
  <c r="AR78" i="1"/>
  <c r="AM78" i="1"/>
  <c r="AS78" i="1"/>
  <c r="AN78" i="1"/>
  <c r="AX82" i="1"/>
  <c r="AN82" i="1"/>
  <c r="AW82" i="1"/>
  <c r="AW117" i="1"/>
  <c r="AR117" i="1"/>
  <c r="AN117" i="1"/>
  <c r="AR182" i="1"/>
  <c r="AT182" i="1" s="1"/>
  <c r="AW182" i="1"/>
  <c r="AY182" i="1" s="1"/>
  <c r="AM182" i="1"/>
  <c r="AO182" i="1" s="1"/>
  <c r="AN182" i="1"/>
  <c r="AX211" i="1"/>
  <c r="AS211" i="1"/>
  <c r="AW211" i="1"/>
  <c r="AY211" i="1" s="1"/>
  <c r="AN211" i="1"/>
  <c r="AR215" i="1"/>
  <c r="AT215" i="1" s="1"/>
  <c r="AS215" i="1"/>
  <c r="AN215" i="1"/>
  <c r="BD224" i="2"/>
  <c r="BD225" i="2"/>
  <c r="AR283" i="1"/>
  <c r="AT283" i="1" s="1"/>
  <c r="AW289" i="1"/>
  <c r="AY289" i="1" s="1"/>
  <c r="AN283" i="1"/>
  <c r="AX96" i="1"/>
  <c r="AM92" i="1"/>
  <c r="AX127" i="1"/>
  <c r="AW107" i="1"/>
  <c r="AS96" i="1"/>
  <c r="AR21" i="1"/>
  <c r="AT21" i="1" s="1"/>
  <c r="AN21" i="1"/>
  <c r="AM21" i="1"/>
  <c r="AO21" i="1" s="1"/>
  <c r="AX71" i="1"/>
  <c r="AR71" i="1"/>
  <c r="AS71" i="1"/>
  <c r="AW75" i="1"/>
  <c r="AX75" i="1"/>
  <c r="AM110" i="1"/>
  <c r="AN110" i="1"/>
  <c r="AR114" i="1"/>
  <c r="AX114" i="1"/>
  <c r="AM114" i="1"/>
  <c r="AS114" i="1"/>
  <c r="AN114" i="1"/>
  <c r="AJ270" i="1"/>
  <c r="AJ268" i="1"/>
  <c r="AJ221" i="1"/>
  <c r="AJ199" i="1"/>
  <c r="AJ166" i="1"/>
  <c r="AJ145" i="1"/>
  <c r="AJ129" i="1"/>
  <c r="AJ113" i="1"/>
  <c r="AJ100" i="1"/>
  <c r="AJ96" i="1"/>
  <c r="AJ92" i="1"/>
  <c r="AJ88" i="1"/>
  <c r="AJ84" i="1"/>
  <c r="AJ80" i="1"/>
  <c r="AJ76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AJ24" i="1"/>
  <c r="M63" i="4"/>
  <c r="M59" i="4"/>
  <c r="M55" i="4"/>
  <c r="M51" i="4"/>
  <c r="M47" i="4"/>
  <c r="M43" i="4"/>
  <c r="M39" i="4"/>
  <c r="M35" i="4"/>
  <c r="M31" i="4"/>
  <c r="M27" i="4"/>
  <c r="M23" i="4"/>
  <c r="M19" i="4"/>
  <c r="C220" i="3"/>
  <c r="C219" i="3"/>
  <c r="C213" i="3"/>
  <c r="C171" i="3"/>
  <c r="C155" i="3"/>
  <c r="C135" i="3"/>
  <c r="BO266" i="1"/>
  <c r="C121" i="3"/>
  <c r="BO168" i="1"/>
  <c r="C46" i="3"/>
  <c r="BO204" i="1"/>
  <c r="C43" i="3"/>
  <c r="BO199" i="1"/>
  <c r="C6" i="3"/>
  <c r="BO192" i="1"/>
  <c r="AS192" i="1" s="1"/>
  <c r="C193" i="3"/>
  <c r="C113" i="3"/>
  <c r="BO208" i="1"/>
  <c r="C83" i="3"/>
  <c r="BO227" i="1"/>
  <c r="C168" i="3"/>
  <c r="BO147" i="1"/>
  <c r="C188" i="3"/>
  <c r="BO280" i="1"/>
  <c r="C12" i="3"/>
  <c r="C16" i="3"/>
  <c r="BO194" i="1"/>
  <c r="C27" i="3"/>
  <c r="C52" i="3"/>
  <c r="BO174" i="1"/>
  <c r="C73" i="3"/>
  <c r="BO129" i="1"/>
  <c r="C110" i="3"/>
  <c r="BO210" i="1"/>
  <c r="C129" i="3"/>
  <c r="BO242" i="1"/>
  <c r="C141" i="3"/>
  <c r="C149" i="3"/>
  <c r="BO225" i="1"/>
  <c r="C157" i="3"/>
  <c r="BO274" i="1"/>
  <c r="C173" i="3"/>
  <c r="BO234" i="1"/>
  <c r="C175" i="3"/>
  <c r="C14" i="3"/>
  <c r="BO138" i="1"/>
  <c r="C59" i="3"/>
  <c r="C189" i="3"/>
  <c r="C31" i="3"/>
  <c r="BO152" i="1"/>
  <c r="C47" i="3"/>
  <c r="BO187" i="1"/>
  <c r="AJ279" i="1"/>
  <c r="AJ216" i="1"/>
  <c r="AJ180" i="1"/>
  <c r="AJ157" i="1"/>
  <c r="AJ141" i="1"/>
  <c r="AJ125" i="1"/>
  <c r="AJ109" i="1"/>
  <c r="AJ99" i="1"/>
  <c r="AJ95" i="1"/>
  <c r="AJ91" i="1"/>
  <c r="AJ87" i="1"/>
  <c r="AJ83" i="1"/>
  <c r="AJ79" i="1"/>
  <c r="AJ75" i="1"/>
  <c r="AJ71" i="1"/>
  <c r="AJ67" i="1"/>
  <c r="AJ63" i="1"/>
  <c r="AJ59" i="1"/>
  <c r="AJ55" i="1"/>
  <c r="AJ51" i="1"/>
  <c r="AJ47" i="1"/>
  <c r="AJ43" i="1"/>
  <c r="AJ39" i="1"/>
  <c r="AJ35" i="1"/>
  <c r="AJ31" i="1"/>
  <c r="AJ27" i="1"/>
  <c r="AJ23" i="1"/>
  <c r="M62" i="4"/>
  <c r="M58" i="4"/>
  <c r="M54" i="4"/>
  <c r="M50" i="4"/>
  <c r="M46" i="4"/>
  <c r="M42" i="4"/>
  <c r="M38" i="4"/>
  <c r="M34" i="4"/>
  <c r="M30" i="4"/>
  <c r="M26" i="4"/>
  <c r="M22" i="4"/>
  <c r="M18" i="4"/>
  <c r="C224" i="3"/>
  <c r="C212" i="3"/>
  <c r="C215" i="3"/>
  <c r="C217" i="3"/>
  <c r="C198" i="3"/>
  <c r="C97" i="3"/>
  <c r="BO219" i="1"/>
  <c r="AB219" i="1" s="1"/>
  <c r="C22" i="3"/>
  <c r="BO200" i="1"/>
  <c r="C108" i="3"/>
  <c r="BO231" i="1"/>
  <c r="AS231" i="1" s="1"/>
  <c r="C201" i="3"/>
  <c r="C76" i="3"/>
  <c r="BO239" i="1"/>
  <c r="C164" i="3"/>
  <c r="C184" i="3"/>
  <c r="C202" i="3"/>
  <c r="C206" i="3"/>
  <c r="BO205" i="1"/>
  <c r="AB205" i="1" s="1"/>
  <c r="C20" i="3"/>
  <c r="C36" i="3"/>
  <c r="BO153" i="1"/>
  <c r="C86" i="3"/>
  <c r="BO229" i="1"/>
  <c r="C102" i="3"/>
  <c r="BO276" i="1"/>
  <c r="C114" i="3"/>
  <c r="BO206" i="1"/>
  <c r="C118" i="3"/>
  <c r="BO142" i="1"/>
  <c r="AX142" i="1" s="1"/>
  <c r="C137" i="3"/>
  <c r="BO241" i="1"/>
  <c r="C165" i="3"/>
  <c r="AJ293" i="1"/>
  <c r="AJ287" i="1"/>
  <c r="AJ211" i="1"/>
  <c r="AJ179" i="1"/>
  <c r="AJ153" i="1"/>
  <c r="AJ137" i="1"/>
  <c r="AJ121" i="1"/>
  <c r="AJ105" i="1"/>
  <c r="AJ98" i="1"/>
  <c r="AJ94" i="1"/>
  <c r="AJ90" i="1"/>
  <c r="AJ86" i="1"/>
  <c r="AJ82" i="1"/>
  <c r="AJ78" i="1"/>
  <c r="AJ74" i="1"/>
  <c r="AJ70" i="1"/>
  <c r="AJ66" i="1"/>
  <c r="AJ62" i="1"/>
  <c r="AJ58" i="1"/>
  <c r="AJ54" i="1"/>
  <c r="AJ50" i="1"/>
  <c r="AJ46" i="1"/>
  <c r="AJ42" i="1"/>
  <c r="AJ38" i="1"/>
  <c r="AJ34" i="1"/>
  <c r="AJ30" i="1"/>
  <c r="AJ26" i="1"/>
  <c r="AJ22" i="1"/>
  <c r="BL22" i="1" s="1"/>
  <c r="M61" i="4"/>
  <c r="M57" i="4"/>
  <c r="M53" i="4"/>
  <c r="M49" i="4"/>
  <c r="M45" i="4"/>
  <c r="M41" i="4"/>
  <c r="M37" i="4"/>
  <c r="M33" i="4"/>
  <c r="M29" i="4"/>
  <c r="M25" i="4"/>
  <c r="M21" i="4"/>
  <c r="C211" i="3"/>
  <c r="C214" i="3"/>
  <c r="C218" i="3"/>
  <c r="C222" i="3"/>
  <c r="C221" i="3"/>
  <c r="C191" i="3"/>
  <c r="C187" i="3"/>
  <c r="C172" i="3"/>
  <c r="BO235" i="1"/>
  <c r="C71" i="3"/>
  <c r="BO151" i="1"/>
  <c r="C19" i="3"/>
  <c r="BO145" i="1"/>
  <c r="C30" i="3"/>
  <c r="BO134" i="1"/>
  <c r="C88" i="3"/>
  <c r="BO273" i="1"/>
  <c r="C179" i="3"/>
  <c r="BO158" i="1"/>
  <c r="C68" i="3"/>
  <c r="BO237" i="1"/>
  <c r="C105" i="3"/>
  <c r="C132" i="3"/>
  <c r="C148" i="3"/>
  <c r="BO226" i="1"/>
  <c r="C4" i="3"/>
  <c r="C32" i="3"/>
  <c r="AJ262" i="1"/>
  <c r="AJ258" i="1"/>
  <c r="AJ253" i="1"/>
  <c r="AJ252" i="1"/>
  <c r="AJ247" i="1"/>
  <c r="AJ242" i="1"/>
  <c r="AJ237" i="1"/>
  <c r="AJ236" i="1"/>
  <c r="AJ228" i="1"/>
  <c r="AJ133" i="1"/>
  <c r="AJ93" i="1"/>
  <c r="AJ77" i="1"/>
  <c r="AJ61" i="1"/>
  <c r="AJ45" i="1"/>
  <c r="AJ29" i="1"/>
  <c r="M52" i="4"/>
  <c r="M36" i="4"/>
  <c r="M20" i="4"/>
  <c r="C216" i="3"/>
  <c r="C223" i="3"/>
  <c r="C96" i="3"/>
  <c r="BO220" i="1"/>
  <c r="C127" i="3"/>
  <c r="BO264" i="1"/>
  <c r="C28" i="3"/>
  <c r="C56" i="3"/>
  <c r="C65" i="3"/>
  <c r="C69" i="3"/>
  <c r="C106" i="3"/>
  <c r="C169" i="3"/>
  <c r="BO233" i="1"/>
  <c r="AA233" i="1" s="1"/>
  <c r="C195" i="3"/>
  <c r="C199" i="3"/>
  <c r="C203" i="3"/>
  <c r="BO185" i="1"/>
  <c r="AA185" i="1" s="1"/>
  <c r="C207" i="3"/>
  <c r="BO186" i="1"/>
  <c r="C34" i="3"/>
  <c r="BO135" i="1"/>
  <c r="C75" i="3"/>
  <c r="BO246" i="1"/>
  <c r="AX246" i="1"/>
  <c r="C183" i="3"/>
  <c r="BO191" i="1"/>
  <c r="C93" i="3"/>
  <c r="BO218" i="1"/>
  <c r="C101" i="3"/>
  <c r="BO260" i="1"/>
  <c r="C136" i="3"/>
  <c r="BO270" i="1"/>
  <c r="C41" i="3"/>
  <c r="C74" i="3"/>
  <c r="BO248" i="1"/>
  <c r="C99" i="3"/>
  <c r="BO285" i="1"/>
  <c r="C115" i="3"/>
  <c r="BO140" i="1"/>
  <c r="C126" i="3"/>
  <c r="C130" i="3"/>
  <c r="BO221" i="1"/>
  <c r="C170" i="3"/>
  <c r="BO150" i="1"/>
  <c r="C200" i="3"/>
  <c r="C124" i="3"/>
  <c r="C42" i="3"/>
  <c r="BO157" i="1"/>
  <c r="C190" i="3"/>
  <c r="C89" i="3"/>
  <c r="BO265" i="1"/>
  <c r="C151" i="3"/>
  <c r="BO240" i="1"/>
  <c r="C177" i="3"/>
  <c r="BO163" i="1"/>
  <c r="C162" i="3"/>
  <c r="BO179" i="1"/>
  <c r="C84" i="3"/>
  <c r="C26" i="3"/>
  <c r="C159" i="3"/>
  <c r="BO176" i="1"/>
  <c r="C82" i="3"/>
  <c r="C49" i="3"/>
  <c r="BO171" i="1"/>
  <c r="C208" i="3"/>
  <c r="AJ207" i="1"/>
  <c r="AJ117" i="1"/>
  <c r="AJ89" i="1"/>
  <c r="AJ73" i="1"/>
  <c r="AJ57" i="1"/>
  <c r="AJ41" i="1"/>
  <c r="AJ25" i="1"/>
  <c r="AJ170" i="1"/>
  <c r="AJ101" i="1"/>
  <c r="AJ85" i="1"/>
  <c r="AJ69" i="1"/>
  <c r="AJ53" i="1"/>
  <c r="BL53" i="1" s="1"/>
  <c r="AJ37" i="1"/>
  <c r="M60" i="4"/>
  <c r="M44" i="4"/>
  <c r="M28" i="4"/>
  <c r="C225" i="3"/>
  <c r="Y297" i="1"/>
  <c r="C116" i="3"/>
  <c r="C38" i="3"/>
  <c r="BO154" i="1"/>
  <c r="C35" i="3"/>
  <c r="C77" i="3"/>
  <c r="BO256" i="1"/>
  <c r="C90" i="3"/>
  <c r="BO282" i="1"/>
  <c r="C94" i="3"/>
  <c r="C98" i="3"/>
  <c r="BO259" i="1"/>
  <c r="AA259" i="1" s="1"/>
  <c r="C122" i="3"/>
  <c r="BO167" i="1"/>
  <c r="C80" i="3"/>
  <c r="C145" i="3"/>
  <c r="BO224" i="1"/>
  <c r="C185" i="3"/>
  <c r="C92" i="3"/>
  <c r="BO271" i="1"/>
  <c r="C120" i="3"/>
  <c r="BO166" i="1"/>
  <c r="C131" i="3"/>
  <c r="C205" i="3"/>
  <c r="BO195" i="1"/>
  <c r="C39" i="3"/>
  <c r="BO156" i="1"/>
  <c r="C156" i="3"/>
  <c r="BO144" i="1"/>
  <c r="C194" i="3"/>
  <c r="C5" i="3"/>
  <c r="BO203" i="1"/>
  <c r="C17" i="3"/>
  <c r="C33" i="3"/>
  <c r="BO136" i="1"/>
  <c r="C62" i="3"/>
  <c r="BO291" i="1"/>
  <c r="C70" i="3"/>
  <c r="BO128" i="1"/>
  <c r="C78" i="3"/>
  <c r="BO250" i="1"/>
  <c r="C91" i="3"/>
  <c r="BO277" i="1"/>
  <c r="C123" i="3"/>
  <c r="BO169" i="1"/>
  <c r="C146" i="3"/>
  <c r="BO149" i="1"/>
  <c r="C186" i="3"/>
  <c r="BO162" i="1"/>
  <c r="C192" i="3"/>
  <c r="C196" i="3"/>
  <c r="C63" i="3"/>
  <c r="BO286" i="1"/>
  <c r="C140" i="3"/>
  <c r="C143" i="3"/>
  <c r="C18" i="3"/>
  <c r="C10" i="3"/>
  <c r="BO137" i="1"/>
  <c r="C104" i="3"/>
  <c r="BO230" i="1"/>
  <c r="C79" i="3"/>
  <c r="BO170" i="1"/>
  <c r="C25" i="3"/>
  <c r="C204" i="3"/>
  <c r="BO196" i="1"/>
  <c r="C67" i="3"/>
  <c r="BO238" i="1"/>
  <c r="C112" i="3"/>
  <c r="BO209" i="1"/>
  <c r="C166" i="3"/>
  <c r="C95" i="3"/>
  <c r="C66" i="3"/>
  <c r="C13" i="3"/>
  <c r="BO139" i="1"/>
  <c r="C109" i="3"/>
  <c r="C72" i="3"/>
  <c r="BO130" i="1"/>
  <c r="C64" i="3"/>
  <c r="BO236" i="1"/>
  <c r="C55" i="3"/>
  <c r="C197" i="3"/>
  <c r="C153" i="3"/>
  <c r="C61" i="3"/>
  <c r="BO292" i="1"/>
  <c r="C60" i="3"/>
  <c r="BO244" i="1"/>
  <c r="M24" i="4"/>
  <c r="M56" i="4"/>
  <c r="AJ33" i="1"/>
  <c r="AJ97" i="1"/>
  <c r="C57" i="3"/>
  <c r="BO133" i="1"/>
  <c r="C152" i="3"/>
  <c r="C24" i="3"/>
  <c r="BO188" i="1"/>
  <c r="C182" i="3"/>
  <c r="BO161" i="1"/>
  <c r="C174" i="3"/>
  <c r="C134" i="3"/>
  <c r="BO222" i="1"/>
  <c r="C103" i="3"/>
  <c r="BO263" i="1"/>
  <c r="C58" i="3"/>
  <c r="BO132" i="1"/>
  <c r="C45" i="3"/>
  <c r="BO197" i="1"/>
  <c r="C29" i="3"/>
  <c r="BO148" i="1"/>
  <c r="C144" i="3"/>
  <c r="C23" i="3"/>
  <c r="BO198" i="1"/>
  <c r="C167" i="3"/>
  <c r="C147" i="3"/>
  <c r="C139" i="3"/>
  <c r="BO243" i="1"/>
  <c r="C181" i="3"/>
  <c r="BO159" i="1"/>
  <c r="C44" i="3"/>
  <c r="BO193" i="1"/>
  <c r="C40" i="3"/>
  <c r="M32" i="4"/>
  <c r="M64" i="4"/>
  <c r="AJ49" i="1"/>
  <c r="BL49" i="1" s="1"/>
  <c r="AJ149" i="1"/>
  <c r="C48" i="3"/>
  <c r="BO175" i="1"/>
  <c r="AA175" i="1" s="1"/>
  <c r="C51" i="3"/>
  <c r="BO172" i="1"/>
  <c r="C54" i="3"/>
  <c r="BO131" i="1"/>
  <c r="C178" i="3"/>
  <c r="BO165" i="1"/>
  <c r="C158" i="3"/>
  <c r="C154" i="3"/>
  <c r="BO143" i="1"/>
  <c r="C150" i="3"/>
  <c r="BO258" i="1"/>
  <c r="C119" i="3"/>
  <c r="BO141" i="1"/>
  <c r="C37" i="3"/>
  <c r="BO155" i="1"/>
  <c r="C9" i="3"/>
  <c r="BO190" i="1"/>
  <c r="C176" i="3"/>
  <c r="BO164" i="1"/>
  <c r="C180" i="3"/>
  <c r="BO160" i="1"/>
  <c r="C128" i="3"/>
  <c r="BO245" i="1"/>
  <c r="C117" i="3"/>
  <c r="C85" i="3"/>
  <c r="C160" i="3"/>
  <c r="BO178" i="1"/>
  <c r="C8" i="3"/>
  <c r="BO201" i="1"/>
  <c r="M40" i="4"/>
  <c r="AS97" i="1"/>
  <c r="AJ65" i="1"/>
  <c r="AJ21" i="1"/>
  <c r="AJ286" i="1"/>
  <c r="AJ284" i="1"/>
  <c r="AJ278" i="1"/>
  <c r="AJ277" i="1"/>
  <c r="AJ267" i="1"/>
  <c r="AJ257" i="1"/>
  <c r="AJ256" i="1"/>
  <c r="AJ251" i="1"/>
  <c r="AJ246" i="1"/>
  <c r="AJ241" i="1"/>
  <c r="AJ240" i="1"/>
  <c r="AJ233" i="1"/>
  <c r="AJ232" i="1"/>
  <c r="AJ227" i="1"/>
  <c r="AJ220" i="1"/>
  <c r="AJ215" i="1"/>
  <c r="AJ210" i="1"/>
  <c r="AJ204" i="1"/>
  <c r="AJ196" i="1"/>
  <c r="AJ183" i="1"/>
  <c r="AJ178" i="1"/>
  <c r="AJ169" i="1"/>
  <c r="AJ165" i="1"/>
  <c r="AJ156" i="1"/>
  <c r="AJ152" i="1"/>
  <c r="AJ148" i="1"/>
  <c r="AJ144" i="1"/>
  <c r="AJ140" i="1"/>
  <c r="AJ136" i="1"/>
  <c r="AJ132" i="1"/>
  <c r="AJ128" i="1"/>
  <c r="AJ124" i="1"/>
  <c r="AJ120" i="1"/>
  <c r="AJ116" i="1"/>
  <c r="AJ112" i="1"/>
  <c r="AJ108" i="1"/>
  <c r="AJ104" i="1"/>
  <c r="AJ297" i="1"/>
  <c r="AJ292" i="1"/>
  <c r="AJ290" i="1"/>
  <c r="AJ289" i="1"/>
  <c r="AJ282" i="1"/>
  <c r="AJ281" i="1"/>
  <c r="AJ276" i="1"/>
  <c r="AJ266" i="1"/>
  <c r="AJ264" i="1"/>
  <c r="AJ261" i="1"/>
  <c r="AJ260" i="1"/>
  <c r="AJ255" i="1"/>
  <c r="AJ250" i="1"/>
  <c r="AJ245" i="1"/>
  <c r="AJ244" i="1"/>
  <c r="AJ239" i="1"/>
  <c r="AJ231" i="1"/>
  <c r="AJ224" i="1"/>
  <c r="AJ219" i="1"/>
  <c r="AJ214" i="1"/>
  <c r="AJ209" i="1"/>
  <c r="AJ203" i="1"/>
  <c r="AJ195" i="1"/>
  <c r="AJ182" i="1"/>
  <c r="AJ177" i="1"/>
  <c r="AJ168" i="1"/>
  <c r="AJ164" i="1"/>
  <c r="AJ155" i="1"/>
  <c r="AJ151" i="1"/>
  <c r="AJ147" i="1"/>
  <c r="AJ143" i="1"/>
  <c r="AJ139" i="1"/>
  <c r="AJ135" i="1"/>
  <c r="AJ131" i="1"/>
  <c r="AJ127" i="1"/>
  <c r="AJ123" i="1"/>
  <c r="AJ119" i="1"/>
  <c r="AJ115" i="1"/>
  <c r="AJ111" i="1"/>
  <c r="AJ107" i="1"/>
  <c r="AJ103" i="1"/>
  <c r="AJ294" i="1"/>
  <c r="AJ291" i="1"/>
  <c r="AJ288" i="1"/>
  <c r="AJ280" i="1"/>
  <c r="AJ275" i="1"/>
  <c r="AJ272" i="1"/>
  <c r="AJ259" i="1"/>
  <c r="AJ254" i="1"/>
  <c r="AJ249" i="1"/>
  <c r="AJ248" i="1"/>
  <c r="AJ243" i="1"/>
  <c r="AJ238" i="1"/>
  <c r="AJ230" i="1"/>
  <c r="AJ223" i="1"/>
  <c r="AJ218" i="1"/>
  <c r="AJ212" i="1"/>
  <c r="AJ208" i="1"/>
  <c r="AJ200" i="1"/>
  <c r="AJ184" i="1"/>
  <c r="AJ181" i="1"/>
  <c r="AJ176" i="1"/>
  <c r="AJ167" i="1"/>
  <c r="AJ163" i="1"/>
  <c r="AJ154" i="1"/>
  <c r="AJ150" i="1"/>
  <c r="AJ146" i="1"/>
  <c r="AJ142" i="1"/>
  <c r="AJ138" i="1"/>
  <c r="AJ134" i="1"/>
  <c r="AJ130" i="1"/>
  <c r="AJ126" i="1"/>
  <c r="AJ122" i="1"/>
  <c r="AJ118" i="1"/>
  <c r="AJ114" i="1"/>
  <c r="AJ110" i="1"/>
  <c r="AJ106" i="1"/>
  <c r="AJ102" i="1"/>
  <c r="AN233" i="1"/>
  <c r="AM225" i="1"/>
  <c r="AO225" i="1" s="1"/>
  <c r="AS75" i="1"/>
  <c r="AX275" i="1"/>
  <c r="AJ263" i="1"/>
  <c r="BC109" i="2"/>
  <c r="AJ269" i="1"/>
  <c r="AJ222" i="1"/>
  <c r="AJ225" i="1"/>
  <c r="BC141" i="2"/>
  <c r="AJ217" i="1"/>
  <c r="BC221" i="2"/>
  <c r="AJ283" i="1"/>
  <c r="AM216" i="1"/>
  <c r="AO216" i="1" s="1"/>
  <c r="BC133" i="2"/>
  <c r="AJ226" i="1"/>
  <c r="AJ229" i="1"/>
  <c r="AJ213" i="1"/>
  <c r="BC169" i="2"/>
  <c r="AJ235" i="1"/>
  <c r="AJ274" i="1"/>
  <c r="AJ234" i="1"/>
  <c r="BC213" i="2"/>
  <c r="AJ206" i="1"/>
  <c r="AJ273" i="1"/>
  <c r="BC165" i="2"/>
  <c r="AJ202" i="1"/>
  <c r="AJ198" i="1"/>
  <c r="AJ194" i="1"/>
  <c r="AJ205" i="1"/>
  <c r="AJ201" i="1"/>
  <c r="AJ197" i="1"/>
  <c r="AJ193" i="1"/>
  <c r="BC117" i="2"/>
  <c r="AJ265" i="1"/>
  <c r="BC157" i="2"/>
  <c r="AJ271" i="1"/>
  <c r="BC229" i="2"/>
  <c r="AJ285" i="1"/>
  <c r="BQ338" i="1"/>
  <c r="BQ303" i="1"/>
  <c r="BQ315" i="1"/>
  <c r="BQ323" i="1"/>
  <c r="BQ304" i="1"/>
  <c r="BQ337" i="1"/>
  <c r="BQ321" i="1"/>
  <c r="BQ331" i="1"/>
  <c r="BQ327" i="1"/>
  <c r="BQ317" i="1"/>
  <c r="BQ301" i="1"/>
  <c r="BQ324" i="1"/>
  <c r="BQ328" i="1"/>
  <c r="BQ302" i="1"/>
  <c r="BQ343" i="1"/>
  <c r="BQ325" i="1"/>
  <c r="BQ329" i="1"/>
  <c r="BQ306" i="1"/>
  <c r="BQ305" i="1"/>
  <c r="BQ341" i="1"/>
  <c r="BQ334" i="1"/>
  <c r="BQ316" i="1"/>
  <c r="BQ322" i="1"/>
  <c r="BQ320" i="1"/>
  <c r="BQ330" i="1"/>
  <c r="BQ344" i="1"/>
  <c r="BQ298" i="1"/>
  <c r="BQ336" i="1"/>
  <c r="BQ335" i="1"/>
  <c r="BQ311" i="1"/>
  <c r="BQ310" i="1"/>
  <c r="BQ314" i="1"/>
  <c r="BQ326" i="1"/>
  <c r="BQ300" i="1"/>
  <c r="BQ313" i="1"/>
  <c r="BQ319" i="1"/>
  <c r="BQ340" i="1"/>
  <c r="BQ309" i="1"/>
  <c r="BQ333" i="1"/>
  <c r="AB259" i="1"/>
  <c r="AA181" i="1"/>
  <c r="BO293" i="1"/>
  <c r="AX293" i="1" s="1"/>
  <c r="AB88" i="1"/>
  <c r="AB258" i="1"/>
  <c r="Z258" i="1"/>
  <c r="AA258" i="1"/>
  <c r="AN218" i="1"/>
  <c r="AB218" i="1"/>
  <c r="Z218" i="1"/>
  <c r="AA218" i="1"/>
  <c r="AB225" i="1"/>
  <c r="AA225" i="1"/>
  <c r="Z225" i="1"/>
  <c r="AA204" i="1"/>
  <c r="Z204" i="1"/>
  <c r="AB204" i="1"/>
  <c r="AB272" i="1"/>
  <c r="AA272" i="1"/>
  <c r="Z272" i="1"/>
  <c r="AB245" i="1"/>
  <c r="AA245" i="1"/>
  <c r="Z245" i="1"/>
  <c r="AB155" i="1"/>
  <c r="AA155" i="1"/>
  <c r="Z155" i="1"/>
  <c r="Z175" i="1"/>
  <c r="AB175" i="1"/>
  <c r="AB148" i="1"/>
  <c r="AA148" i="1"/>
  <c r="Z148" i="1"/>
  <c r="AB222" i="1"/>
  <c r="Z222" i="1"/>
  <c r="AA222" i="1"/>
  <c r="AB130" i="1"/>
  <c r="AA130" i="1"/>
  <c r="Z130" i="1"/>
  <c r="AA196" i="1"/>
  <c r="Z196" i="1"/>
  <c r="AB196" i="1"/>
  <c r="AB137" i="1"/>
  <c r="AA137" i="1"/>
  <c r="Z137" i="1"/>
  <c r="AA203" i="1"/>
  <c r="Z203" i="1"/>
  <c r="AB203" i="1"/>
  <c r="AS195" i="1"/>
  <c r="AA195" i="1"/>
  <c r="Z195" i="1"/>
  <c r="AB195" i="1"/>
  <c r="AA171" i="1"/>
  <c r="Z171" i="1"/>
  <c r="AB171" i="1"/>
  <c r="AB265" i="1"/>
  <c r="AA265" i="1"/>
  <c r="Z265" i="1"/>
  <c r="AB140" i="1"/>
  <c r="AA140" i="1"/>
  <c r="Z140" i="1"/>
  <c r="AB246" i="1"/>
  <c r="Z246" i="1"/>
  <c r="AA246" i="1"/>
  <c r="AB264" i="1"/>
  <c r="AA264" i="1"/>
  <c r="Z264" i="1"/>
  <c r="AB226" i="1"/>
  <c r="Z226" i="1"/>
  <c r="AA226" i="1"/>
  <c r="AB158" i="1"/>
  <c r="AA158" i="1"/>
  <c r="Z158" i="1"/>
  <c r="AB151" i="1"/>
  <c r="AA151" i="1"/>
  <c r="Z151" i="1"/>
  <c r="AS206" i="1"/>
  <c r="AA206" i="1"/>
  <c r="Z206" i="1"/>
  <c r="AB206" i="1"/>
  <c r="AA200" i="1"/>
  <c r="Z200" i="1"/>
  <c r="AB200" i="1"/>
  <c r="AB234" i="1"/>
  <c r="Z234" i="1"/>
  <c r="AA234" i="1"/>
  <c r="AB242" i="1"/>
  <c r="Z242" i="1"/>
  <c r="AA242" i="1"/>
  <c r="AB147" i="1"/>
  <c r="AA147" i="1"/>
  <c r="Z147" i="1"/>
  <c r="AA192" i="1"/>
  <c r="Z192" i="1"/>
  <c r="AB192" i="1"/>
  <c r="AB266" i="1"/>
  <c r="AA266" i="1"/>
  <c r="Z266" i="1"/>
  <c r="AB257" i="1"/>
  <c r="AA257" i="1"/>
  <c r="Z257" i="1"/>
  <c r="AA189" i="1"/>
  <c r="Z189" i="1"/>
  <c r="AB189" i="1"/>
  <c r="Z259" i="1"/>
  <c r="Z276" i="1"/>
  <c r="AB181" i="1"/>
  <c r="Z127" i="1"/>
  <c r="AA183" i="1"/>
  <c r="AB114" i="1"/>
  <c r="AA93" i="1"/>
  <c r="AB89" i="1"/>
  <c r="AA164" i="1"/>
  <c r="Z164" i="1"/>
  <c r="AB164" i="1"/>
  <c r="AB159" i="1"/>
  <c r="AA159" i="1"/>
  <c r="Z159" i="1"/>
  <c r="AB132" i="1"/>
  <c r="AA132" i="1"/>
  <c r="Z132" i="1"/>
  <c r="AB244" i="1"/>
  <c r="AA244" i="1"/>
  <c r="Z244" i="1"/>
  <c r="AB139" i="1"/>
  <c r="AA139" i="1"/>
  <c r="Z139" i="1"/>
  <c r="AB157" i="1"/>
  <c r="AA157" i="1"/>
  <c r="Z157" i="1"/>
  <c r="AB248" i="1"/>
  <c r="AA248" i="1"/>
  <c r="Z248" i="1"/>
  <c r="AB241" i="1"/>
  <c r="AA241" i="1"/>
  <c r="Z241" i="1"/>
  <c r="AA187" i="1"/>
  <c r="Z187" i="1"/>
  <c r="AB187" i="1"/>
  <c r="AW225" i="1"/>
  <c r="AY225" i="1" s="1"/>
  <c r="AW187" i="1"/>
  <c r="AY187" i="1" s="1"/>
  <c r="AA178" i="1"/>
  <c r="Z178" i="1"/>
  <c r="AB178" i="1"/>
  <c r="AB141" i="1"/>
  <c r="AA165" i="1"/>
  <c r="Z165" i="1"/>
  <c r="AB165" i="1"/>
  <c r="AA197" i="1"/>
  <c r="Z197" i="1"/>
  <c r="AB197" i="1"/>
  <c r="AB133" i="1"/>
  <c r="AA133" i="1"/>
  <c r="Z133" i="1"/>
  <c r="AN169" i="1"/>
  <c r="AA169" i="1"/>
  <c r="Z169" i="1"/>
  <c r="AB169" i="1"/>
  <c r="AR224" i="1"/>
  <c r="AT224" i="1" s="1"/>
  <c r="AB224" i="1"/>
  <c r="AA224" i="1"/>
  <c r="Z224" i="1"/>
  <c r="AB154" i="1"/>
  <c r="AA154" i="1"/>
  <c r="Z154" i="1"/>
  <c r="AA179" i="1"/>
  <c r="AB150" i="1"/>
  <c r="AA150" i="1"/>
  <c r="Z150" i="1"/>
  <c r="AB260" i="1"/>
  <c r="AA260" i="1"/>
  <c r="Z260" i="1"/>
  <c r="AB220" i="1"/>
  <c r="AA220" i="1"/>
  <c r="Z220" i="1"/>
  <c r="Z273" i="1"/>
  <c r="AB235" i="1"/>
  <c r="AA235" i="1"/>
  <c r="Z235" i="1"/>
  <c r="AB239" i="1"/>
  <c r="AA239" i="1"/>
  <c r="Z239" i="1"/>
  <c r="AA210" i="1"/>
  <c r="Z210" i="1"/>
  <c r="AB210" i="1"/>
  <c r="AA194" i="1"/>
  <c r="Z194" i="1"/>
  <c r="AB194" i="1"/>
  <c r="AB227" i="1"/>
  <c r="AA227" i="1"/>
  <c r="Z227" i="1"/>
  <c r="AA199" i="1"/>
  <c r="Z199" i="1"/>
  <c r="AB199" i="1"/>
  <c r="AB228" i="1"/>
  <c r="AA228" i="1"/>
  <c r="Z228" i="1"/>
  <c r="AA207" i="1"/>
  <c r="Z207" i="1"/>
  <c r="AB207" i="1"/>
  <c r="AA202" i="1"/>
  <c r="Z202" i="1"/>
  <c r="AB202" i="1"/>
  <c r="Z84" i="1"/>
  <c r="AA127" i="1"/>
  <c r="Z126" i="1"/>
  <c r="Z117" i="1"/>
  <c r="Z101" i="1"/>
  <c r="AB93" i="1"/>
  <c r="Z85" i="1"/>
  <c r="AA170" i="1"/>
  <c r="Z170" i="1"/>
  <c r="AB170" i="1"/>
  <c r="AA166" i="1"/>
  <c r="Z166" i="1"/>
  <c r="AB166" i="1"/>
  <c r="AB221" i="1"/>
  <c r="AA221" i="1"/>
  <c r="Z221" i="1"/>
  <c r="AB233" i="1"/>
  <c r="AB138" i="1"/>
  <c r="AA138" i="1"/>
  <c r="Z138" i="1"/>
  <c r="AA208" i="1"/>
  <c r="Z208" i="1"/>
  <c r="AB208" i="1"/>
  <c r="AB232" i="1"/>
  <c r="AA232" i="1"/>
  <c r="Z232" i="1"/>
  <c r="AB223" i="1"/>
  <c r="AA223" i="1"/>
  <c r="Z223" i="1"/>
  <c r="AB183" i="1"/>
  <c r="AA126" i="1"/>
  <c r="Z114" i="1"/>
  <c r="AA117" i="1"/>
  <c r="AA101" i="1"/>
  <c r="Z89" i="1"/>
  <c r="AA85" i="1"/>
  <c r="AB131" i="1"/>
  <c r="AA131" i="1"/>
  <c r="Z131" i="1"/>
  <c r="AB161" i="1"/>
  <c r="AA161" i="1"/>
  <c r="Z161" i="1"/>
  <c r="AA209" i="1"/>
  <c r="Z209" i="1"/>
  <c r="AB209" i="1"/>
  <c r="AB144" i="1"/>
  <c r="AA144" i="1"/>
  <c r="Z144" i="1"/>
  <c r="AB282" i="1"/>
  <c r="AA282" i="1"/>
  <c r="Z282" i="1"/>
  <c r="AA163" i="1"/>
  <c r="Z163" i="1"/>
  <c r="AB163" i="1"/>
  <c r="AA186" i="1"/>
  <c r="Z186" i="1"/>
  <c r="AB186" i="1"/>
  <c r="AB134" i="1"/>
  <c r="AA134" i="1"/>
  <c r="Z134" i="1"/>
  <c r="AB229" i="1"/>
  <c r="AA229" i="1"/>
  <c r="Z229" i="1"/>
  <c r="AB129" i="1"/>
  <c r="AA129" i="1"/>
  <c r="Z129" i="1"/>
  <c r="AN241" i="1"/>
  <c r="AM187" i="1"/>
  <c r="AO187" i="1" s="1"/>
  <c r="AW233" i="1"/>
  <c r="AY233" i="1" s="1"/>
  <c r="AA172" i="1"/>
  <c r="Z172" i="1"/>
  <c r="AB172" i="1"/>
  <c r="AB230" i="1"/>
  <c r="Z230" i="1"/>
  <c r="AA230" i="1"/>
  <c r="AB162" i="1"/>
  <c r="AA162" i="1"/>
  <c r="Z162" i="1"/>
  <c r="AB250" i="1"/>
  <c r="Z250" i="1"/>
  <c r="AA250" i="1"/>
  <c r="AB271" i="1"/>
  <c r="Z271" i="1"/>
  <c r="AA271" i="1"/>
  <c r="AA167" i="1"/>
  <c r="Z167" i="1"/>
  <c r="AB167" i="1"/>
  <c r="AB256" i="1"/>
  <c r="AA191" i="1"/>
  <c r="Z191" i="1"/>
  <c r="AB191" i="1"/>
  <c r="AB237" i="1"/>
  <c r="AA237" i="1"/>
  <c r="Z237" i="1"/>
  <c r="AB145" i="1"/>
  <c r="AA145" i="1"/>
  <c r="Z145" i="1"/>
  <c r="AB142" i="1"/>
  <c r="AA142" i="1"/>
  <c r="Z142" i="1"/>
  <c r="AB153" i="1"/>
  <c r="AA153" i="1"/>
  <c r="Z153" i="1"/>
  <c r="AB231" i="1"/>
  <c r="AB152" i="1"/>
  <c r="AA152" i="1"/>
  <c r="Z152" i="1"/>
  <c r="AA174" i="1"/>
  <c r="Z174" i="1"/>
  <c r="AB174" i="1"/>
  <c r="AB280" i="1"/>
  <c r="Z280" i="1"/>
  <c r="AA280" i="1"/>
  <c r="AA168" i="1"/>
  <c r="Z168" i="1"/>
  <c r="AB168" i="1"/>
  <c r="AA173" i="1"/>
  <c r="Z173" i="1"/>
  <c r="AB173" i="1"/>
  <c r="AA177" i="1"/>
  <c r="Z177" i="1"/>
  <c r="AB177" i="1"/>
  <c r="AB261" i="1"/>
  <c r="AA261" i="1"/>
  <c r="Z261" i="1"/>
  <c r="AM146" i="1"/>
  <c r="AB146" i="1"/>
  <c r="AA146" i="1"/>
  <c r="Z146" i="1"/>
  <c r="AY97" i="1"/>
  <c r="AY114" i="1"/>
  <c r="AT77" i="1"/>
  <c r="AM195" i="1"/>
  <c r="AO195" i="1" s="1"/>
  <c r="AW169" i="1"/>
  <c r="AY88" i="1"/>
  <c r="AO88" i="1"/>
  <c r="AO90" i="1"/>
  <c r="AM165" i="1"/>
  <c r="AN222" i="1"/>
  <c r="AW246" i="1"/>
  <c r="AY246" i="1" s="1"/>
  <c r="AR147" i="1"/>
  <c r="AS228" i="1"/>
  <c r="AS207" i="1"/>
  <c r="AM260" i="1"/>
  <c r="AO260" i="1" s="1"/>
  <c r="AN194" i="1"/>
  <c r="AR170" i="1"/>
  <c r="AR230" i="1"/>
  <c r="AT230" i="1" s="1"/>
  <c r="AM162" i="1"/>
  <c r="AN157" i="1"/>
  <c r="AR134" i="1"/>
  <c r="AR241" i="1"/>
  <c r="AT241" i="1" s="1"/>
  <c r="AN229" i="1"/>
  <c r="AX225" i="1"/>
  <c r="AN244" i="1"/>
  <c r="AT85" i="1"/>
  <c r="AT112" i="1"/>
  <c r="AY125" i="1"/>
  <c r="AO124" i="1"/>
  <c r="AY113" i="1"/>
  <c r="AO101" i="1"/>
  <c r="AY101" i="1"/>
  <c r="AY122" i="1"/>
  <c r="AO75" i="1"/>
  <c r="AY109" i="1"/>
  <c r="AY102" i="1"/>
  <c r="AT118" i="1"/>
  <c r="AT94" i="1"/>
  <c r="AT122" i="1"/>
  <c r="AM202" i="1"/>
  <c r="AO202" i="1" s="1"/>
  <c r="AN202" i="1"/>
  <c r="AW202" i="1"/>
  <c r="AY202" i="1" s="1"/>
  <c r="AY124" i="1"/>
  <c r="AN146" i="1"/>
  <c r="AT121" i="1"/>
  <c r="AT89" i="1"/>
  <c r="AO77" i="1"/>
  <c r="AT105" i="1"/>
  <c r="AT104" i="1"/>
  <c r="AY74" i="1"/>
  <c r="AY81" i="1"/>
  <c r="AO102" i="1"/>
  <c r="AS154" i="1"/>
  <c r="AM154" i="1"/>
  <c r="AX169" i="1"/>
  <c r="AT98" i="1"/>
  <c r="AO73" i="1"/>
  <c r="AT125" i="1"/>
  <c r="AO125" i="1"/>
  <c r="AO97" i="1"/>
  <c r="AT69" i="1"/>
  <c r="AT97" i="1"/>
  <c r="AT76" i="1"/>
  <c r="AT73" i="1"/>
  <c r="AW222" i="1"/>
  <c r="AY222" i="1" s="1"/>
  <c r="AW261" i="1"/>
  <c r="AY261" i="1" s="1"/>
  <c r="AY95" i="1"/>
  <c r="AY94" i="1"/>
  <c r="AY120" i="1"/>
  <c r="AY115" i="1"/>
  <c r="AO71" i="1"/>
  <c r="AO113" i="1"/>
  <c r="AO93" i="1"/>
  <c r="AY119" i="1"/>
  <c r="AT113" i="1"/>
  <c r="AY126" i="1"/>
  <c r="AY123" i="1"/>
  <c r="AO115" i="1"/>
  <c r="AY83" i="1"/>
  <c r="AO105" i="1"/>
  <c r="AO122" i="1"/>
  <c r="AY98" i="1"/>
  <c r="AY110" i="1"/>
  <c r="AY105" i="1"/>
  <c r="AT103" i="1"/>
  <c r="AY100" i="1"/>
  <c r="AY108" i="1"/>
  <c r="AY90" i="1"/>
  <c r="AT90" i="1"/>
  <c r="AX206" i="1"/>
  <c r="AS170" i="1"/>
  <c r="AT170" i="1" s="1"/>
  <c r="AY71" i="1"/>
  <c r="AO79" i="1"/>
  <c r="AY87" i="1"/>
  <c r="AT70" i="1"/>
  <c r="AO106" i="1"/>
  <c r="AS261" i="1"/>
  <c r="AY79" i="1"/>
  <c r="AW205" i="1"/>
  <c r="AY205" i="1" s="1"/>
  <c r="AS194" i="1"/>
  <c r="AS134" i="1"/>
  <c r="AN230" i="1"/>
  <c r="AM261" i="1"/>
  <c r="AO261" i="1" s="1"/>
  <c r="AN239" i="1"/>
  <c r="AR169" i="1"/>
  <c r="AN133" i="1"/>
  <c r="AR154" i="1"/>
  <c r="AT154" i="1" s="1"/>
  <c r="AO119" i="1"/>
  <c r="AN261" i="1"/>
  <c r="AY99" i="1"/>
  <c r="AO95" i="1"/>
  <c r="AY118" i="1"/>
  <c r="AT102" i="1"/>
  <c r="AT83" i="1"/>
  <c r="AT110" i="1"/>
  <c r="AT120" i="1"/>
  <c r="AT84" i="1"/>
  <c r="AT119" i="1"/>
  <c r="AO120" i="1"/>
  <c r="AY70" i="1"/>
  <c r="AT99" i="1"/>
  <c r="AO108" i="1"/>
  <c r="AY127" i="1"/>
  <c r="AT80" i="1"/>
  <c r="AO72" i="1"/>
  <c r="AO104" i="1"/>
  <c r="AO87" i="1"/>
  <c r="AX261" i="1"/>
  <c r="AO99" i="1"/>
  <c r="AO127" i="1"/>
  <c r="AO107" i="1"/>
  <c r="AR146" i="1"/>
  <c r="V22" i="1"/>
  <c r="U22" i="1"/>
  <c r="AO103" i="1"/>
  <c r="AW146" i="1"/>
  <c r="AT111" i="1"/>
  <c r="AY72" i="1"/>
  <c r="AX177" i="1"/>
  <c r="AN177" i="1"/>
  <c r="AN173" i="1"/>
  <c r="AM173" i="1"/>
  <c r="AS173" i="1"/>
  <c r="AX173" i="1"/>
  <c r="AO110" i="1"/>
  <c r="AX228" i="1"/>
  <c r="AW228" i="1"/>
  <c r="AY228" i="1" s="1"/>
  <c r="AT100" i="1"/>
  <c r="AT116" i="1"/>
  <c r="AO123" i="1"/>
  <c r="AX230" i="1"/>
  <c r="AR272" i="1"/>
  <c r="AT272" i="1" s="1"/>
  <c r="AR232" i="1"/>
  <c r="AT232" i="1" s="1"/>
  <c r="AX232" i="1"/>
  <c r="AS232" i="1"/>
  <c r="AN232" i="1"/>
  <c r="AS246" i="1"/>
  <c r="AW207" i="1"/>
  <c r="AY207" i="1" s="1"/>
  <c r="AR142" i="1"/>
  <c r="AX146" i="1"/>
  <c r="AO83" i="1"/>
  <c r="AY91" i="1"/>
  <c r="AX164" i="1"/>
  <c r="AM246" i="1"/>
  <c r="AO246" i="1" s="1"/>
  <c r="AT96" i="1"/>
  <c r="AO92" i="1"/>
  <c r="AO84" i="1"/>
  <c r="AR261" i="1"/>
  <c r="AT261" i="1"/>
  <c r="AS146" i="1"/>
  <c r="AO116" i="1"/>
  <c r="AS189" i="1"/>
  <c r="AW189" i="1"/>
  <c r="AY189" i="1" s="1"/>
  <c r="AX189" i="1"/>
  <c r="AM189" i="1"/>
  <c r="AO189" i="1" s="1"/>
  <c r="AN189" i="1"/>
  <c r="AR189" i="1"/>
  <c r="AT189" i="1" s="1"/>
  <c r="AR223" i="1"/>
  <c r="AT223" i="1" s="1"/>
  <c r="AX223" i="1"/>
  <c r="AM223" i="1"/>
  <c r="AO223" i="1" s="1"/>
  <c r="AW223" i="1"/>
  <c r="AY223" i="1" s="1"/>
  <c r="AN223" i="1"/>
  <c r="AS223" i="1"/>
  <c r="AR173" i="1"/>
  <c r="AS202" i="1"/>
  <c r="AN272" i="1"/>
  <c r="AS272" i="1"/>
  <c r="AX272" i="1"/>
  <c r="AM272" i="1"/>
  <c r="AO272" i="1" s="1"/>
  <c r="AW173" i="1"/>
  <c r="AR202" i="1"/>
  <c r="AT202" i="1" s="1"/>
  <c r="AX202" i="1"/>
  <c r="AN228" i="1"/>
  <c r="AY107" i="1"/>
  <c r="AR228" i="1"/>
  <c r="AT228" i="1" s="1"/>
  <c r="AM232" i="1"/>
  <c r="AO232" i="1" s="1"/>
  <c r="AW232" i="1"/>
  <c r="AY232" i="1" s="1"/>
  <c r="AO100" i="1"/>
  <c r="AS133" i="1"/>
  <c r="AX131" i="1"/>
  <c r="AW272" i="1"/>
  <c r="AY272" i="1"/>
  <c r="AM228" i="1"/>
  <c r="AO228" i="1" s="1"/>
  <c r="AY112" i="1"/>
  <c r="AN164" i="1"/>
  <c r="AO69" i="1"/>
  <c r="AY111" i="1"/>
  <c r="AY80" i="1"/>
  <c r="AY76" i="1"/>
  <c r="AT124" i="1"/>
  <c r="AO80" i="1"/>
  <c r="AT88" i="1"/>
  <c r="AT115" i="1"/>
  <c r="AS128" i="1"/>
  <c r="AS139" i="1"/>
  <c r="AT92" i="1"/>
  <c r="AT123" i="1"/>
  <c r="AY75" i="1"/>
  <c r="AO78" i="1"/>
  <c r="AY92" i="1"/>
  <c r="AO76" i="1"/>
  <c r="AM177" i="1"/>
  <c r="AR177" i="1"/>
  <c r="AW177" i="1"/>
  <c r="AS177" i="1"/>
  <c r="AT114" i="1"/>
  <c r="AR164" i="1"/>
  <c r="AR139" i="1"/>
  <c r="AO114" i="1"/>
  <c r="AY82" i="1"/>
  <c r="AO89" i="1"/>
  <c r="AT127" i="1"/>
  <c r="AO96" i="1"/>
  <c r="AW257" i="1"/>
  <c r="AY257" i="1" s="1"/>
  <c r="AR257" i="1"/>
  <c r="AT257" i="1" s="1"/>
  <c r="AM257" i="1"/>
  <c r="AO257" i="1" s="1"/>
  <c r="AX257" i="1"/>
  <c r="AS257" i="1"/>
  <c r="AN257" i="1"/>
  <c r="AT71" i="1"/>
  <c r="AT78" i="1"/>
  <c r="AY96" i="1"/>
  <c r="AY85" i="1"/>
  <c r="AY103" i="1"/>
  <c r="AO85" i="1"/>
  <c r="AT107" i="1"/>
  <c r="AW234" i="1"/>
  <c r="AY234" i="1" s="1"/>
  <c r="AN234" i="1"/>
  <c r="AM234" i="1"/>
  <c r="AO234" i="1"/>
  <c r="AX234" i="1"/>
  <c r="AS234" i="1"/>
  <c r="AR234" i="1"/>
  <c r="AT234" i="1"/>
  <c r="AW196" i="1"/>
  <c r="AY196" i="1"/>
  <c r="AS196" i="1"/>
  <c r="AN196" i="1"/>
  <c r="AR196" i="1"/>
  <c r="AT196" i="1"/>
  <c r="AM196" i="1"/>
  <c r="AO196" i="1"/>
  <c r="AX196" i="1"/>
  <c r="AM178" i="1"/>
  <c r="AX178" i="1"/>
  <c r="AS178" i="1"/>
  <c r="AN178" i="1"/>
  <c r="AR178" i="1"/>
  <c r="AW178" i="1"/>
  <c r="AX160" i="1"/>
  <c r="AN160" i="1"/>
  <c r="AX141" i="1"/>
  <c r="AW141" i="1"/>
  <c r="AW165" i="1"/>
  <c r="AN165" i="1"/>
  <c r="AO165" i="1"/>
  <c r="AR165" i="1"/>
  <c r="AX165" i="1"/>
  <c r="AS165" i="1"/>
  <c r="AN159" i="1"/>
  <c r="AO159" i="1" s="1"/>
  <c r="AS159" i="1"/>
  <c r="AW159" i="1"/>
  <c r="AX159" i="1"/>
  <c r="AR159" i="1"/>
  <c r="AT159" i="1" s="1"/>
  <c r="AM159" i="1"/>
  <c r="AS198" i="1"/>
  <c r="AM198" i="1"/>
  <c r="AO198" i="1" s="1"/>
  <c r="AN198" i="1"/>
  <c r="AX132" i="1"/>
  <c r="AN132" i="1"/>
  <c r="AW132" i="1"/>
  <c r="AY132" i="1" s="1"/>
  <c r="AR132" i="1"/>
  <c r="AS132" i="1"/>
  <c r="AM132" i="1"/>
  <c r="AX161" i="1"/>
  <c r="AN161" i="1"/>
  <c r="AW161" i="1"/>
  <c r="AS161" i="1"/>
  <c r="AM161" i="1"/>
  <c r="AO161" i="1" s="1"/>
  <c r="AR161" i="1"/>
  <c r="AW244" i="1"/>
  <c r="AY244" i="1" s="1"/>
  <c r="AX244" i="1"/>
  <c r="AM244" i="1"/>
  <c r="AO244" i="1"/>
  <c r="AS244" i="1"/>
  <c r="AR244" i="1"/>
  <c r="AT244" i="1" s="1"/>
  <c r="AN139" i="1"/>
  <c r="AM139" i="1"/>
  <c r="AX139" i="1"/>
  <c r="AW139" i="1"/>
  <c r="AW209" i="1"/>
  <c r="AY209" i="1" s="1"/>
  <c r="AS209" i="1"/>
  <c r="AM209" i="1"/>
  <c r="AO209" i="1"/>
  <c r="AN209" i="1"/>
  <c r="AX209" i="1"/>
  <c r="AR209" i="1"/>
  <c r="AT209" i="1"/>
  <c r="AM169" i="1"/>
  <c r="AO169" i="1" s="1"/>
  <c r="AS169" i="1"/>
  <c r="AW291" i="1"/>
  <c r="AY291" i="1" s="1"/>
  <c r="AM291" i="1"/>
  <c r="AO291" i="1" s="1"/>
  <c r="AX291" i="1"/>
  <c r="AR291" i="1"/>
  <c r="AT291" i="1" s="1"/>
  <c r="AN291" i="1"/>
  <c r="AS291" i="1"/>
  <c r="AW224" i="1"/>
  <c r="AY224" i="1" s="1"/>
  <c r="AS224" i="1"/>
  <c r="AN224" i="1"/>
  <c r="AX224" i="1"/>
  <c r="AM224" i="1"/>
  <c r="AO224" i="1" s="1"/>
  <c r="AW154" i="1"/>
  <c r="AN154" i="1"/>
  <c r="AO154" i="1" s="1"/>
  <c r="AX154" i="1"/>
  <c r="BO37" i="1"/>
  <c r="AW37" i="1" s="1"/>
  <c r="BL37" i="1"/>
  <c r="AM176" i="1"/>
  <c r="AX176" i="1"/>
  <c r="AN176" i="1"/>
  <c r="AR176" i="1"/>
  <c r="AW176" i="1"/>
  <c r="AW163" i="1"/>
  <c r="AM163" i="1"/>
  <c r="AS163" i="1"/>
  <c r="AN163" i="1"/>
  <c r="AX163" i="1"/>
  <c r="AR163" i="1"/>
  <c r="AW157" i="1"/>
  <c r="AR157" i="1"/>
  <c r="AS157" i="1"/>
  <c r="AT157" i="1" s="1"/>
  <c r="AM157" i="1"/>
  <c r="AO157" i="1" s="1"/>
  <c r="AX157" i="1"/>
  <c r="AM221" i="1"/>
  <c r="AO221" i="1" s="1"/>
  <c r="AS221" i="1"/>
  <c r="AN221" i="1"/>
  <c r="AW221" i="1"/>
  <c r="AY221" i="1" s="1"/>
  <c r="AR221" i="1"/>
  <c r="AT221" i="1" s="1"/>
  <c r="AX221" i="1"/>
  <c r="AX248" i="1"/>
  <c r="AW248" i="1"/>
  <c r="AY248" i="1" s="1"/>
  <c r="AN248" i="1"/>
  <c r="AR248" i="1"/>
  <c r="AT248" i="1" s="1"/>
  <c r="AM248" i="1"/>
  <c r="AO248" i="1" s="1"/>
  <c r="AS248" i="1"/>
  <c r="AS218" i="1"/>
  <c r="AX218" i="1"/>
  <c r="AM218" i="1"/>
  <c r="AO218" i="1" s="1"/>
  <c r="AR218" i="1"/>
  <c r="AT218" i="1" s="1"/>
  <c r="AW218" i="1"/>
  <c r="AY218" i="1"/>
  <c r="AN186" i="1"/>
  <c r="AR186" i="1"/>
  <c r="AT186" i="1" s="1"/>
  <c r="AX186" i="1"/>
  <c r="AM186" i="1"/>
  <c r="AO186" i="1" s="1"/>
  <c r="AS186" i="1"/>
  <c r="AW186" i="1"/>
  <c r="AY186" i="1" s="1"/>
  <c r="AS233" i="1"/>
  <c r="AM233" i="1"/>
  <c r="AO233" i="1" s="1"/>
  <c r="AX233" i="1"/>
  <c r="AR293" i="1"/>
  <c r="AT293" i="1" s="1"/>
  <c r="AS293" i="1"/>
  <c r="AW293" i="1"/>
  <c r="AY293" i="1" s="1"/>
  <c r="AN293" i="1"/>
  <c r="AM293" i="1"/>
  <c r="AO293" i="1" s="1"/>
  <c r="BL45" i="1"/>
  <c r="AX237" i="1"/>
  <c r="AR237" i="1"/>
  <c r="AT237" i="1" s="1"/>
  <c r="AM237" i="1"/>
  <c r="AO237" i="1" s="1"/>
  <c r="AS237" i="1"/>
  <c r="AW237" i="1"/>
  <c r="AY237" i="1" s="1"/>
  <c r="AN237" i="1"/>
  <c r="AX145" i="1"/>
  <c r="AR145" i="1"/>
  <c r="AW145" i="1"/>
  <c r="AM145" i="1"/>
  <c r="AO145" i="1" s="1"/>
  <c r="AN145" i="1"/>
  <c r="AS145" i="1"/>
  <c r="BL38" i="1"/>
  <c r="BL54" i="1"/>
  <c r="BO54" i="1"/>
  <c r="AA54" i="1" s="1"/>
  <c r="AM276" i="1"/>
  <c r="AO276" i="1" s="1"/>
  <c r="AX205" i="1"/>
  <c r="AR205" i="1"/>
  <c r="AT205" i="1"/>
  <c r="AS205" i="1"/>
  <c r="AN205" i="1"/>
  <c r="AM205" i="1"/>
  <c r="AO205" i="1"/>
  <c r="AR239" i="1"/>
  <c r="AT239" i="1"/>
  <c r="AX239" i="1"/>
  <c r="AW239" i="1"/>
  <c r="AY239" i="1" s="1"/>
  <c r="AM239" i="1"/>
  <c r="AO239" i="1" s="1"/>
  <c r="AS239" i="1"/>
  <c r="AW219" i="1"/>
  <c r="AY219" i="1"/>
  <c r="AR219" i="1"/>
  <c r="AT219" i="1"/>
  <c r="AN219" i="1"/>
  <c r="AM219" i="1"/>
  <c r="AO219" i="1" s="1"/>
  <c r="AX219" i="1"/>
  <c r="BL31" i="1"/>
  <c r="BO31" i="1"/>
  <c r="AN31" i="1" s="1"/>
  <c r="BO47" i="1"/>
  <c r="AA47" i="1" s="1"/>
  <c r="BL47" i="1"/>
  <c r="BL63" i="1"/>
  <c r="BO255" i="1"/>
  <c r="AA255" i="1" s="1"/>
  <c r="AN274" i="1"/>
  <c r="AS210" i="1"/>
  <c r="AW210" i="1"/>
  <c r="AY210" i="1" s="1"/>
  <c r="AX210" i="1"/>
  <c r="AM210" i="1"/>
  <c r="AO210" i="1" s="1"/>
  <c r="AN210" i="1"/>
  <c r="AR210" i="1"/>
  <c r="AT210" i="1" s="1"/>
  <c r="AX194" i="1"/>
  <c r="AM194" i="1"/>
  <c r="AO194" i="1" s="1"/>
  <c r="AW194" i="1"/>
  <c r="AY194" i="1"/>
  <c r="AR194" i="1"/>
  <c r="AT194" i="1" s="1"/>
  <c r="AW227" i="1"/>
  <c r="AY227" i="1" s="1"/>
  <c r="AS227" i="1"/>
  <c r="AM227" i="1"/>
  <c r="AO227" i="1" s="1"/>
  <c r="AN227" i="1"/>
  <c r="AR227" i="1"/>
  <c r="AT227" i="1"/>
  <c r="AX227" i="1"/>
  <c r="AX199" i="1"/>
  <c r="AN199" i="1"/>
  <c r="AS199" i="1"/>
  <c r="AW199" i="1"/>
  <c r="AY199" i="1"/>
  <c r="AM199" i="1"/>
  <c r="AO199" i="1"/>
  <c r="AR199" i="1"/>
  <c r="AT199" i="1"/>
  <c r="BL28" i="1"/>
  <c r="BO28" i="1"/>
  <c r="BL44" i="1"/>
  <c r="BO44" i="1"/>
  <c r="BL60" i="1"/>
  <c r="BO60" i="1"/>
  <c r="AS164" i="1"/>
  <c r="AM164" i="1"/>
  <c r="AO164" i="1" s="1"/>
  <c r="AW164" i="1"/>
  <c r="AN258" i="1"/>
  <c r="AM258" i="1"/>
  <c r="AO258" i="1"/>
  <c r="AW258" i="1"/>
  <c r="AY258" i="1"/>
  <c r="AR258" i="1"/>
  <c r="AT258" i="1"/>
  <c r="AX258" i="1"/>
  <c r="AS258" i="1"/>
  <c r="AR131" i="1"/>
  <c r="AT131" i="1" s="1"/>
  <c r="AM131" i="1"/>
  <c r="AN131" i="1"/>
  <c r="AW131" i="1"/>
  <c r="AY131" i="1" s="1"/>
  <c r="AS131" i="1"/>
  <c r="AW243" i="1"/>
  <c r="AY243" i="1" s="1"/>
  <c r="AN243" i="1"/>
  <c r="AR263" i="1"/>
  <c r="AT263" i="1" s="1"/>
  <c r="AS188" i="1"/>
  <c r="BL33" i="1"/>
  <c r="BO33" i="1"/>
  <c r="AX33" i="1" s="1"/>
  <c r="AX292" i="1"/>
  <c r="AR292" i="1"/>
  <c r="AT292" i="1"/>
  <c r="AW292" i="1"/>
  <c r="AY292" i="1" s="1"/>
  <c r="AM292" i="1"/>
  <c r="AO292" i="1" s="1"/>
  <c r="AN292" i="1"/>
  <c r="AS292" i="1"/>
  <c r="AW236" i="1"/>
  <c r="AY236" i="1" s="1"/>
  <c r="AS236" i="1"/>
  <c r="AR238" i="1"/>
  <c r="AT238" i="1" s="1"/>
  <c r="AS238" i="1"/>
  <c r="AX238" i="1"/>
  <c r="AN238" i="1"/>
  <c r="AW170" i="1"/>
  <c r="AN170" i="1"/>
  <c r="AX170" i="1"/>
  <c r="AM170" i="1"/>
  <c r="AO170" i="1" s="1"/>
  <c r="AW277" i="1"/>
  <c r="AY277" i="1" s="1"/>
  <c r="AM277" i="1"/>
  <c r="AO277" i="1" s="1"/>
  <c r="AN277" i="1"/>
  <c r="AM136" i="1"/>
  <c r="AR136" i="1"/>
  <c r="AW136" i="1"/>
  <c r="AM144" i="1"/>
  <c r="AN144" i="1"/>
  <c r="AX144" i="1"/>
  <c r="AS144" i="1"/>
  <c r="AR144" i="1"/>
  <c r="AW144" i="1"/>
  <c r="AN166" i="1"/>
  <c r="AR166" i="1"/>
  <c r="AX166" i="1"/>
  <c r="AM166" i="1"/>
  <c r="AS166" i="1"/>
  <c r="AW166" i="1"/>
  <c r="AS282" i="1"/>
  <c r="AX282" i="1"/>
  <c r="AN282" i="1"/>
  <c r="AW282" i="1"/>
  <c r="AY282" i="1" s="1"/>
  <c r="AM282" i="1"/>
  <c r="AO282" i="1" s="1"/>
  <c r="AR282" i="1"/>
  <c r="AT282" i="1" s="1"/>
  <c r="BO53" i="1"/>
  <c r="AR53" i="1" s="1"/>
  <c r="BL25" i="1"/>
  <c r="AM240" i="1"/>
  <c r="AO240" i="1"/>
  <c r="AW240" i="1"/>
  <c r="AY240" i="1" s="1"/>
  <c r="AS240" i="1"/>
  <c r="AX240" i="1"/>
  <c r="AR240" i="1"/>
  <c r="AT240" i="1" s="1"/>
  <c r="AN240" i="1"/>
  <c r="AX191" i="1"/>
  <c r="AN191" i="1"/>
  <c r="AR191" i="1"/>
  <c r="AT191" i="1" s="1"/>
  <c r="AS191" i="1"/>
  <c r="AM191" i="1"/>
  <c r="AO191" i="1" s="1"/>
  <c r="AW191" i="1"/>
  <c r="AY191" i="1"/>
  <c r="AM185" i="1"/>
  <c r="AO185" i="1" s="1"/>
  <c r="AW185" i="1"/>
  <c r="AY185" i="1" s="1"/>
  <c r="AX185" i="1"/>
  <c r="AS185" i="1"/>
  <c r="BO61" i="1"/>
  <c r="AW61" i="1" s="1"/>
  <c r="BL61" i="1"/>
  <c r="AS226" i="1"/>
  <c r="AN226" i="1"/>
  <c r="AM226" i="1"/>
  <c r="AO226" i="1" s="1"/>
  <c r="AX226" i="1"/>
  <c r="AW226" i="1"/>
  <c r="AY226" i="1" s="1"/>
  <c r="AR226" i="1"/>
  <c r="AT226" i="1" s="1"/>
  <c r="AR158" i="1"/>
  <c r="AX158" i="1"/>
  <c r="AM158" i="1"/>
  <c r="AW158" i="1"/>
  <c r="AY158" i="1" s="1"/>
  <c r="AS158" i="1"/>
  <c r="AN158" i="1"/>
  <c r="AS151" i="1"/>
  <c r="AX151" i="1"/>
  <c r="AW151" i="1"/>
  <c r="AR151" i="1"/>
  <c r="AN151" i="1"/>
  <c r="AM151" i="1"/>
  <c r="BL42" i="1"/>
  <c r="BL58" i="1"/>
  <c r="AS241" i="1"/>
  <c r="AX241" i="1"/>
  <c r="AW241" i="1"/>
  <c r="AY241" i="1" s="1"/>
  <c r="AM241" i="1"/>
  <c r="AO241" i="1" s="1"/>
  <c r="AW229" i="1"/>
  <c r="AY229" i="1" s="1"/>
  <c r="AX229" i="1"/>
  <c r="AM229" i="1"/>
  <c r="AO229" i="1" s="1"/>
  <c r="AR229" i="1"/>
  <c r="AT229" i="1" s="1"/>
  <c r="AS229" i="1"/>
  <c r="BL35" i="1"/>
  <c r="BL51" i="1"/>
  <c r="BL67" i="1"/>
  <c r="AX187" i="1"/>
  <c r="AS187" i="1"/>
  <c r="AR187" i="1"/>
  <c r="AT187" i="1" s="1"/>
  <c r="AN187" i="1"/>
  <c r="AN138" i="1"/>
  <c r="AX138" i="1"/>
  <c r="AR138" i="1"/>
  <c r="AT138" i="1" s="1"/>
  <c r="AS138" i="1"/>
  <c r="AM138" i="1"/>
  <c r="AW138" i="1"/>
  <c r="AR225" i="1"/>
  <c r="AT225" i="1" s="1"/>
  <c r="AN225" i="1"/>
  <c r="AS225" i="1"/>
  <c r="AS129" i="1"/>
  <c r="AX129" i="1"/>
  <c r="AN129" i="1"/>
  <c r="AR129" i="1"/>
  <c r="AT129" i="1" s="1"/>
  <c r="AW129" i="1"/>
  <c r="AM129" i="1"/>
  <c r="AS208" i="1"/>
  <c r="AW208" i="1"/>
  <c r="AY208" i="1" s="1"/>
  <c r="AM208" i="1"/>
  <c r="AO208" i="1" s="1"/>
  <c r="AR208" i="1"/>
  <c r="AT208" i="1" s="1"/>
  <c r="AX208" i="1"/>
  <c r="AN208" i="1"/>
  <c r="AS204" i="1"/>
  <c r="AW204" i="1"/>
  <c r="AY204" i="1" s="1"/>
  <c r="AR204" i="1"/>
  <c r="AT204" i="1" s="1"/>
  <c r="AM204" i="1"/>
  <c r="AO204" i="1" s="1"/>
  <c r="AX204" i="1"/>
  <c r="AN204" i="1"/>
  <c r="BL32" i="1"/>
  <c r="BL64" i="1"/>
  <c r="BL65" i="1"/>
  <c r="BO65" i="1"/>
  <c r="AR65" i="1" s="1"/>
  <c r="AR190" i="1"/>
  <c r="AT190" i="1" s="1"/>
  <c r="AX143" i="1"/>
  <c r="AN143" i="1"/>
  <c r="AR172" i="1"/>
  <c r="AN172" i="1"/>
  <c r="AO172" i="1" s="1"/>
  <c r="AX172" i="1"/>
  <c r="AM172" i="1"/>
  <c r="AW172" i="1"/>
  <c r="AY172" i="1" s="1"/>
  <c r="AS172" i="1"/>
  <c r="AX148" i="1"/>
  <c r="AW148" i="1"/>
  <c r="AN148" i="1"/>
  <c r="AM148" i="1"/>
  <c r="AS148" i="1"/>
  <c r="AR148" i="1"/>
  <c r="AX222" i="1"/>
  <c r="AS222" i="1"/>
  <c r="AR222" i="1"/>
  <c r="AT222" i="1" s="1"/>
  <c r="AM222" i="1"/>
  <c r="AO222" i="1" s="1"/>
  <c r="AM130" i="1"/>
  <c r="AN130" i="1"/>
  <c r="AX130" i="1"/>
  <c r="AS130" i="1"/>
  <c r="AW130" i="1"/>
  <c r="AR130" i="1"/>
  <c r="AW230" i="1"/>
  <c r="AY230" i="1" s="1"/>
  <c r="AM230" i="1"/>
  <c r="AO230" i="1" s="1"/>
  <c r="AS230" i="1"/>
  <c r="AR162" i="1"/>
  <c r="AS162" i="1"/>
  <c r="AX162" i="1"/>
  <c r="AN162" i="1"/>
  <c r="AO162" i="1" s="1"/>
  <c r="AW162" i="1"/>
  <c r="AM250" i="1"/>
  <c r="AO250" i="1" s="1"/>
  <c r="AX250" i="1"/>
  <c r="AR250" i="1"/>
  <c r="AT250" i="1" s="1"/>
  <c r="AW250" i="1"/>
  <c r="AY250" i="1" s="1"/>
  <c r="AS250" i="1"/>
  <c r="AN250" i="1"/>
  <c r="AX156" i="1"/>
  <c r="AW156" i="1"/>
  <c r="AR156" i="1"/>
  <c r="AS156" i="1"/>
  <c r="AW271" i="1"/>
  <c r="AY271" i="1" s="1"/>
  <c r="AX271" i="1"/>
  <c r="AN271" i="1"/>
  <c r="AR271" i="1"/>
  <c r="AT271" i="1" s="1"/>
  <c r="AS271" i="1"/>
  <c r="AM271" i="1"/>
  <c r="AO271" i="1" s="1"/>
  <c r="AN167" i="1"/>
  <c r="AR167" i="1"/>
  <c r="AM167" i="1"/>
  <c r="AW167" i="1"/>
  <c r="AY167" i="1" s="1"/>
  <c r="AS167" i="1"/>
  <c r="AX167" i="1"/>
  <c r="AS256" i="1"/>
  <c r="AM256" i="1"/>
  <c r="AO256" i="1"/>
  <c r="AR256" i="1"/>
  <c r="AT256" i="1"/>
  <c r="BL41" i="1"/>
  <c r="AX171" i="1"/>
  <c r="AM171" i="1"/>
  <c r="AR171" i="1"/>
  <c r="AW171" i="1"/>
  <c r="AN171" i="1"/>
  <c r="AS171" i="1"/>
  <c r="AM265" i="1"/>
  <c r="AO265" i="1" s="1"/>
  <c r="AN265" i="1"/>
  <c r="AS265" i="1"/>
  <c r="AX265" i="1"/>
  <c r="AW265" i="1"/>
  <c r="AY265" i="1" s="1"/>
  <c r="AR265" i="1"/>
  <c r="AT265" i="1" s="1"/>
  <c r="AW140" i="1"/>
  <c r="AY140" i="1" s="1"/>
  <c r="AN140" i="1"/>
  <c r="AX140" i="1"/>
  <c r="AS140" i="1"/>
  <c r="AR140" i="1"/>
  <c r="AT140" i="1" s="1"/>
  <c r="AM140" i="1"/>
  <c r="AO140" i="1" s="1"/>
  <c r="AM270" i="1"/>
  <c r="AO270" i="1" s="1"/>
  <c r="AN246" i="1"/>
  <c r="AR246" i="1"/>
  <c r="AT246" i="1" s="1"/>
  <c r="AX264" i="1"/>
  <c r="AR264" i="1"/>
  <c r="AT264" i="1" s="1"/>
  <c r="AS264" i="1"/>
  <c r="AN264" i="1"/>
  <c r="AM264" i="1"/>
  <c r="AO264" i="1" s="1"/>
  <c r="AW264" i="1"/>
  <c r="AY264" i="1" s="1"/>
  <c r="AR273" i="1"/>
  <c r="AT273" i="1" s="1"/>
  <c r="AN235" i="1"/>
  <c r="AM235" i="1"/>
  <c r="AO235" i="1" s="1"/>
  <c r="AW235" i="1"/>
  <c r="AY235" i="1" s="1"/>
  <c r="AS235" i="1"/>
  <c r="AX235" i="1"/>
  <c r="AR235" i="1"/>
  <c r="AT235" i="1" s="1"/>
  <c r="BO30" i="1"/>
  <c r="AB30" i="1" s="1"/>
  <c r="BL30" i="1"/>
  <c r="BL62" i="1"/>
  <c r="BO62" i="1"/>
  <c r="AB62" i="1" s="1"/>
  <c r="AN142" i="1"/>
  <c r="AM142" i="1"/>
  <c r="AW142" i="1"/>
  <c r="AY142" i="1" s="1"/>
  <c r="AS142" i="1"/>
  <c r="AR153" i="1"/>
  <c r="AS153" i="1"/>
  <c r="AT153" i="1" s="1"/>
  <c r="AM153" i="1"/>
  <c r="AW153" i="1"/>
  <c r="AN153" i="1"/>
  <c r="AX153" i="1"/>
  <c r="AW231" i="1"/>
  <c r="AY231" i="1" s="1"/>
  <c r="AX231" i="1"/>
  <c r="AM231" i="1"/>
  <c r="AO231" i="1" s="1"/>
  <c r="AN231" i="1"/>
  <c r="AR231" i="1"/>
  <c r="AT231" i="1" s="1"/>
  <c r="BL23" i="1"/>
  <c r="BL39" i="1"/>
  <c r="AN152" i="1"/>
  <c r="AX152" i="1"/>
  <c r="AW152" i="1"/>
  <c r="AS152" i="1"/>
  <c r="AM152" i="1"/>
  <c r="AO152" i="1" s="1"/>
  <c r="AR152" i="1"/>
  <c r="AW174" i="1"/>
  <c r="AX174" i="1"/>
  <c r="AM174" i="1"/>
  <c r="AR174" i="1"/>
  <c r="AS174" i="1"/>
  <c r="AT174" i="1" s="1"/>
  <c r="AN174" i="1"/>
  <c r="AX280" i="1"/>
  <c r="AS280" i="1"/>
  <c r="AW280" i="1"/>
  <c r="AY280" i="1" s="1"/>
  <c r="AM280" i="1"/>
  <c r="AO280" i="1" s="1"/>
  <c r="AN280" i="1"/>
  <c r="AR280" i="1"/>
  <c r="AT280" i="1" s="1"/>
  <c r="AS168" i="1"/>
  <c r="AW168" i="1"/>
  <c r="AR168" i="1"/>
  <c r="AX168" i="1"/>
  <c r="AM168" i="1"/>
  <c r="AN168" i="1"/>
  <c r="BO36" i="1"/>
  <c r="AB36" i="1" s="1"/>
  <c r="BL36" i="1"/>
  <c r="BL52" i="1"/>
  <c r="BL68" i="1"/>
  <c r="AN207" i="1"/>
  <c r="AX207" i="1"/>
  <c r="AM207" i="1"/>
  <c r="AO207" i="1" s="1"/>
  <c r="AR207" i="1"/>
  <c r="AT207" i="1" s="1"/>
  <c r="AN201" i="1"/>
  <c r="AR245" i="1"/>
  <c r="AT245" i="1" s="1"/>
  <c r="AN245" i="1"/>
  <c r="AM245" i="1"/>
  <c r="AO245" i="1" s="1"/>
  <c r="AS245" i="1"/>
  <c r="AW245" i="1"/>
  <c r="AY245" i="1"/>
  <c r="AX245" i="1"/>
  <c r="AW155" i="1"/>
  <c r="AX155" i="1"/>
  <c r="AS155" i="1"/>
  <c r="AR155" i="1"/>
  <c r="AN155" i="1"/>
  <c r="AM155" i="1"/>
  <c r="BO247" i="1"/>
  <c r="Z247" i="1" s="1"/>
  <c r="AR175" i="1"/>
  <c r="AT175" i="1" s="1"/>
  <c r="AN175" i="1"/>
  <c r="AS175" i="1"/>
  <c r="AM175" i="1"/>
  <c r="AX175" i="1"/>
  <c r="AW175" i="1"/>
  <c r="AY175" i="1" s="1"/>
  <c r="AX193" i="1"/>
  <c r="AN193" i="1"/>
  <c r="AM197" i="1"/>
  <c r="AO197" i="1" s="1"/>
  <c r="AW197" i="1"/>
  <c r="AY197" i="1" s="1"/>
  <c r="AS197" i="1"/>
  <c r="AN197" i="1"/>
  <c r="AR197" i="1"/>
  <c r="AT197" i="1" s="1"/>
  <c r="AX197" i="1"/>
  <c r="AW133" i="1"/>
  <c r="AM133" i="1"/>
  <c r="AO133" i="1" s="1"/>
  <c r="AX133" i="1"/>
  <c r="AR133" i="1"/>
  <c r="AT133" i="1" s="1"/>
  <c r="AS137" i="1"/>
  <c r="AW137" i="1"/>
  <c r="AX137" i="1"/>
  <c r="AR137" i="1"/>
  <c r="AN137" i="1"/>
  <c r="AM137" i="1"/>
  <c r="AW286" i="1"/>
  <c r="AY286" i="1"/>
  <c r="AR286" i="1"/>
  <c r="AT286" i="1" s="1"/>
  <c r="AS286" i="1"/>
  <c r="AN286" i="1"/>
  <c r="AX286" i="1"/>
  <c r="AM286" i="1"/>
  <c r="AO286" i="1" s="1"/>
  <c r="AX149" i="1"/>
  <c r="AN149" i="1"/>
  <c r="AS149" i="1"/>
  <c r="AM149" i="1"/>
  <c r="AR149" i="1"/>
  <c r="AR128" i="1"/>
  <c r="AM128" i="1"/>
  <c r="AW203" i="1"/>
  <c r="AY203" i="1"/>
  <c r="AN203" i="1"/>
  <c r="AS203" i="1"/>
  <c r="AX203" i="1"/>
  <c r="AR203" i="1"/>
  <c r="AT203" i="1" s="1"/>
  <c r="AM203" i="1"/>
  <c r="AO203" i="1" s="1"/>
  <c r="AW195" i="1"/>
  <c r="AY195" i="1" s="1"/>
  <c r="AX195" i="1"/>
  <c r="AR195" i="1"/>
  <c r="AT195" i="1" s="1"/>
  <c r="AN195" i="1"/>
  <c r="AM259" i="1"/>
  <c r="AO259" i="1" s="1"/>
  <c r="AS259" i="1"/>
  <c r="AN259" i="1"/>
  <c r="AW259" i="1"/>
  <c r="AY259" i="1" s="1"/>
  <c r="AX259" i="1"/>
  <c r="AR259" i="1"/>
  <c r="AT259" i="1" s="1"/>
  <c r="BL57" i="1"/>
  <c r="AX179" i="1"/>
  <c r="AN179" i="1"/>
  <c r="AM179" i="1"/>
  <c r="AS179" i="1"/>
  <c r="AW179" i="1"/>
  <c r="AR179" i="1"/>
  <c r="AX150" i="1"/>
  <c r="AS150" i="1"/>
  <c r="AN150" i="1"/>
  <c r="AM150" i="1"/>
  <c r="AO150" i="1" s="1"/>
  <c r="AR150" i="1"/>
  <c r="AT150" i="1" s="1"/>
  <c r="AW150" i="1"/>
  <c r="AN285" i="1"/>
  <c r="AX285" i="1"/>
  <c r="AM285" i="1"/>
  <c r="AO285" i="1" s="1"/>
  <c r="AW285" i="1"/>
  <c r="AY285" i="1" s="1"/>
  <c r="AR285" i="1"/>
  <c r="AT285" i="1" s="1"/>
  <c r="AS285" i="1"/>
  <c r="AX260" i="1"/>
  <c r="AW260" i="1"/>
  <c r="AY260" i="1" s="1"/>
  <c r="AR260" i="1"/>
  <c r="AT260" i="1" s="1"/>
  <c r="AS260" i="1"/>
  <c r="AN260" i="1"/>
  <c r="AS135" i="1"/>
  <c r="AW135" i="1"/>
  <c r="AX135" i="1"/>
  <c r="AN135" i="1"/>
  <c r="AR135" i="1"/>
  <c r="AT135" i="1" s="1"/>
  <c r="AM220" i="1"/>
  <c r="AO220" i="1"/>
  <c r="AR220" i="1"/>
  <c r="AT220" i="1" s="1"/>
  <c r="AW220" i="1"/>
  <c r="AY220" i="1" s="1"/>
  <c r="AS220" i="1"/>
  <c r="AN220" i="1"/>
  <c r="AX220" i="1"/>
  <c r="BL29" i="1"/>
  <c r="AW134" i="1"/>
  <c r="AN134" i="1"/>
  <c r="AX134" i="1"/>
  <c r="AM134" i="1"/>
  <c r="BL34" i="1"/>
  <c r="BL50" i="1"/>
  <c r="BO66" i="1"/>
  <c r="BL66" i="1"/>
  <c r="AN206" i="1"/>
  <c r="AM206" i="1"/>
  <c r="AO206" i="1"/>
  <c r="AW206" i="1"/>
  <c r="AY206" i="1" s="1"/>
  <c r="AR206" i="1"/>
  <c r="AT206" i="1" s="1"/>
  <c r="AR200" i="1"/>
  <c r="AT200" i="1" s="1"/>
  <c r="AM200" i="1"/>
  <c r="AO200" i="1"/>
  <c r="AX200" i="1"/>
  <c r="AN200" i="1"/>
  <c r="AW200" i="1"/>
  <c r="AY200" i="1"/>
  <c r="AS200" i="1"/>
  <c r="BL27" i="1"/>
  <c r="BL43" i="1"/>
  <c r="BO43" i="1"/>
  <c r="AA43" i="1" s="1"/>
  <c r="BO59" i="1"/>
  <c r="AS59" i="1" s="1"/>
  <c r="BL59" i="1"/>
  <c r="AM242" i="1"/>
  <c r="AO242" i="1"/>
  <c r="AR242" i="1"/>
  <c r="AT242" i="1" s="1"/>
  <c r="AW242" i="1"/>
  <c r="AY242" i="1" s="1"/>
  <c r="AX242" i="1"/>
  <c r="AS242" i="1"/>
  <c r="AN242" i="1"/>
  <c r="AX147" i="1"/>
  <c r="AM147" i="1"/>
  <c r="AW147" i="1"/>
  <c r="AY147" i="1" s="1"/>
  <c r="AS147" i="1"/>
  <c r="AT147" i="1" s="1"/>
  <c r="AN147" i="1"/>
  <c r="AR192" i="1"/>
  <c r="AT192" i="1" s="1"/>
  <c r="AM192" i="1"/>
  <c r="AO192" i="1" s="1"/>
  <c r="AW192" i="1"/>
  <c r="AY192" i="1" s="1"/>
  <c r="AX192" i="1"/>
  <c r="AN192" i="1"/>
  <c r="AW266" i="1"/>
  <c r="AY266" i="1" s="1"/>
  <c r="AX266" i="1"/>
  <c r="AS266" i="1"/>
  <c r="AN266" i="1"/>
  <c r="AR266" i="1"/>
  <c r="AT266" i="1" s="1"/>
  <c r="AM266" i="1"/>
  <c r="AO266" i="1" s="1"/>
  <c r="BL24" i="1"/>
  <c r="BO24" i="1"/>
  <c r="BL40" i="1"/>
  <c r="BL56" i="1"/>
  <c r="BO56" i="1"/>
  <c r="AW56" i="1" s="1"/>
  <c r="AJ189" i="1"/>
  <c r="AJ190" i="1"/>
  <c r="AJ185" i="1"/>
  <c r="AJ173" i="1"/>
  <c r="AJ161" i="1"/>
  <c r="AJ188" i="1"/>
  <c r="AJ172" i="1"/>
  <c r="AJ160" i="1"/>
  <c r="AJ192" i="1"/>
  <c r="AJ187" i="1"/>
  <c r="AJ175" i="1"/>
  <c r="AJ171" i="1"/>
  <c r="AJ159" i="1"/>
  <c r="AJ191" i="1"/>
  <c r="AJ186" i="1"/>
  <c r="AJ174" i="1"/>
  <c r="AJ162" i="1"/>
  <c r="AJ158" i="1"/>
  <c r="AP140" i="1" s="1"/>
  <c r="AQ140" i="1" s="1"/>
  <c r="AO146" i="1"/>
  <c r="AT134" i="1"/>
  <c r="AY169" i="1"/>
  <c r="AO177" i="1"/>
  <c r="AB247" i="1"/>
  <c r="AA247" i="1"/>
  <c r="Z255" i="1"/>
  <c r="AO167" i="1"/>
  <c r="AY178" i="1"/>
  <c r="AY173" i="1"/>
  <c r="AT151" i="1"/>
  <c r="AY176" i="1"/>
  <c r="AO173" i="1"/>
  <c r="AT146" i="1"/>
  <c r="AT142" i="1"/>
  <c r="AT161" i="1"/>
  <c r="AY146" i="1"/>
  <c r="AZ146" i="1" s="1"/>
  <c r="BA146" i="1" s="1"/>
  <c r="AY164" i="1"/>
  <c r="AT162" i="1"/>
  <c r="AU162" i="1" s="1"/>
  <c r="AV162" i="1" s="1"/>
  <c r="AY135" i="1"/>
  <c r="AY150" i="1"/>
  <c r="AT139" i="1"/>
  <c r="AY168" i="1"/>
  <c r="AT128" i="1"/>
  <c r="AT164" i="1"/>
  <c r="AY159" i="1"/>
  <c r="AO142" i="1"/>
  <c r="AT130" i="1"/>
  <c r="AO148" i="1"/>
  <c r="AO129" i="1"/>
  <c r="AY138" i="1"/>
  <c r="AT179" i="1"/>
  <c r="AO171" i="1"/>
  <c r="AY151" i="1"/>
  <c r="AT158" i="1"/>
  <c r="AO131" i="1"/>
  <c r="AY163" i="1"/>
  <c r="AT177" i="1"/>
  <c r="AO147" i="1"/>
  <c r="AO179" i="1"/>
  <c r="AT137" i="1"/>
  <c r="AU137" i="1" s="1"/>
  <c r="AV137" i="1" s="1"/>
  <c r="AY133" i="1"/>
  <c r="AZ133" i="1" s="1"/>
  <c r="BA133" i="1" s="1"/>
  <c r="AO155" i="1"/>
  <c r="AP155" i="1" s="1"/>
  <c r="AQ155" i="1" s="1"/>
  <c r="AT155" i="1"/>
  <c r="AY148" i="1"/>
  <c r="AP216" i="1"/>
  <c r="AQ216" i="1" s="1"/>
  <c r="AT144" i="1"/>
  <c r="AY170" i="1"/>
  <c r="AO163" i="1"/>
  <c r="AY139" i="1"/>
  <c r="AZ139" i="1"/>
  <c r="BA139" i="1" s="1"/>
  <c r="AP172" i="1"/>
  <c r="AQ172" i="1" s="1"/>
  <c r="AY134" i="1"/>
  <c r="AZ134" i="1" s="1"/>
  <c r="BA134" i="1" s="1"/>
  <c r="AY179" i="1"/>
  <c r="AX247" i="1"/>
  <c r="AR247" i="1"/>
  <c r="AT247" i="1" s="1"/>
  <c r="AU247" i="1" s="1"/>
  <c r="AV247" i="1" s="1"/>
  <c r="AM247" i="1"/>
  <c r="AO247" i="1" s="1"/>
  <c r="AS247" i="1"/>
  <c r="AY174" i="1"/>
  <c r="AZ174" i="1" s="1"/>
  <c r="BA174" i="1" s="1"/>
  <c r="AY152" i="1"/>
  <c r="AT156" i="1"/>
  <c r="AY162" i="1"/>
  <c r="AO130" i="1"/>
  <c r="AP130" i="1" s="1"/>
  <c r="AQ130" i="1" s="1"/>
  <c r="AT145" i="1"/>
  <c r="AU145" i="1" s="1"/>
  <c r="AV145" i="1" s="1"/>
  <c r="AO176" i="1"/>
  <c r="AY161" i="1"/>
  <c r="AT165" i="1"/>
  <c r="AY165" i="1"/>
  <c r="AP154" i="1"/>
  <c r="AQ154" i="1" s="1"/>
  <c r="AO137" i="1"/>
  <c r="AP137" i="1" s="1"/>
  <c r="AQ137" i="1" s="1"/>
  <c r="AY137" i="1"/>
  <c r="AZ137" i="1" s="1"/>
  <c r="BA137" i="1" s="1"/>
  <c r="AO138" i="1"/>
  <c r="AP138" i="1" s="1"/>
  <c r="AQ138" i="1" s="1"/>
  <c r="AO151" i="1"/>
  <c r="AP151" i="1" s="1"/>
  <c r="AQ151" i="1" s="1"/>
  <c r="AY166" i="1"/>
  <c r="AZ166" i="1" s="1"/>
  <c r="BA166" i="1" s="1"/>
  <c r="AO166" i="1"/>
  <c r="AY154" i="1"/>
  <c r="AO132" i="1"/>
  <c r="AP132" i="1" s="1"/>
  <c r="AQ132" i="1" s="1"/>
  <c r="AO178" i="1"/>
  <c r="AT152" i="1"/>
  <c r="AY153" i="1"/>
  <c r="AO144" i="1"/>
  <c r="AN255" i="1"/>
  <c r="AW255" i="1"/>
  <c r="AY255" i="1" s="1"/>
  <c r="AM255" i="1"/>
  <c r="AO255" i="1" s="1"/>
  <c r="AS255" i="1"/>
  <c r="AT163" i="1"/>
  <c r="AU119" i="1"/>
  <c r="AV119" i="1" s="1"/>
  <c r="AP125" i="1"/>
  <c r="AQ125" i="1" s="1"/>
  <c r="AZ210" i="1"/>
  <c r="BA210" i="1" s="1"/>
  <c r="AZ76" i="1"/>
  <c r="BA76" i="1" s="1"/>
  <c r="AP72" i="1"/>
  <c r="AQ72" i="1" s="1"/>
  <c r="AZ102" i="1"/>
  <c r="BA102" i="1" s="1"/>
  <c r="AZ126" i="1"/>
  <c r="BA126" i="1" s="1"/>
  <c r="AZ108" i="1"/>
  <c r="BA108" i="1" s="1"/>
  <c r="AU231" i="1"/>
  <c r="AV231" i="1" s="1"/>
  <c r="AZ113" i="1"/>
  <c r="BA113" i="1" s="1"/>
  <c r="AP234" i="1"/>
  <c r="AQ234" i="1" s="1"/>
  <c r="AZ185" i="1"/>
  <c r="BA185" i="1" s="1"/>
  <c r="AP200" i="1"/>
  <c r="AQ200" i="1" s="1"/>
  <c r="AU297" i="1"/>
  <c r="AV297" i="1" s="1"/>
  <c r="AZ82" i="1"/>
  <c r="BA82" i="1" s="1"/>
  <c r="AU114" i="1"/>
  <c r="AV114" i="1" s="1"/>
  <c r="AU94" i="1"/>
  <c r="AV94" i="1" s="1"/>
  <c r="AU258" i="1"/>
  <c r="AV258" i="1" s="1"/>
  <c r="AP87" i="1"/>
  <c r="AQ87" i="1" s="1"/>
  <c r="AU240" i="1"/>
  <c r="AV240" i="1" s="1"/>
  <c r="AZ220" i="1"/>
  <c r="BA220" i="1" s="1"/>
  <c r="AU291" i="1"/>
  <c r="AV291" i="1" s="1"/>
  <c r="AP257" i="1"/>
  <c r="AQ257" i="1" s="1"/>
  <c r="AZ199" i="1"/>
  <c r="BA199" i="1" s="1"/>
  <c r="AU190" i="1"/>
  <c r="AV190" i="1" s="1"/>
  <c r="AU264" i="1"/>
  <c r="AV264" i="1" s="1"/>
  <c r="AU256" i="1"/>
  <c r="AV256" i="1" s="1"/>
  <c r="AZ196" i="1"/>
  <c r="BA196" i="1" s="1"/>
  <c r="AP110" i="1"/>
  <c r="AQ110" i="1" s="1"/>
  <c r="AP220" i="1"/>
  <c r="AQ220" i="1" s="1"/>
  <c r="AP284" i="1"/>
  <c r="AQ284" i="1" s="1"/>
  <c r="AP252" i="1"/>
  <c r="AQ252" i="1" s="1"/>
  <c r="AU76" i="1"/>
  <c r="AV76" i="1" s="1"/>
  <c r="AU293" i="1"/>
  <c r="AV293" i="1" s="1"/>
  <c r="AZ101" i="1"/>
  <c r="BA101" i="1" s="1"/>
  <c r="AU207" i="1"/>
  <c r="AV207" i="1" s="1"/>
  <c r="AP120" i="1"/>
  <c r="AQ120" i="1" s="1"/>
  <c r="AZ200" i="1"/>
  <c r="BA200" i="1" s="1"/>
  <c r="AU197" i="1"/>
  <c r="AV197" i="1" s="1"/>
  <c r="AZ119" i="1"/>
  <c r="BA119" i="1" s="1"/>
  <c r="AP203" i="1"/>
  <c r="AQ203" i="1" s="1"/>
  <c r="AU265" i="1"/>
  <c r="AV265" i="1" s="1"/>
  <c r="AU266" i="1"/>
  <c r="AV266" i="1" s="1"/>
  <c r="AP237" i="1"/>
  <c r="AQ237" i="1" s="1"/>
  <c r="AZ241" i="1"/>
  <c r="BA241" i="1" s="1"/>
  <c r="AZ230" i="1"/>
  <c r="BA230" i="1" s="1"/>
  <c r="AZ206" i="1"/>
  <c r="BA206" i="1" s="1"/>
  <c r="AU186" i="1"/>
  <c r="AV186" i="1" s="1"/>
  <c r="AP261" i="1"/>
  <c r="AQ261" i="1" s="1"/>
  <c r="AZ253" i="1"/>
  <c r="BA253" i="1" s="1"/>
  <c r="AP184" i="1"/>
  <c r="AQ184" i="1" s="1"/>
  <c r="AZ268" i="1"/>
  <c r="BA268" i="1" s="1"/>
  <c r="AZ257" i="1"/>
  <c r="BA257" i="1" s="1"/>
  <c r="AP281" i="1"/>
  <c r="AQ281" i="1" s="1"/>
  <c r="AU212" i="1"/>
  <c r="AV212" i="1" s="1"/>
  <c r="AU69" i="1"/>
  <c r="AV69" i="1" s="1"/>
  <c r="AP75" i="1"/>
  <c r="AQ75" i="1" s="1"/>
  <c r="AZ192" i="1"/>
  <c r="BA192" i="1" s="1"/>
  <c r="AU285" i="1"/>
  <c r="AV285" i="1" s="1"/>
  <c r="AP241" i="1"/>
  <c r="AQ241" i="1" s="1"/>
  <c r="AU228" i="1"/>
  <c r="AV228" i="1" s="1"/>
  <c r="AP239" i="1"/>
  <c r="AQ239" i="1" s="1"/>
  <c r="AP95" i="1"/>
  <c r="AQ95" i="1" s="1"/>
  <c r="AP167" i="1"/>
  <c r="AQ167" i="1" s="1"/>
  <c r="AZ191" i="1"/>
  <c r="BA191" i="1" s="1"/>
  <c r="AU115" i="1"/>
  <c r="AV115" i="1" s="1"/>
  <c r="AZ293" i="1"/>
  <c r="BA293" i="1" s="1"/>
  <c r="AZ118" i="1"/>
  <c r="BA118" i="1" s="1"/>
  <c r="AP209" i="1"/>
  <c r="AQ209" i="1" s="1"/>
  <c r="AZ292" i="1"/>
  <c r="BA292" i="1" s="1"/>
  <c r="AP182" i="1"/>
  <c r="AQ182" i="1" s="1"/>
  <c r="AU107" i="1"/>
  <c r="AV107" i="1" s="1"/>
  <c r="AU189" i="1"/>
  <c r="AV189" i="1" s="1"/>
  <c r="AP194" i="1"/>
  <c r="AQ194" i="1" s="1"/>
  <c r="AP88" i="1"/>
  <c r="AQ88" i="1" s="1"/>
  <c r="AZ208" i="1"/>
  <c r="BA208" i="1" s="1"/>
  <c r="AU217" i="1"/>
  <c r="AV217" i="1" s="1"/>
  <c r="AU85" i="1"/>
  <c r="AV85" i="1" s="1"/>
  <c r="AZ249" i="1"/>
  <c r="BA249" i="1" s="1"/>
  <c r="AZ95" i="1"/>
  <c r="BA95" i="1" s="1"/>
  <c r="AP208" i="1"/>
  <c r="AQ208" i="1" s="1"/>
  <c r="AZ212" i="1"/>
  <c r="BA212" i="1" s="1"/>
  <c r="AZ184" i="1"/>
  <c r="BA184" i="1" s="1"/>
  <c r="AU183" i="1"/>
  <c r="AV183" i="1" s="1"/>
  <c r="AZ284" i="1"/>
  <c r="BA284" i="1" s="1"/>
  <c r="AP279" i="1"/>
  <c r="AQ279" i="1" s="1"/>
  <c r="AZ79" i="1"/>
  <c r="BA79" i="1" s="1"/>
  <c r="AP269" i="1"/>
  <c r="AQ269" i="1" s="1"/>
  <c r="T22" i="1"/>
  <c r="AU128" i="1" l="1"/>
  <c r="AV128" i="1" s="1"/>
  <c r="AU161" i="1"/>
  <c r="AV161" i="1" s="1"/>
  <c r="AZ178" i="1"/>
  <c r="BA178" i="1" s="1"/>
  <c r="AP197" i="1"/>
  <c r="AQ197" i="1" s="1"/>
  <c r="AU250" i="1"/>
  <c r="AV250" i="1" s="1"/>
  <c r="AP162" i="1"/>
  <c r="AQ162" i="1" s="1"/>
  <c r="AU131" i="1"/>
  <c r="AV131" i="1" s="1"/>
  <c r="AU239" i="1"/>
  <c r="AV239" i="1" s="1"/>
  <c r="AU157" i="1"/>
  <c r="AV157" i="1" s="1"/>
  <c r="AU118" i="1"/>
  <c r="AV118" i="1" s="1"/>
  <c r="AU110" i="1"/>
  <c r="AV110" i="1" s="1"/>
  <c r="AP73" i="1"/>
  <c r="AQ73" i="1" s="1"/>
  <c r="AU278" i="1"/>
  <c r="AV278" i="1" s="1"/>
  <c r="AP282" i="1"/>
  <c r="AQ282" i="1" s="1"/>
  <c r="AU280" i="1"/>
  <c r="AV280" i="1" s="1"/>
  <c r="AU208" i="1"/>
  <c r="AV208" i="1" s="1"/>
  <c r="AZ120" i="1"/>
  <c r="BA120" i="1" s="1"/>
  <c r="AU287" i="1"/>
  <c r="AV287" i="1" s="1"/>
  <c r="AZ91" i="1"/>
  <c r="BA91" i="1" s="1"/>
  <c r="AP276" i="1"/>
  <c r="AQ276" i="1" s="1"/>
  <c r="AU73" i="1"/>
  <c r="AV73" i="1" s="1"/>
  <c r="AU251" i="1"/>
  <c r="AV251" i="1" s="1"/>
  <c r="AZ204" i="1"/>
  <c r="BA204" i="1" s="1"/>
  <c r="AP99" i="1"/>
  <c r="AQ99" i="1" s="1"/>
  <c r="AZ231" i="1"/>
  <c r="BA231" i="1" s="1"/>
  <c r="AU71" i="1"/>
  <c r="AV71" i="1" s="1"/>
  <c r="AU120" i="1"/>
  <c r="AV120" i="1" s="1"/>
  <c r="AZ209" i="1"/>
  <c r="BA209" i="1" s="1"/>
  <c r="AU78" i="1"/>
  <c r="AV78" i="1" s="1"/>
  <c r="AU181" i="1"/>
  <c r="AV181" i="1" s="1"/>
  <c r="AP129" i="1"/>
  <c r="AQ129" i="1" s="1"/>
  <c r="AP285" i="1"/>
  <c r="AQ285" i="1" s="1"/>
  <c r="AZ140" i="1"/>
  <c r="BA140" i="1" s="1"/>
  <c r="AP244" i="1"/>
  <c r="AQ244" i="1" s="1"/>
  <c r="AU272" i="1"/>
  <c r="AV272" i="1" s="1"/>
  <c r="AU194" i="1"/>
  <c r="AV194" i="1" s="1"/>
  <c r="AP157" i="1"/>
  <c r="AQ157" i="1" s="1"/>
  <c r="AZ132" i="1"/>
  <c r="BA132" i="1" s="1"/>
  <c r="AT149" i="1"/>
  <c r="AP292" i="1"/>
  <c r="AQ292" i="1" s="1"/>
  <c r="AU263" i="1"/>
  <c r="AV263" i="1" s="1"/>
  <c r="AR255" i="1"/>
  <c r="AT255" i="1" s="1"/>
  <c r="AX255" i="1"/>
  <c r="AN247" i="1"/>
  <c r="AW247" i="1"/>
  <c r="AY247" i="1" s="1"/>
  <c r="AB255" i="1"/>
  <c r="AZ142" i="1"/>
  <c r="BA142" i="1" s="1"/>
  <c r="AY156" i="1"/>
  <c r="AG296" i="1"/>
  <c r="X296" i="1" s="1"/>
  <c r="A279" i="5" s="1"/>
  <c r="AG295" i="1"/>
  <c r="W295" i="1" s="1"/>
  <c r="A278" i="5" s="1"/>
  <c r="BO25" i="1"/>
  <c r="AN25" i="1" s="1"/>
  <c r="BO58" i="1"/>
  <c r="AA58" i="1" s="1"/>
  <c r="BO46" i="1"/>
  <c r="AW46" i="1" s="1"/>
  <c r="BO42" i="1"/>
  <c r="AM42" i="1" s="1"/>
  <c r="BO34" i="1"/>
  <c r="AB34" i="1" s="1"/>
  <c r="BL26" i="1"/>
  <c r="AP152" i="1"/>
  <c r="AQ152" i="1" s="1"/>
  <c r="BO45" i="1"/>
  <c r="W294" i="1"/>
  <c r="AS300" i="1"/>
  <c r="AX298" i="1"/>
  <c r="AS298" i="1"/>
  <c r="AM313" i="1"/>
  <c r="AO313" i="1" s="1"/>
  <c r="AN312" i="1"/>
  <c r="AR299" i="1"/>
  <c r="AT299" i="1" s="1"/>
  <c r="AY171" i="1"/>
  <c r="AT166" i="1"/>
  <c r="AU166" i="1" s="1"/>
  <c r="AV166" i="1" s="1"/>
  <c r="A3" i="5"/>
  <c r="AX299" i="1"/>
  <c r="AX322" i="1"/>
  <c r="AN300" i="1"/>
  <c r="AR320" i="1"/>
  <c r="AT320" i="1" s="1"/>
  <c r="AR337" i="1"/>
  <c r="AT337" i="1" s="1"/>
  <c r="Z341" i="1"/>
  <c r="AB341" i="1"/>
  <c r="AA341" i="1"/>
  <c r="AW344" i="1"/>
  <c r="AY344" i="1" s="1"/>
  <c r="AC344" i="1"/>
  <c r="AC343" i="1" s="1"/>
  <c r="AC342" i="1" s="1"/>
  <c r="AC341" i="1" s="1"/>
  <c r="AC340" i="1" s="1"/>
  <c r="AC339" i="1" s="1"/>
  <c r="AC338" i="1" s="1"/>
  <c r="AC337" i="1" s="1"/>
  <c r="AC336" i="1" s="1"/>
  <c r="AC335" i="1" s="1"/>
  <c r="AC334" i="1" s="1"/>
  <c r="AC333" i="1" s="1"/>
  <c r="AC332" i="1" s="1"/>
  <c r="AC331" i="1" s="1"/>
  <c r="AC330" i="1" s="1"/>
  <c r="AC329" i="1" s="1"/>
  <c r="AC328" i="1" s="1"/>
  <c r="AC327" i="1" s="1"/>
  <c r="AC326" i="1" s="1"/>
  <c r="AC325" i="1" s="1"/>
  <c r="AC324" i="1" s="1"/>
  <c r="AC323" i="1" s="1"/>
  <c r="AC322" i="1" s="1"/>
  <c r="AC321" i="1" s="1"/>
  <c r="AC320" i="1" s="1"/>
  <c r="AC319" i="1" s="1"/>
  <c r="AC318" i="1" s="1"/>
  <c r="AC317" i="1" s="1"/>
  <c r="AC316" i="1" s="1"/>
  <c r="AC315" i="1" s="1"/>
  <c r="AC314" i="1" s="1"/>
  <c r="AC313" i="1" s="1"/>
  <c r="AC312" i="1" s="1"/>
  <c r="AC311" i="1" s="1"/>
  <c r="AC310" i="1" s="1"/>
  <c r="AC309" i="1" s="1"/>
  <c r="AB344" i="1"/>
  <c r="AA344" i="1"/>
  <c r="Z344" i="1"/>
  <c r="AZ131" i="1"/>
  <c r="BA131" i="1" s="1"/>
  <c r="AW299" i="1"/>
  <c r="AY299" i="1" s="1"/>
  <c r="AN320" i="1"/>
  <c r="AR300" i="1"/>
  <c r="AT300" i="1" s="1"/>
  <c r="AR312" i="1"/>
  <c r="AT312" i="1" s="1"/>
  <c r="AA342" i="1"/>
  <c r="Z342" i="1"/>
  <c r="AB342" i="1"/>
  <c r="AB343" i="1"/>
  <c r="AA343" i="1"/>
  <c r="Z343" i="1"/>
  <c r="AY155" i="1"/>
  <c r="AO168" i="1"/>
  <c r="AP168" i="1" s="1"/>
  <c r="AQ168" i="1" s="1"/>
  <c r="AT168" i="1"/>
  <c r="AO174" i="1"/>
  <c r="AP174" i="1" s="1"/>
  <c r="AQ174" i="1" s="1"/>
  <c r="AO153" i="1"/>
  <c r="AP153" i="1" s="1"/>
  <c r="AQ153" i="1" s="1"/>
  <c r="AT171" i="1"/>
  <c r="AU171" i="1" s="1"/>
  <c r="AV171" i="1" s="1"/>
  <c r="AT172" i="1"/>
  <c r="AY129" i="1"/>
  <c r="AZ129" i="1" s="1"/>
  <c r="BA129" i="1" s="1"/>
  <c r="AO158" i="1"/>
  <c r="AY144" i="1"/>
  <c r="AZ144" i="1" s="1"/>
  <c r="BA144" i="1" s="1"/>
  <c r="AT173" i="1"/>
  <c r="AU173" i="1" s="1"/>
  <c r="AV173" i="1" s="1"/>
  <c r="AU196" i="1"/>
  <c r="AV196" i="1" s="1"/>
  <c r="AP270" i="1"/>
  <c r="AQ270" i="1" s="1"/>
  <c r="BL46" i="1"/>
  <c r="AA60" i="1"/>
  <c r="AB28" i="1"/>
  <c r="R22" i="4"/>
  <c r="BO26" i="1" s="1"/>
  <c r="Z26" i="1" s="1"/>
  <c r="Z340" i="1"/>
  <c r="AB340" i="1"/>
  <c r="AA340" i="1"/>
  <c r="AB335" i="1"/>
  <c r="AA335" i="1"/>
  <c r="Z335" i="1"/>
  <c r="AA334" i="1"/>
  <c r="AB334" i="1"/>
  <c r="Z334" i="1"/>
  <c r="Z329" i="1"/>
  <c r="AA329" i="1"/>
  <c r="AB329" i="1"/>
  <c r="Z328" i="1"/>
  <c r="AB328" i="1"/>
  <c r="AA328" i="1"/>
  <c r="AB327" i="1"/>
  <c r="AA327" i="1"/>
  <c r="Z327" i="1"/>
  <c r="Z304" i="1"/>
  <c r="AB304" i="1"/>
  <c r="AA304" i="1"/>
  <c r="AA338" i="1"/>
  <c r="AB338" i="1"/>
  <c r="Z338" i="1"/>
  <c r="AU336" i="1"/>
  <c r="AV336" i="1" s="1"/>
  <c r="AZ150" i="1"/>
  <c r="BA150" i="1" s="1"/>
  <c r="AU130" i="1"/>
  <c r="AV130" i="1" s="1"/>
  <c r="K130" i="1" s="1"/>
  <c r="AP187" i="1"/>
  <c r="AQ187" i="1" s="1"/>
  <c r="AP165" i="1"/>
  <c r="AQ165" i="1" s="1"/>
  <c r="AU170" i="1"/>
  <c r="AV170" i="1" s="1"/>
  <c r="AZ202" i="1"/>
  <c r="BA202" i="1" s="1"/>
  <c r="AP254" i="1"/>
  <c r="AQ254" i="1" s="1"/>
  <c r="AP217" i="1"/>
  <c r="AQ217" i="1" s="1"/>
  <c r="AU84" i="1"/>
  <c r="AV84" i="1" s="1"/>
  <c r="AP249" i="1"/>
  <c r="AQ249" i="1" s="1"/>
  <c r="AU249" i="1"/>
  <c r="AV249" i="1" s="1"/>
  <c r="AZ251" i="1"/>
  <c r="BA251" i="1" s="1"/>
  <c r="AZ242" i="1"/>
  <c r="BA242" i="1" s="1"/>
  <c r="AU282" i="1"/>
  <c r="AV282" i="1" s="1"/>
  <c r="AU292" i="1"/>
  <c r="AV292" i="1" s="1"/>
  <c r="AU223" i="1"/>
  <c r="AV223" i="1" s="1"/>
  <c r="AZ80" i="1"/>
  <c r="BA80" i="1" s="1"/>
  <c r="AP123" i="1"/>
  <c r="AQ123" i="1" s="1"/>
  <c r="H123" i="1" s="1"/>
  <c r="AP146" i="1"/>
  <c r="AQ146" i="1" s="1"/>
  <c r="AZ115" i="1"/>
  <c r="BA115" i="1" s="1"/>
  <c r="AU202" i="1"/>
  <c r="AV202" i="1" s="1"/>
  <c r="AP78" i="1"/>
  <c r="AQ78" i="1" s="1"/>
  <c r="I78" i="1" s="1"/>
  <c r="AU259" i="1"/>
  <c r="AV259" i="1" s="1"/>
  <c r="AP122" i="1"/>
  <c r="AQ122" i="1" s="1"/>
  <c r="AP248" i="1"/>
  <c r="AQ248" i="1" s="1"/>
  <c r="AU232" i="1"/>
  <c r="AV232" i="1" s="1"/>
  <c r="AP338" i="1"/>
  <c r="AQ338" i="1" s="1"/>
  <c r="AU129" i="1"/>
  <c r="AV129" i="1" s="1"/>
  <c r="AP169" i="1"/>
  <c r="AQ169" i="1" s="1"/>
  <c r="AZ205" i="1"/>
  <c r="BA205" i="1" s="1"/>
  <c r="AU140" i="1"/>
  <c r="AV140" i="1" s="1"/>
  <c r="AZ187" i="1"/>
  <c r="BA187" i="1" s="1"/>
  <c r="AZ127" i="1"/>
  <c r="BA127" i="1" s="1"/>
  <c r="AZ255" i="1"/>
  <c r="BA255" i="1" s="1"/>
  <c r="AU279" i="1"/>
  <c r="AV279" i="1" s="1"/>
  <c r="AP212" i="1"/>
  <c r="AQ212" i="1" s="1"/>
  <c r="AZ181" i="1"/>
  <c r="BA181" i="1" s="1"/>
  <c r="AP113" i="1"/>
  <c r="AQ113" i="1" s="1"/>
  <c r="AU90" i="1"/>
  <c r="AV90" i="1" s="1"/>
  <c r="AU262" i="1"/>
  <c r="AV262" i="1" s="1"/>
  <c r="AP283" i="1"/>
  <c r="AQ283" i="1" s="1"/>
  <c r="AZ229" i="1"/>
  <c r="BA229" i="1" s="1"/>
  <c r="AP250" i="1"/>
  <c r="AQ250" i="1" s="1"/>
  <c r="AZ226" i="1"/>
  <c r="BA226" i="1" s="1"/>
  <c r="AU204" i="1"/>
  <c r="AV204" i="1" s="1"/>
  <c r="AZ123" i="1"/>
  <c r="BA123" i="1" s="1"/>
  <c r="L123" i="1" s="1"/>
  <c r="AP119" i="1"/>
  <c r="AQ119" i="1" s="1"/>
  <c r="AZ107" i="1"/>
  <c r="BA107" i="1" s="1"/>
  <c r="AP83" i="1"/>
  <c r="AQ83" i="1" s="1"/>
  <c r="AP80" i="1"/>
  <c r="AQ80" i="1" s="1"/>
  <c r="I80" i="1" s="1"/>
  <c r="AP96" i="1"/>
  <c r="AQ96" i="1" s="1"/>
  <c r="AP84" i="1"/>
  <c r="AQ84" i="1" s="1"/>
  <c r="AZ175" i="1"/>
  <c r="BA175" i="1" s="1"/>
  <c r="AP103" i="1"/>
  <c r="AQ103" i="1" s="1"/>
  <c r="H103" i="1" s="1"/>
  <c r="AU127" i="1"/>
  <c r="AV127" i="1" s="1"/>
  <c r="AP231" i="1"/>
  <c r="AQ231" i="1" s="1"/>
  <c r="AU191" i="1"/>
  <c r="AV191" i="1" s="1"/>
  <c r="AP266" i="1"/>
  <c r="AQ266" i="1" s="1"/>
  <c r="AP258" i="1"/>
  <c r="AQ258" i="1" s="1"/>
  <c r="AZ277" i="1"/>
  <c r="BA277" i="1" s="1"/>
  <c r="AU304" i="1"/>
  <c r="AV304" i="1" s="1"/>
  <c r="AU159" i="1"/>
  <c r="AV159" i="1" s="1"/>
  <c r="AP147" i="1"/>
  <c r="AQ147" i="1" s="1"/>
  <c r="AU83" i="1"/>
  <c r="AV83" i="1" s="1"/>
  <c r="AU154" i="1"/>
  <c r="AV154" i="1" s="1"/>
  <c r="AZ222" i="1"/>
  <c r="BA222" i="1" s="1"/>
  <c r="AP107" i="1"/>
  <c r="AQ107" i="1" s="1"/>
  <c r="AP181" i="1"/>
  <c r="AQ181" i="1" s="1"/>
  <c r="AU122" i="1"/>
  <c r="AV122" i="1" s="1"/>
  <c r="AU92" i="1"/>
  <c r="AV92" i="1" s="1"/>
  <c r="J92" i="1" s="1"/>
  <c r="AU289" i="1"/>
  <c r="AV289" i="1" s="1"/>
  <c r="AZ290" i="1"/>
  <c r="BA290" i="1" s="1"/>
  <c r="AP221" i="1"/>
  <c r="AQ221" i="1" s="1"/>
  <c r="AU105" i="1"/>
  <c r="AV105" i="1" s="1"/>
  <c r="AZ203" i="1"/>
  <c r="BA203" i="1" s="1"/>
  <c r="AU260" i="1"/>
  <c r="AV260" i="1" s="1"/>
  <c r="AU221" i="1"/>
  <c r="AV221" i="1" s="1"/>
  <c r="AP124" i="1"/>
  <c r="AQ124" i="1" s="1"/>
  <c r="H124" i="1" s="1"/>
  <c r="AP210" i="1"/>
  <c r="AQ210" i="1" s="1"/>
  <c r="AZ271" i="1"/>
  <c r="BA271" i="1" s="1"/>
  <c r="AZ239" i="1"/>
  <c r="BA239" i="1" s="1"/>
  <c r="AU235" i="1"/>
  <c r="AV235" i="1" s="1"/>
  <c r="AP114" i="1"/>
  <c r="AQ114" i="1" s="1"/>
  <c r="AZ221" i="1"/>
  <c r="BA221" i="1" s="1"/>
  <c r="AZ122" i="1"/>
  <c r="BA122" i="1" s="1"/>
  <c r="AP177" i="1"/>
  <c r="AQ177" i="1" s="1"/>
  <c r="AP127" i="1"/>
  <c r="AQ127" i="1" s="1"/>
  <c r="AZ83" i="1"/>
  <c r="BA83" i="1" s="1"/>
  <c r="AZ235" i="1"/>
  <c r="BA235" i="1" s="1"/>
  <c r="AB263" i="1"/>
  <c r="AX263" i="1"/>
  <c r="Z263" i="1"/>
  <c r="AN263" i="1"/>
  <c r="AA263" i="1"/>
  <c r="AS263" i="1"/>
  <c r="AB270" i="1"/>
  <c r="AR270" i="1"/>
  <c r="AT270" i="1" s="1"/>
  <c r="AW270" i="1"/>
  <c r="AY270" i="1" s="1"/>
  <c r="AZ270" i="1" s="1"/>
  <c r="BA270" i="1" s="1"/>
  <c r="AA270" i="1"/>
  <c r="Z270" i="1"/>
  <c r="AX270" i="1"/>
  <c r="AN270" i="1"/>
  <c r="AN273" i="1"/>
  <c r="AS273" i="1"/>
  <c r="AB273" i="1"/>
  <c r="AM273" i="1"/>
  <c r="AO273" i="1" s="1"/>
  <c r="AA273" i="1"/>
  <c r="AW273" i="1"/>
  <c r="AY273" i="1" s="1"/>
  <c r="AX273" i="1"/>
  <c r="AA276" i="1"/>
  <c r="AS276" i="1"/>
  <c r="AW276" i="1"/>
  <c r="AY276" i="1" s="1"/>
  <c r="AN276" i="1"/>
  <c r="AX276" i="1"/>
  <c r="AA274" i="1"/>
  <c r="AM274" i="1"/>
  <c r="AO274" i="1" s="1"/>
  <c r="AP274" i="1" s="1"/>
  <c r="AQ274" i="1" s="1"/>
  <c r="Z274" i="1"/>
  <c r="AX274" i="1"/>
  <c r="AR274" i="1"/>
  <c r="AT274" i="1" s="1"/>
  <c r="AU274" i="1" s="1"/>
  <c r="AV274" i="1" s="1"/>
  <c r="AW274" i="1"/>
  <c r="AY274" i="1" s="1"/>
  <c r="AZ274" i="1" s="1"/>
  <c r="BA274" i="1" s="1"/>
  <c r="AS274" i="1"/>
  <c r="AA326" i="1"/>
  <c r="AB326" i="1"/>
  <c r="Z326" i="1"/>
  <c r="AA330" i="1"/>
  <c r="AB330" i="1"/>
  <c r="Z330" i="1"/>
  <c r="AZ282" i="1"/>
  <c r="BA282" i="1" s="1"/>
  <c r="AU213" i="1"/>
  <c r="AV213" i="1" s="1"/>
  <c r="AU252" i="1"/>
  <c r="AV252" i="1" s="1"/>
  <c r="AP265" i="1"/>
  <c r="AQ265" i="1" s="1"/>
  <c r="AZ252" i="1"/>
  <c r="BA252" i="1" s="1"/>
  <c r="AZ114" i="1"/>
  <c r="BA114" i="1" s="1"/>
  <c r="AU199" i="1"/>
  <c r="AV199" i="1" s="1"/>
  <c r="AP268" i="1"/>
  <c r="AQ268" i="1" s="1"/>
  <c r="AZ240" i="1"/>
  <c r="BA240" i="1" s="1"/>
  <c r="AU187" i="1"/>
  <c r="AV187" i="1" s="1"/>
  <c r="AU222" i="1"/>
  <c r="AV222" i="1" s="1"/>
  <c r="AP222" i="1"/>
  <c r="AQ222" i="1" s="1"/>
  <c r="AZ260" i="1"/>
  <c r="BA260" i="1" s="1"/>
  <c r="AU121" i="1"/>
  <c r="AV121" i="1" s="1"/>
  <c r="AP102" i="1"/>
  <c r="AQ102" i="1" s="1"/>
  <c r="I102" i="1" s="1"/>
  <c r="AP21" i="1"/>
  <c r="AQ21" i="1" s="1"/>
  <c r="AP290" i="1"/>
  <c r="AQ290" i="1" s="1"/>
  <c r="AP89" i="1"/>
  <c r="AQ89" i="1" s="1"/>
  <c r="AP291" i="1"/>
  <c r="AQ291" i="1" s="1"/>
  <c r="AU234" i="1"/>
  <c r="AV234" i="1" s="1"/>
  <c r="AU283" i="1"/>
  <c r="AV283" i="1" s="1"/>
  <c r="AP223" i="1"/>
  <c r="AQ223" i="1" s="1"/>
  <c r="AZ272" i="1"/>
  <c r="BA272" i="1" s="1"/>
  <c r="AU104" i="1"/>
  <c r="AV104" i="1" s="1"/>
  <c r="AZ72" i="1"/>
  <c r="BA72" i="1" s="1"/>
  <c r="AZ94" i="1"/>
  <c r="BA94" i="1" s="1"/>
  <c r="AZ172" i="1"/>
  <c r="BA172" i="1" s="1"/>
  <c r="AZ234" i="1"/>
  <c r="BA234" i="1" s="1"/>
  <c r="AP108" i="1"/>
  <c r="AQ108" i="1" s="1"/>
  <c r="AZ195" i="1"/>
  <c r="BA195" i="1" s="1"/>
  <c r="AU254" i="1"/>
  <c r="AV254" i="1" s="1"/>
  <c r="AU286" i="1"/>
  <c r="AV286" i="1" s="1"/>
  <c r="AZ197" i="1"/>
  <c r="BA197" i="1" s="1"/>
  <c r="AZ258" i="1"/>
  <c r="BA258" i="1" s="1"/>
  <c r="AP97" i="1"/>
  <c r="AQ97" i="1" s="1"/>
  <c r="I97" i="1" s="1"/>
  <c r="AZ264" i="1"/>
  <c r="BA264" i="1" s="1"/>
  <c r="AP218" i="1"/>
  <c r="AQ218" i="1" s="1"/>
  <c r="AZ250" i="1"/>
  <c r="BA250" i="1" s="1"/>
  <c r="AU209" i="1"/>
  <c r="AV209" i="1" s="1"/>
  <c r="AU182" i="1"/>
  <c r="AV182" i="1" s="1"/>
  <c r="AU180" i="1"/>
  <c r="AV180" i="1" s="1"/>
  <c r="AZ154" i="1"/>
  <c r="BA154" i="1" s="1"/>
  <c r="AU165" i="1"/>
  <c r="AV165" i="1" s="1"/>
  <c r="AU156" i="1"/>
  <c r="AV156" i="1" s="1"/>
  <c r="AZ173" i="1"/>
  <c r="BA173" i="1" s="1"/>
  <c r="AU147" i="1"/>
  <c r="AV147" i="1" s="1"/>
  <c r="AR276" i="1"/>
  <c r="AT276" i="1" s="1"/>
  <c r="AU276" i="1" s="1"/>
  <c r="AV276" i="1" s="1"/>
  <c r="AP272" i="1"/>
  <c r="AQ272" i="1" s="1"/>
  <c r="AB276" i="1"/>
  <c r="AP289" i="1"/>
  <c r="AQ289" i="1" s="1"/>
  <c r="AU219" i="1"/>
  <c r="AV219" i="1" s="1"/>
  <c r="AU203" i="1"/>
  <c r="AV203" i="1" s="1"/>
  <c r="AZ147" i="1"/>
  <c r="BA147" i="1" s="1"/>
  <c r="AP93" i="1"/>
  <c r="AQ93" i="1" s="1"/>
  <c r="AP219" i="1"/>
  <c r="AQ219" i="1" s="1"/>
  <c r="AU205" i="1"/>
  <c r="AV205" i="1" s="1"/>
  <c r="AZ112" i="1"/>
  <c r="BA112" i="1" s="1"/>
  <c r="AU255" i="1"/>
  <c r="AV255" i="1" s="1"/>
  <c r="AZ163" i="1"/>
  <c r="BA163" i="1" s="1"/>
  <c r="AP264" i="1"/>
  <c r="AQ264" i="1" s="1"/>
  <c r="AP277" i="1"/>
  <c r="AQ277" i="1" s="1"/>
  <c r="AW263" i="1"/>
  <c r="AY263" i="1" s="1"/>
  <c r="AZ263" i="1" s="1"/>
  <c r="BA263" i="1" s="1"/>
  <c r="AZ254" i="1"/>
  <c r="BA254" i="1" s="1"/>
  <c r="AZ81" i="1"/>
  <c r="BA81" i="1" s="1"/>
  <c r="AU225" i="1"/>
  <c r="AV225" i="1" s="1"/>
  <c r="AU245" i="1"/>
  <c r="AV245" i="1" s="1"/>
  <c r="AP204" i="1"/>
  <c r="AQ204" i="1" s="1"/>
  <c r="AP207" i="1"/>
  <c r="AQ207" i="1" s="1"/>
  <c r="AU112" i="1"/>
  <c r="AV112" i="1" s="1"/>
  <c r="AZ90" i="1"/>
  <c r="BA90" i="1" s="1"/>
  <c r="AZ248" i="1"/>
  <c r="BA248" i="1" s="1"/>
  <c r="AU281" i="1"/>
  <c r="AV281" i="1" s="1"/>
  <c r="AZ266" i="1"/>
  <c r="BA266" i="1" s="1"/>
  <c r="AZ21" i="1"/>
  <c r="BA21" i="1" s="1"/>
  <c r="AP229" i="1"/>
  <c r="AQ229" i="1" s="1"/>
  <c r="AZ85" i="1"/>
  <c r="BA85" i="1" s="1"/>
  <c r="AP245" i="1"/>
  <c r="AQ245" i="1" s="1"/>
  <c r="AU206" i="1"/>
  <c r="AV206" i="1" s="1"/>
  <c r="AP92" i="1"/>
  <c r="AQ92" i="1" s="1"/>
  <c r="H92" i="1" s="1"/>
  <c r="AZ287" i="1"/>
  <c r="BA287" i="1" s="1"/>
  <c r="AU290" i="1"/>
  <c r="AV290" i="1" s="1"/>
  <c r="AP240" i="1"/>
  <c r="AQ240" i="1" s="1"/>
  <c r="AZ71" i="1"/>
  <c r="BA71" i="1" s="1"/>
  <c r="L71" i="1" s="1"/>
  <c r="AU261" i="1"/>
  <c r="AV261" i="1" s="1"/>
  <c r="AP205" i="1"/>
  <c r="AQ205" i="1" s="1"/>
  <c r="AU100" i="1"/>
  <c r="AV100" i="1" s="1"/>
  <c r="AU123" i="1"/>
  <c r="AV123" i="1" s="1"/>
  <c r="K123" i="1" s="1"/>
  <c r="AU218" i="1"/>
  <c r="AV218" i="1" s="1"/>
  <c r="AZ259" i="1"/>
  <c r="BA259" i="1" s="1"/>
  <c r="AU116" i="1"/>
  <c r="AV116" i="1" s="1"/>
  <c r="AZ189" i="1"/>
  <c r="BA189" i="1" s="1"/>
  <c r="AZ245" i="1"/>
  <c r="BA245" i="1" s="1"/>
  <c r="AZ217" i="1"/>
  <c r="BA217" i="1" s="1"/>
  <c r="AZ216" i="1"/>
  <c r="BA216" i="1" s="1"/>
  <c r="AZ109" i="1"/>
  <c r="BA109" i="1" s="1"/>
  <c r="L109" i="1" s="1"/>
  <c r="AU200" i="1"/>
  <c r="AV200" i="1" s="1"/>
  <c r="AU242" i="1"/>
  <c r="AV242" i="1" s="1"/>
  <c r="AP79" i="1"/>
  <c r="AQ79" i="1" s="1"/>
  <c r="AZ75" i="1"/>
  <c r="BA75" i="1" s="1"/>
  <c r="M75" i="1" s="1"/>
  <c r="AU102" i="1"/>
  <c r="AV102" i="1" s="1"/>
  <c r="AP235" i="1"/>
  <c r="AQ235" i="1" s="1"/>
  <c r="AU271" i="1"/>
  <c r="AV271" i="1" s="1"/>
  <c r="AU215" i="1"/>
  <c r="AV215" i="1" s="1"/>
  <c r="AP262" i="1"/>
  <c r="AQ262" i="1" s="1"/>
  <c r="AU268" i="1"/>
  <c r="AV268" i="1" s="1"/>
  <c r="AU97" i="1"/>
  <c r="AV97" i="1" s="1"/>
  <c r="AP260" i="1"/>
  <c r="AQ260" i="1" s="1"/>
  <c r="AS270" i="1"/>
  <c r="AZ265" i="1"/>
  <c r="BA265" i="1" s="1"/>
  <c r="AM263" i="1"/>
  <c r="AO263" i="1" s="1"/>
  <c r="AP263" i="1" s="1"/>
  <c r="AQ263" i="1" s="1"/>
  <c r="AZ261" i="1"/>
  <c r="BA261" i="1" s="1"/>
  <c r="AB274" i="1"/>
  <c r="AZ295" i="1"/>
  <c r="BA295" i="1" s="1"/>
  <c r="AU21" i="1"/>
  <c r="AV21" i="1" s="1"/>
  <c r="AZ275" i="1"/>
  <c r="BA275" i="1" s="1"/>
  <c r="AP255" i="1"/>
  <c r="AQ255" i="1" s="1"/>
  <c r="AU150" i="1"/>
  <c r="AV150" i="1" s="1"/>
  <c r="AZ167" i="1"/>
  <c r="BA167" i="1" s="1"/>
  <c r="AU135" i="1"/>
  <c r="AV135" i="1" s="1"/>
  <c r="K135" i="1" s="1"/>
  <c r="AZ170" i="1"/>
  <c r="BA170" i="1" s="1"/>
  <c r="AZ148" i="1"/>
  <c r="BA148" i="1" s="1"/>
  <c r="AB319" i="1"/>
  <c r="AA319" i="1"/>
  <c r="Z319" i="1"/>
  <c r="AA314" i="1"/>
  <c r="AB314" i="1"/>
  <c r="Z314" i="1"/>
  <c r="Z336" i="1"/>
  <c r="AB336" i="1"/>
  <c r="AA336" i="1"/>
  <c r="Z320" i="1"/>
  <c r="AB320" i="1"/>
  <c r="AA320" i="1"/>
  <c r="Z325" i="1"/>
  <c r="AA325" i="1"/>
  <c r="AB325" i="1"/>
  <c r="Z324" i="1"/>
  <c r="AB324" i="1"/>
  <c r="AA324" i="1"/>
  <c r="AB331" i="1"/>
  <c r="AA331" i="1"/>
  <c r="Z331" i="1"/>
  <c r="AB323" i="1"/>
  <c r="AA323" i="1"/>
  <c r="Z323" i="1"/>
  <c r="Z332" i="1"/>
  <c r="AB332" i="1"/>
  <c r="AA332" i="1"/>
  <c r="AA318" i="1"/>
  <c r="AB318" i="1"/>
  <c r="Z318" i="1"/>
  <c r="AA286" i="1"/>
  <c r="Z286" i="1"/>
  <c r="AC286" i="1"/>
  <c r="AB286" i="1"/>
  <c r="AA290" i="1"/>
  <c r="AB290" i="1"/>
  <c r="Z290" i="1"/>
  <c r="AC290" i="1"/>
  <c r="AA294" i="1"/>
  <c r="AB294" i="1"/>
  <c r="Z294" i="1"/>
  <c r="AC294" i="1"/>
  <c r="AU163" i="1"/>
  <c r="AV163" i="1" s="1"/>
  <c r="AP144" i="1"/>
  <c r="AQ144" i="1" s="1"/>
  <c r="AP178" i="1"/>
  <c r="AQ178" i="1" s="1"/>
  <c r="AZ161" i="1"/>
  <c r="BA161" i="1" s="1"/>
  <c r="AU144" i="1"/>
  <c r="AV144" i="1" s="1"/>
  <c r="AP170" i="1"/>
  <c r="AQ170" i="1" s="1"/>
  <c r="AU155" i="1"/>
  <c r="AV155" i="1" s="1"/>
  <c r="AP145" i="1"/>
  <c r="AQ145" i="1" s="1"/>
  <c r="AU179" i="1"/>
  <c r="AV179" i="1" s="1"/>
  <c r="AU220" i="1"/>
  <c r="AV220" i="1" s="1"/>
  <c r="AP280" i="1"/>
  <c r="AQ280" i="1" s="1"/>
  <c r="AP199" i="1"/>
  <c r="AQ199" i="1" s="1"/>
  <c r="AU227" i="1"/>
  <c r="AV227" i="1" s="1"/>
  <c r="AZ194" i="1"/>
  <c r="BA194" i="1" s="1"/>
  <c r="AU210" i="1"/>
  <c r="AV210" i="1" s="1"/>
  <c r="AP186" i="1"/>
  <c r="AQ186" i="1" s="1"/>
  <c r="AZ218" i="1"/>
  <c r="BA218" i="1" s="1"/>
  <c r="AP232" i="1"/>
  <c r="AQ232" i="1" s="1"/>
  <c r="AZ228" i="1"/>
  <c r="BA228" i="1" s="1"/>
  <c r="AP106" i="1"/>
  <c r="AQ106" i="1" s="1"/>
  <c r="I106" i="1" s="1"/>
  <c r="AU98" i="1"/>
  <c r="AV98" i="1" s="1"/>
  <c r="Z333" i="1"/>
  <c r="AA333" i="1"/>
  <c r="AB333" i="1"/>
  <c r="Z313" i="1"/>
  <c r="AA313" i="1"/>
  <c r="AB313" i="1"/>
  <c r="AA310" i="1"/>
  <c r="AB310" i="1"/>
  <c r="Z310" i="1"/>
  <c r="AA298" i="1"/>
  <c r="AB298" i="1"/>
  <c r="Z298" i="1"/>
  <c r="AA322" i="1"/>
  <c r="AB322" i="1"/>
  <c r="Z322" i="1"/>
  <c r="Z305" i="1"/>
  <c r="AA305" i="1"/>
  <c r="AB305" i="1"/>
  <c r="Z301" i="1"/>
  <c r="AA301" i="1"/>
  <c r="AB301" i="1"/>
  <c r="Z321" i="1"/>
  <c r="AA321" i="1"/>
  <c r="AB321" i="1"/>
  <c r="AB315" i="1"/>
  <c r="AA315" i="1"/>
  <c r="Z315" i="1"/>
  <c r="AB339" i="1"/>
  <c r="AA339" i="1"/>
  <c r="Z339" i="1"/>
  <c r="AA285" i="1"/>
  <c r="Z285" i="1"/>
  <c r="AC285" i="1"/>
  <c r="AB285" i="1"/>
  <c r="AA289" i="1"/>
  <c r="AB289" i="1"/>
  <c r="Z289" i="1"/>
  <c r="AC289" i="1"/>
  <c r="AA293" i="1"/>
  <c r="AB293" i="1"/>
  <c r="Z293" i="1"/>
  <c r="AC293" i="1"/>
  <c r="AP296" i="1"/>
  <c r="AQ296" i="1" s="1"/>
  <c r="AP295" i="1"/>
  <c r="AQ295" i="1" s="1"/>
  <c r="AZ296" i="1"/>
  <c r="BA296" i="1" s="1"/>
  <c r="AZ153" i="1"/>
  <c r="BA153" i="1" s="1"/>
  <c r="AZ165" i="1"/>
  <c r="BA165" i="1" s="1"/>
  <c r="AP176" i="1"/>
  <c r="AQ176" i="1" s="1"/>
  <c r="AZ152" i="1"/>
  <c r="BA152" i="1" s="1"/>
  <c r="AP247" i="1"/>
  <c r="AQ247" i="1" s="1"/>
  <c r="AZ179" i="1"/>
  <c r="BA179" i="1" s="1"/>
  <c r="AP163" i="1"/>
  <c r="AQ163" i="1" s="1"/>
  <c r="AP179" i="1"/>
  <c r="AQ179" i="1" s="1"/>
  <c r="AZ159" i="1"/>
  <c r="BA159" i="1" s="1"/>
  <c r="AZ169" i="1"/>
  <c r="BA169" i="1" s="1"/>
  <c r="AU149" i="1"/>
  <c r="AV149" i="1" s="1"/>
  <c r="AU168" i="1"/>
  <c r="AV168" i="1" s="1"/>
  <c r="AZ236" i="1"/>
  <c r="BA236" i="1" s="1"/>
  <c r="Z309" i="1"/>
  <c r="AA309" i="1"/>
  <c r="AB309" i="1"/>
  <c r="Z300" i="1"/>
  <c r="AB300" i="1"/>
  <c r="AA300" i="1"/>
  <c r="AB311" i="1"/>
  <c r="AA311" i="1"/>
  <c r="Z311" i="1"/>
  <c r="Z316" i="1"/>
  <c r="AB316" i="1"/>
  <c r="AA316" i="1"/>
  <c r="AA306" i="1"/>
  <c r="AB306" i="1"/>
  <c r="Z306" i="1"/>
  <c r="AA302" i="1"/>
  <c r="AB302" i="1"/>
  <c r="Z302" i="1"/>
  <c r="Z317" i="1"/>
  <c r="AA317" i="1"/>
  <c r="AB317" i="1"/>
  <c r="Z337" i="1"/>
  <c r="AA337" i="1"/>
  <c r="AB337" i="1"/>
  <c r="AB303" i="1"/>
  <c r="AA303" i="1"/>
  <c r="Z303" i="1"/>
  <c r="AB307" i="1"/>
  <c r="AA307" i="1"/>
  <c r="Z307" i="1"/>
  <c r="AA284" i="1"/>
  <c r="Z284" i="1"/>
  <c r="AC284" i="1"/>
  <c r="AB284" i="1"/>
  <c r="AA288" i="1"/>
  <c r="AB288" i="1"/>
  <c r="Z288" i="1"/>
  <c r="AC288" i="1"/>
  <c r="AA292" i="1"/>
  <c r="AB292" i="1"/>
  <c r="Z292" i="1"/>
  <c r="AC292" i="1"/>
  <c r="AU296" i="1"/>
  <c r="AV296" i="1" s="1"/>
  <c r="AU295" i="1"/>
  <c r="AV295" i="1" s="1"/>
  <c r="AB299" i="1"/>
  <c r="AA299" i="1"/>
  <c r="Z299" i="1"/>
  <c r="AA287" i="1"/>
  <c r="AB287" i="1"/>
  <c r="Z287" i="1"/>
  <c r="AC287" i="1"/>
  <c r="AA291" i="1"/>
  <c r="AB291" i="1"/>
  <c r="Z291" i="1"/>
  <c r="AC291" i="1"/>
  <c r="AA297" i="1"/>
  <c r="AB297" i="1"/>
  <c r="Z297" i="1"/>
  <c r="A280" i="5" s="1"/>
  <c r="AC297" i="1"/>
  <c r="AZ69" i="1"/>
  <c r="BA69" i="1" s="1"/>
  <c r="M69" i="1" s="1"/>
  <c r="AZ183" i="1"/>
  <c r="BA183" i="1" s="1"/>
  <c r="AP105" i="1"/>
  <c r="AQ105" i="1" s="1"/>
  <c r="H105" i="1" s="1"/>
  <c r="AU269" i="1"/>
  <c r="AV269" i="1" s="1"/>
  <c r="AZ158" i="1"/>
  <c r="BA158" i="1" s="1"/>
  <c r="AU241" i="1"/>
  <c r="AV241" i="1" s="1"/>
  <c r="AZ342" i="1"/>
  <c r="BA342" i="1" s="1"/>
  <c r="AU172" i="1"/>
  <c r="AV172" i="1" s="1"/>
  <c r="AU246" i="1"/>
  <c r="AV246" i="1" s="1"/>
  <c r="AZ322" i="1"/>
  <c r="BA322" i="1" s="1"/>
  <c r="AP195" i="1"/>
  <c r="AQ195" i="1" s="1"/>
  <c r="AP246" i="1"/>
  <c r="AQ246" i="1" s="1"/>
  <c r="AP142" i="1"/>
  <c r="AQ142" i="1" s="1"/>
  <c r="AP159" i="1"/>
  <c r="AQ159" i="1" s="1"/>
  <c r="AU174" i="1"/>
  <c r="AV174" i="1" s="1"/>
  <c r="AP161" i="1"/>
  <c r="AQ161" i="1" s="1"/>
  <c r="AU341" i="1"/>
  <c r="AV341" i="1" s="1"/>
  <c r="AZ340" i="1"/>
  <c r="BA340" i="1" s="1"/>
  <c r="AP341" i="1"/>
  <c r="AQ341" i="1" s="1"/>
  <c r="AP311" i="1"/>
  <c r="AQ311" i="1" s="1"/>
  <c r="AZ156" i="1"/>
  <c r="BA156" i="1" s="1"/>
  <c r="AY141" i="1"/>
  <c r="AZ141" i="1" s="1"/>
  <c r="BA141" i="1" s="1"/>
  <c r="AU139" i="1"/>
  <c r="AV139" i="1" s="1"/>
  <c r="K139" i="1" s="1"/>
  <c r="AU151" i="1"/>
  <c r="AV151" i="1" s="1"/>
  <c r="AZ316" i="1"/>
  <c r="BA316" i="1" s="1"/>
  <c r="AP333" i="1"/>
  <c r="AQ333" i="1" s="1"/>
  <c r="AU319" i="1"/>
  <c r="AV319" i="1" s="1"/>
  <c r="AZ314" i="1"/>
  <c r="BA314" i="1" s="1"/>
  <c r="AU133" i="1"/>
  <c r="AV133" i="1" s="1"/>
  <c r="AZ155" i="1"/>
  <c r="BA155" i="1" s="1"/>
  <c r="AP158" i="1"/>
  <c r="AQ158" i="1" s="1"/>
  <c r="AY157" i="1"/>
  <c r="AZ157" i="1" s="1"/>
  <c r="BA157" i="1" s="1"/>
  <c r="AZ233" i="1"/>
  <c r="BA233" i="1" s="1"/>
  <c r="AZ135" i="1"/>
  <c r="BA135" i="1" s="1"/>
  <c r="AP230" i="1"/>
  <c r="AQ230" i="1" s="1"/>
  <c r="AU89" i="1"/>
  <c r="AV89" i="1" s="1"/>
  <c r="AU195" i="1"/>
  <c r="AV195" i="1" s="1"/>
  <c r="AP85" i="1"/>
  <c r="AQ85" i="1" s="1"/>
  <c r="AZ99" i="1"/>
  <c r="BA99" i="1" s="1"/>
  <c r="L99" i="1" s="1"/>
  <c r="AU113" i="1"/>
  <c r="AV113" i="1" s="1"/>
  <c r="AZ227" i="1"/>
  <c r="BA227" i="1" s="1"/>
  <c r="AP100" i="1"/>
  <c r="AQ100" i="1" s="1"/>
  <c r="AP115" i="1"/>
  <c r="AQ115" i="1" s="1"/>
  <c r="AP101" i="1"/>
  <c r="AQ101" i="1" s="1"/>
  <c r="AU248" i="1"/>
  <c r="AV248" i="1" s="1"/>
  <c r="AP288" i="1"/>
  <c r="AQ288" i="1" s="1"/>
  <c r="AZ180" i="1"/>
  <c r="BA180" i="1" s="1"/>
  <c r="AZ124" i="1"/>
  <c r="BA124" i="1" s="1"/>
  <c r="AU244" i="1"/>
  <c r="AV244" i="1" s="1"/>
  <c r="AP192" i="1"/>
  <c r="AQ192" i="1" s="1"/>
  <c r="AZ276" i="1"/>
  <c r="BA276" i="1" s="1"/>
  <c r="AP256" i="1"/>
  <c r="AQ256" i="1" s="1"/>
  <c r="AU111" i="1"/>
  <c r="AV111" i="1" s="1"/>
  <c r="AZ96" i="1"/>
  <c r="BA96" i="1" s="1"/>
  <c r="AZ285" i="1"/>
  <c r="BA285" i="1" s="1"/>
  <c r="AZ186" i="1"/>
  <c r="BA186" i="1" s="1"/>
  <c r="AZ70" i="1"/>
  <c r="BA70" i="1" s="1"/>
  <c r="M70" i="1" s="1"/>
  <c r="AP213" i="1"/>
  <c r="AQ213" i="1" s="1"/>
  <c r="AZ267" i="1"/>
  <c r="BA267" i="1" s="1"/>
  <c r="AZ214" i="1"/>
  <c r="BA214" i="1" s="1"/>
  <c r="AZ97" i="1"/>
  <c r="BA97" i="1" s="1"/>
  <c r="AZ211" i="1"/>
  <c r="BA211" i="1" s="1"/>
  <c r="AP90" i="1"/>
  <c r="AQ90" i="1" s="1"/>
  <c r="I90" i="1" s="1"/>
  <c r="AZ125" i="1"/>
  <c r="BA125" i="1" s="1"/>
  <c r="AP131" i="1"/>
  <c r="AQ131" i="1" s="1"/>
  <c r="AZ244" i="1"/>
  <c r="BA244" i="1" s="1"/>
  <c r="AZ237" i="1"/>
  <c r="BA237" i="1" s="1"/>
  <c r="AU226" i="1"/>
  <c r="AV226" i="1" s="1"/>
  <c r="AU273" i="1"/>
  <c r="AV273" i="1" s="1"/>
  <c r="AP227" i="1"/>
  <c r="AQ227" i="1" s="1"/>
  <c r="AU125" i="1"/>
  <c r="AV125" i="1" s="1"/>
  <c r="AZ105" i="1"/>
  <c r="BA105" i="1" s="1"/>
  <c r="AU77" i="1"/>
  <c r="AV77" i="1" s="1"/>
  <c r="K77" i="1" s="1"/>
  <c r="AZ213" i="1"/>
  <c r="BA213" i="1" s="1"/>
  <c r="AZ88" i="1"/>
  <c r="BA88" i="1" s="1"/>
  <c r="AU96" i="1"/>
  <c r="AV96" i="1" s="1"/>
  <c r="AU211" i="1"/>
  <c r="AV211" i="1" s="1"/>
  <c r="AP198" i="1"/>
  <c r="AQ198" i="1" s="1"/>
  <c r="AU238" i="1"/>
  <c r="AV238" i="1" s="1"/>
  <c r="AZ278" i="1"/>
  <c r="BA278" i="1" s="1"/>
  <c r="AP206" i="1"/>
  <c r="AQ206" i="1" s="1"/>
  <c r="AP71" i="1"/>
  <c r="AQ71" i="1" s="1"/>
  <c r="I71" i="1" s="1"/>
  <c r="AP228" i="1"/>
  <c r="AQ228" i="1" s="1"/>
  <c r="AP271" i="1"/>
  <c r="AQ271" i="1" s="1"/>
  <c r="AU124" i="1"/>
  <c r="AV124" i="1" s="1"/>
  <c r="AZ110" i="1"/>
  <c r="BA110" i="1" s="1"/>
  <c r="M110" i="1" s="1"/>
  <c r="AZ100" i="1"/>
  <c r="BA100" i="1" s="1"/>
  <c r="AZ92" i="1"/>
  <c r="BA92" i="1" s="1"/>
  <c r="AZ111" i="1"/>
  <c r="BA111" i="1" s="1"/>
  <c r="AZ232" i="1"/>
  <c r="BA232" i="1" s="1"/>
  <c r="AP286" i="1"/>
  <c r="AQ286" i="1" s="1"/>
  <c r="AP76" i="1"/>
  <c r="AQ76" i="1" s="1"/>
  <c r="AZ280" i="1"/>
  <c r="BA280" i="1" s="1"/>
  <c r="AP233" i="1"/>
  <c r="AQ233" i="1" s="1"/>
  <c r="AU88" i="1"/>
  <c r="AV88" i="1" s="1"/>
  <c r="AP224" i="1"/>
  <c r="AQ224" i="1" s="1"/>
  <c r="AP77" i="1"/>
  <c r="AQ77" i="1" s="1"/>
  <c r="I77" i="1" s="1"/>
  <c r="AU237" i="1"/>
  <c r="AV237" i="1" s="1"/>
  <c r="AP69" i="1"/>
  <c r="AQ69" i="1" s="1"/>
  <c r="AZ243" i="1"/>
  <c r="BA243" i="1" s="1"/>
  <c r="AZ291" i="1"/>
  <c r="BA291" i="1" s="1"/>
  <c r="AZ223" i="1"/>
  <c r="BA223" i="1" s="1"/>
  <c r="AP259" i="1"/>
  <c r="AQ259" i="1" s="1"/>
  <c r="AU70" i="1"/>
  <c r="AV70" i="1" s="1"/>
  <c r="AU214" i="1"/>
  <c r="AV214" i="1" s="1"/>
  <c r="AP267" i="1"/>
  <c r="AQ267" i="1" s="1"/>
  <c r="AU99" i="1"/>
  <c r="AV99" i="1" s="1"/>
  <c r="AZ87" i="1"/>
  <c r="BA87" i="1" s="1"/>
  <c r="AU267" i="1"/>
  <c r="AV267" i="1" s="1"/>
  <c r="AZ103" i="1"/>
  <c r="BA103" i="1" s="1"/>
  <c r="M103" i="1" s="1"/>
  <c r="AZ269" i="1"/>
  <c r="BA269" i="1" s="1"/>
  <c r="AU152" i="1"/>
  <c r="AV152" i="1" s="1"/>
  <c r="AP166" i="1"/>
  <c r="AQ166" i="1" s="1"/>
  <c r="AU138" i="1"/>
  <c r="AV138" i="1" s="1"/>
  <c r="J138" i="1" s="1"/>
  <c r="AZ162" i="1"/>
  <c r="BA162" i="1" s="1"/>
  <c r="AZ247" i="1"/>
  <c r="BA247" i="1" s="1"/>
  <c r="AU224" i="1"/>
  <c r="AV224" i="1" s="1"/>
  <c r="AU134" i="1"/>
  <c r="AV134" i="1" s="1"/>
  <c r="AU230" i="1"/>
  <c r="AV230" i="1" s="1"/>
  <c r="AP133" i="1"/>
  <c r="AQ133" i="1" s="1"/>
  <c r="AU175" i="1"/>
  <c r="AV175" i="1" s="1"/>
  <c r="AZ151" i="1"/>
  <c r="BA151" i="1" s="1"/>
  <c r="AP171" i="1"/>
  <c r="AQ171" i="1" s="1"/>
  <c r="AP148" i="1"/>
  <c r="AQ148" i="1" s="1"/>
  <c r="AZ168" i="1"/>
  <c r="BA168" i="1" s="1"/>
  <c r="AU153" i="1"/>
  <c r="AV153" i="1" s="1"/>
  <c r="AP164" i="1"/>
  <c r="AQ164" i="1" s="1"/>
  <c r="AZ320" i="1"/>
  <c r="BA320" i="1" s="1"/>
  <c r="AZ324" i="1"/>
  <c r="BA324" i="1" s="1"/>
  <c r="AZ302" i="1"/>
  <c r="BA302" i="1" s="1"/>
  <c r="AP302" i="1"/>
  <c r="AQ302" i="1" s="1"/>
  <c r="AZ307" i="1"/>
  <c r="BA307" i="1" s="1"/>
  <c r="AZ171" i="1"/>
  <c r="BA171" i="1" s="1"/>
  <c r="AB201" i="1"/>
  <c r="AM201" i="1"/>
  <c r="AO201" i="1" s="1"/>
  <c r="AP201" i="1" s="1"/>
  <c r="AQ201" i="1" s="1"/>
  <c r="AA201" i="1"/>
  <c r="AW201" i="1"/>
  <c r="AY201" i="1" s="1"/>
  <c r="AZ201" i="1" s="1"/>
  <c r="BA201" i="1" s="1"/>
  <c r="Z160" i="1"/>
  <c r="AB160" i="1"/>
  <c r="AM160" i="1"/>
  <c r="AO160" i="1" s="1"/>
  <c r="AP160" i="1" s="1"/>
  <c r="AQ160" i="1" s="1"/>
  <c r="AS160" i="1"/>
  <c r="AA160" i="1"/>
  <c r="AA190" i="1"/>
  <c r="AN190" i="1"/>
  <c r="AW190" i="1"/>
  <c r="AY190" i="1" s="1"/>
  <c r="AZ190" i="1" s="1"/>
  <c r="BA190" i="1" s="1"/>
  <c r="Z190" i="1"/>
  <c r="AA141" i="1"/>
  <c r="Z141" i="1"/>
  <c r="AN141" i="1"/>
  <c r="AM143" i="1"/>
  <c r="AO143" i="1" s="1"/>
  <c r="AP143" i="1" s="1"/>
  <c r="AQ143" i="1" s="1"/>
  <c r="H143" i="1" s="1"/>
  <c r="AB143" i="1"/>
  <c r="AA143" i="1"/>
  <c r="Z193" i="1"/>
  <c r="AA193" i="1"/>
  <c r="AM193" i="1"/>
  <c r="AO193" i="1" s="1"/>
  <c r="AP193" i="1" s="1"/>
  <c r="AQ193" i="1" s="1"/>
  <c r="AB193" i="1"/>
  <c r="AR193" i="1"/>
  <c r="AT193" i="1" s="1"/>
  <c r="AU193" i="1" s="1"/>
  <c r="AV193" i="1" s="1"/>
  <c r="AA243" i="1"/>
  <c r="Z243" i="1"/>
  <c r="AR243" i="1"/>
  <c r="AT243" i="1" s="1"/>
  <c r="AU243" i="1" s="1"/>
  <c r="AV243" i="1" s="1"/>
  <c r="AM243" i="1"/>
  <c r="AO243" i="1" s="1"/>
  <c r="AP243" i="1" s="1"/>
  <c r="AQ243" i="1" s="1"/>
  <c r="AA198" i="1"/>
  <c r="AX198" i="1"/>
  <c r="Z198" i="1"/>
  <c r="AA188" i="1"/>
  <c r="AM188" i="1"/>
  <c r="AO188" i="1" s="1"/>
  <c r="AP188" i="1" s="1"/>
  <c r="AQ188" i="1" s="1"/>
  <c r="AN188" i="1"/>
  <c r="Z188" i="1"/>
  <c r="AA236" i="1"/>
  <c r="Z236" i="1"/>
  <c r="AA238" i="1"/>
  <c r="AM238" i="1"/>
  <c r="AO238" i="1" s="1"/>
  <c r="AP238" i="1" s="1"/>
  <c r="AQ238" i="1" s="1"/>
  <c r="AB238" i="1"/>
  <c r="AA149" i="1"/>
  <c r="AB149" i="1"/>
  <c r="AA277" i="1"/>
  <c r="AB277" i="1"/>
  <c r="Z277" i="1"/>
  <c r="AX277" i="1"/>
  <c r="Z128" i="1"/>
  <c r="AB128" i="1"/>
  <c r="AN128" i="1"/>
  <c r="AO128" i="1" s="1"/>
  <c r="AP128" i="1" s="1"/>
  <c r="AQ128" i="1" s="1"/>
  <c r="AA128" i="1"/>
  <c r="Z136" i="1"/>
  <c r="AA136" i="1"/>
  <c r="AN136" i="1"/>
  <c r="AO136" i="1" s="1"/>
  <c r="AP136" i="1" s="1"/>
  <c r="AQ136" i="1" s="1"/>
  <c r="I136" i="1" s="1"/>
  <c r="Z156" i="1"/>
  <c r="AM156" i="1"/>
  <c r="AB156" i="1"/>
  <c r="AA256" i="1"/>
  <c r="Z256" i="1"/>
  <c r="AN256" i="1"/>
  <c r="AB176" i="1"/>
  <c r="Z176" i="1"/>
  <c r="AS176" i="1"/>
  <c r="AT176" i="1" s="1"/>
  <c r="AU176" i="1" s="1"/>
  <c r="AV176" i="1" s="1"/>
  <c r="AB179" i="1"/>
  <c r="Z179" i="1"/>
  <c r="Z240" i="1"/>
  <c r="AB240" i="1"/>
  <c r="Z135" i="1"/>
  <c r="AM135" i="1"/>
  <c r="AO135" i="1" s="1"/>
  <c r="AP135" i="1" s="1"/>
  <c r="AQ135" i="1" s="1"/>
  <c r="AB135" i="1"/>
  <c r="AA135" i="1"/>
  <c r="Z238" i="1"/>
  <c r="AB136" i="1"/>
  <c r="AB198" i="1"/>
  <c r="Z201" i="1"/>
  <c r="AO134" i="1"/>
  <c r="AP134" i="1" s="1"/>
  <c r="AQ134" i="1" s="1"/>
  <c r="AO149" i="1"/>
  <c r="AO175" i="1"/>
  <c r="AP175" i="1" s="1"/>
  <c r="AQ175" i="1" s="1"/>
  <c r="AS201" i="1"/>
  <c r="AT148" i="1"/>
  <c r="AU148" i="1" s="1"/>
  <c r="AV148" i="1" s="1"/>
  <c r="AR143" i="1"/>
  <c r="AM190" i="1"/>
  <c r="AO190" i="1" s="1"/>
  <c r="AP190" i="1" s="1"/>
  <c r="AQ190" i="1" s="1"/>
  <c r="AX190" i="1"/>
  <c r="AM236" i="1"/>
  <c r="AO236" i="1" s="1"/>
  <c r="AP236" i="1" s="1"/>
  <c r="AQ236" i="1" s="1"/>
  <c r="AX236" i="1"/>
  <c r="AR188" i="1"/>
  <c r="AT188" i="1" s="1"/>
  <c r="AU188" i="1" s="1"/>
  <c r="AV188" i="1" s="1"/>
  <c r="AS243" i="1"/>
  <c r="AO139" i="1"/>
  <c r="AW198" i="1"/>
  <c r="AY198" i="1" s="1"/>
  <c r="AZ198" i="1" s="1"/>
  <c r="BA198" i="1" s="1"/>
  <c r="AR160" i="1"/>
  <c r="AT160" i="1" s="1"/>
  <c r="AU160" i="1" s="1"/>
  <c r="AV160" i="1" s="1"/>
  <c r="AS143" i="1"/>
  <c r="AR141" i="1"/>
  <c r="AX128" i="1"/>
  <c r="AB236" i="1"/>
  <c r="AB188" i="1"/>
  <c r="AB243" i="1"/>
  <c r="Z143" i="1"/>
  <c r="Z149" i="1"/>
  <c r="AP150" i="1"/>
  <c r="AQ150" i="1" s="1"/>
  <c r="AU177" i="1"/>
  <c r="AV177" i="1" s="1"/>
  <c r="AU158" i="1"/>
  <c r="AV158" i="1" s="1"/>
  <c r="AZ138" i="1"/>
  <c r="BA138" i="1" s="1"/>
  <c r="M138" i="1" s="1"/>
  <c r="AU164" i="1"/>
  <c r="AV164" i="1" s="1"/>
  <c r="AZ164" i="1"/>
  <c r="BA164" i="1" s="1"/>
  <c r="AU299" i="1"/>
  <c r="AV299" i="1" s="1"/>
  <c r="AU312" i="1"/>
  <c r="AV312" i="1" s="1"/>
  <c r="AZ310" i="1"/>
  <c r="BA310" i="1" s="1"/>
  <c r="AU344" i="1"/>
  <c r="AV344" i="1" s="1"/>
  <c r="AU338" i="1"/>
  <c r="AV338" i="1" s="1"/>
  <c r="AZ333" i="1"/>
  <c r="BA333" i="1" s="1"/>
  <c r="AW128" i="1"/>
  <c r="AW149" i="1"/>
  <c r="AY149" i="1" s="1"/>
  <c r="AZ149" i="1" s="1"/>
  <c r="BA149" i="1" s="1"/>
  <c r="AS193" i="1"/>
  <c r="AW193" i="1"/>
  <c r="AY193" i="1" s="1"/>
  <c r="AZ193" i="1" s="1"/>
  <c r="BA193" i="1" s="1"/>
  <c r="AX201" i="1"/>
  <c r="AW256" i="1"/>
  <c r="AY256" i="1" s="1"/>
  <c r="AZ256" i="1" s="1"/>
  <c r="BA256" i="1" s="1"/>
  <c r="AX256" i="1"/>
  <c r="AN156" i="1"/>
  <c r="AW143" i="1"/>
  <c r="AY143" i="1" s="1"/>
  <c r="AZ143" i="1" s="1"/>
  <c r="BA143" i="1" s="1"/>
  <c r="AS190" i="1"/>
  <c r="AX136" i="1"/>
  <c r="AY136" i="1" s="1"/>
  <c r="AZ136" i="1" s="1"/>
  <c r="BA136" i="1" s="1"/>
  <c r="AS136" i="1"/>
  <c r="AT136" i="1" s="1"/>
  <c r="AU136" i="1" s="1"/>
  <c r="AV136" i="1" s="1"/>
  <c r="K136" i="1" s="1"/>
  <c r="AR277" i="1"/>
  <c r="AT277" i="1" s="1"/>
  <c r="AU277" i="1" s="1"/>
  <c r="AV277" i="1" s="1"/>
  <c r="AW238" i="1"/>
  <c r="AY238" i="1" s="1"/>
  <c r="AR236" i="1"/>
  <c r="AT236" i="1" s="1"/>
  <c r="AU236" i="1" s="1"/>
  <c r="AV236" i="1" s="1"/>
  <c r="AN236" i="1"/>
  <c r="AX188" i="1"/>
  <c r="AW188" i="1"/>
  <c r="AY188" i="1" s="1"/>
  <c r="AZ188" i="1" s="1"/>
  <c r="BA188" i="1" s="1"/>
  <c r="AX243" i="1"/>
  <c r="AR198" i="1"/>
  <c r="AT198" i="1" s="1"/>
  <c r="AU198" i="1" s="1"/>
  <c r="AV198" i="1" s="1"/>
  <c r="AS141" i="1"/>
  <c r="AW160" i="1"/>
  <c r="AY160" i="1" s="1"/>
  <c r="AZ160" i="1" s="1"/>
  <c r="BA160" i="1" s="1"/>
  <c r="AT178" i="1"/>
  <c r="AU178" i="1" s="1"/>
  <c r="AV178" i="1" s="1"/>
  <c r="AY177" i="1"/>
  <c r="AZ177" i="1" s="1"/>
  <c r="BA177" i="1" s="1"/>
  <c r="AR201" i="1"/>
  <c r="AT201" i="1" s="1"/>
  <c r="AU201" i="1" s="1"/>
  <c r="AV201" i="1" s="1"/>
  <c r="AM141" i="1"/>
  <c r="AS277" i="1"/>
  <c r="AA240" i="1"/>
  <c r="AA156" i="1"/>
  <c r="AB190" i="1"/>
  <c r="AA176" i="1"/>
  <c r="AT169" i="1"/>
  <c r="AU169" i="1" s="1"/>
  <c r="AV169" i="1" s="1"/>
  <c r="AS219" i="1"/>
  <c r="AB185" i="1"/>
  <c r="Z219" i="1"/>
  <c r="AT167" i="1"/>
  <c r="AU167" i="1" s="1"/>
  <c r="AV167" i="1" s="1"/>
  <c r="AY130" i="1"/>
  <c r="AZ130" i="1" s="1"/>
  <c r="BA130" i="1" s="1"/>
  <c r="AR185" i="1"/>
  <c r="AT185" i="1" s="1"/>
  <c r="AU185" i="1" s="1"/>
  <c r="AV185" i="1" s="1"/>
  <c r="AN185" i="1"/>
  <c r="AY145" i="1"/>
  <c r="AZ145" i="1" s="1"/>
  <c r="BA145" i="1" s="1"/>
  <c r="M145" i="1" s="1"/>
  <c r="AT132" i="1"/>
  <c r="AU132" i="1" s="1"/>
  <c r="AV132" i="1" s="1"/>
  <c r="AR233" i="1"/>
  <c r="AT233" i="1" s="1"/>
  <c r="Z231" i="1"/>
  <c r="Z185" i="1"/>
  <c r="Z233" i="1"/>
  <c r="AA219" i="1"/>
  <c r="Z205" i="1"/>
  <c r="AA231" i="1"/>
  <c r="AA205" i="1"/>
  <c r="AA88" i="1"/>
  <c r="Z88" i="1"/>
  <c r="BQ308" i="1"/>
  <c r="BQ115" i="1"/>
  <c r="AS335" i="1"/>
  <c r="AR335" i="1"/>
  <c r="AT335" i="1" s="1"/>
  <c r="AU335" i="1" s="1"/>
  <c r="AV335" i="1" s="1"/>
  <c r="AM335" i="1"/>
  <c r="AO335" i="1" s="1"/>
  <c r="AP335" i="1" s="1"/>
  <c r="AQ335" i="1" s="1"/>
  <c r="AM327" i="1"/>
  <c r="AO327" i="1" s="1"/>
  <c r="AP327" i="1" s="1"/>
  <c r="AQ327" i="1" s="1"/>
  <c r="AS312" i="1"/>
  <c r="AR325" i="1"/>
  <c r="AT325" i="1" s="1"/>
  <c r="AU325" i="1" s="1"/>
  <c r="AV325" i="1" s="1"/>
  <c r="AW317" i="1"/>
  <c r="AY317" i="1" s="1"/>
  <c r="AN306" i="1"/>
  <c r="AM319" i="1"/>
  <c r="AO319" i="1" s="1"/>
  <c r="AP319" i="1" s="1"/>
  <c r="AQ319" i="1" s="1"/>
  <c r="AS319" i="1"/>
  <c r="AM308" i="1"/>
  <c r="AO308" i="1" s="1"/>
  <c r="AP308" i="1" s="1"/>
  <c r="AQ308" i="1" s="1"/>
  <c r="AS306" i="1"/>
  <c r="AR301" i="1"/>
  <c r="AT301" i="1" s="1"/>
  <c r="AX335" i="1"/>
  <c r="AX327" i="1"/>
  <c r="Z73" i="1"/>
  <c r="BQ312" i="1"/>
  <c r="AS87" i="1"/>
  <c r="AM340" i="1"/>
  <c r="AO340" i="1" s="1"/>
  <c r="AP340" i="1" s="1"/>
  <c r="AQ340" i="1" s="1"/>
  <c r="AN335" i="1"/>
  <c r="AX340" i="1"/>
  <c r="AX325" i="1"/>
  <c r="AN317" i="1"/>
  <c r="AM324" i="1"/>
  <c r="AO324" i="1" s="1"/>
  <c r="AP324" i="1" s="1"/>
  <c r="AQ324" i="1" s="1"/>
  <c r="AS325" i="1"/>
  <c r="AM325" i="1"/>
  <c r="AO325" i="1" s="1"/>
  <c r="AP325" i="1" s="1"/>
  <c r="AQ325" i="1" s="1"/>
  <c r="AS317" i="1"/>
  <c r="AX312" i="1"/>
  <c r="AN319" i="1"/>
  <c r="AS308" i="1"/>
  <c r="AN301" i="1"/>
  <c r="AN324" i="1"/>
  <c r="AX301" i="1"/>
  <c r="AS340" i="1"/>
  <c r="AR340" i="1"/>
  <c r="AT340" i="1" s="1"/>
  <c r="AS327" i="1"/>
  <c r="AR327" i="1"/>
  <c r="AT327" i="1" s="1"/>
  <c r="AU327" i="1" s="1"/>
  <c r="AV327" i="1" s="1"/>
  <c r="AS324" i="1"/>
  <c r="AX317" i="1"/>
  <c r="AM312" i="1"/>
  <c r="AO312" i="1" s="1"/>
  <c r="AP312" i="1" s="1"/>
  <c r="AQ312" i="1" s="1"/>
  <c r="AX324" i="1"/>
  <c r="AM306" i="1"/>
  <c r="AO306" i="1" s="1"/>
  <c r="AP306" i="1" s="1"/>
  <c r="AQ306" i="1" s="1"/>
  <c r="AX308" i="1"/>
  <c r="AX306" i="1"/>
  <c r="AM317" i="1"/>
  <c r="AO317" i="1" s="1"/>
  <c r="AP317" i="1" s="1"/>
  <c r="AQ317" i="1" s="1"/>
  <c r="AU294" i="1"/>
  <c r="AV294" i="1" s="1"/>
  <c r="AZ294" i="1"/>
  <c r="BA294" i="1" s="1"/>
  <c r="AU192" i="1"/>
  <c r="AV192" i="1" s="1"/>
  <c r="AP226" i="1"/>
  <c r="AQ226" i="1" s="1"/>
  <c r="AZ207" i="1"/>
  <c r="BA207" i="1" s="1"/>
  <c r="AZ246" i="1"/>
  <c r="BA246" i="1" s="1"/>
  <c r="AP139" i="1"/>
  <c r="AQ139" i="1" s="1"/>
  <c r="AU142" i="1"/>
  <c r="AV142" i="1" s="1"/>
  <c r="K142" i="1" s="1"/>
  <c r="AU146" i="1"/>
  <c r="AV146" i="1" s="1"/>
  <c r="AP173" i="1"/>
  <c r="AQ173" i="1" s="1"/>
  <c r="AP149" i="1"/>
  <c r="AQ149" i="1" s="1"/>
  <c r="AZ176" i="1"/>
  <c r="BA176" i="1" s="1"/>
  <c r="AU306" i="1"/>
  <c r="AV306" i="1" s="1"/>
  <c r="AZ331" i="1"/>
  <c r="BA331" i="1" s="1"/>
  <c r="AU298" i="1"/>
  <c r="AV298" i="1" s="1"/>
  <c r="AP339" i="1"/>
  <c r="AQ339" i="1" s="1"/>
  <c r="AU339" i="1"/>
  <c r="AV339" i="1" s="1"/>
  <c r="AU328" i="1"/>
  <c r="AV328" i="1" s="1"/>
  <c r="AP298" i="1"/>
  <c r="AQ298" i="1" s="1"/>
  <c r="AU257" i="1"/>
  <c r="AV257" i="1" s="1"/>
  <c r="AP189" i="1"/>
  <c r="AQ189" i="1" s="1"/>
  <c r="AZ273" i="1"/>
  <c r="BA273" i="1" s="1"/>
  <c r="AU233" i="1"/>
  <c r="AV233" i="1" s="1"/>
  <c r="AZ225" i="1"/>
  <c r="BA225" i="1" s="1"/>
  <c r="AU310" i="1"/>
  <c r="AV310" i="1" s="1"/>
  <c r="AZ299" i="1"/>
  <c r="BA299" i="1" s="1"/>
  <c r="AU318" i="1"/>
  <c r="AV318" i="1" s="1"/>
  <c r="AU314" i="1"/>
  <c r="AV314" i="1" s="1"/>
  <c r="AU322" i="1"/>
  <c r="AV322" i="1" s="1"/>
  <c r="AP323" i="1"/>
  <c r="AQ323" i="1" s="1"/>
  <c r="AZ332" i="1"/>
  <c r="BA332" i="1" s="1"/>
  <c r="AZ341" i="1"/>
  <c r="BA341" i="1" s="1"/>
  <c r="AZ300" i="1"/>
  <c r="BA300" i="1" s="1"/>
  <c r="AZ338" i="1"/>
  <c r="BA338" i="1" s="1"/>
  <c r="AP313" i="1"/>
  <c r="AQ313" i="1" s="1"/>
  <c r="AZ336" i="1"/>
  <c r="BA336" i="1" s="1"/>
  <c r="AU333" i="1"/>
  <c r="AV333" i="1" s="1"/>
  <c r="AP334" i="1"/>
  <c r="AQ334" i="1" s="1"/>
  <c r="AU317" i="1"/>
  <c r="AV317" i="1" s="1"/>
  <c r="AZ335" i="1"/>
  <c r="BA335" i="1" s="1"/>
  <c r="AZ339" i="1"/>
  <c r="BA339" i="1" s="1"/>
  <c r="AU313" i="1"/>
  <c r="AV313" i="1" s="1"/>
  <c r="AU332" i="1"/>
  <c r="AV332" i="1" s="1"/>
  <c r="AP331" i="1"/>
  <c r="AQ331" i="1" s="1"/>
  <c r="AZ330" i="1"/>
  <c r="BA330" i="1" s="1"/>
  <c r="AZ325" i="1"/>
  <c r="BA325" i="1" s="1"/>
  <c r="AZ323" i="1"/>
  <c r="BA323" i="1" s="1"/>
  <c r="AZ298" i="1"/>
  <c r="BA298" i="1" s="1"/>
  <c r="AU323" i="1"/>
  <c r="AV323" i="1" s="1"/>
  <c r="AP320" i="1"/>
  <c r="AQ320" i="1" s="1"/>
  <c r="AU307" i="1"/>
  <c r="AV307" i="1" s="1"/>
  <c r="AP309" i="1"/>
  <c r="AQ309" i="1" s="1"/>
  <c r="AU329" i="1"/>
  <c r="AV329" i="1" s="1"/>
  <c r="AU308" i="1"/>
  <c r="AV308" i="1" s="1"/>
  <c r="AZ311" i="1"/>
  <c r="BA311" i="1" s="1"/>
  <c r="AZ301" i="1"/>
  <c r="BA301" i="1" s="1"/>
  <c r="AP337" i="1"/>
  <c r="AQ337" i="1" s="1"/>
  <c r="AP310" i="1"/>
  <c r="AQ310" i="1" s="1"/>
  <c r="AU342" i="1"/>
  <c r="AV342" i="1" s="1"/>
  <c r="AU326" i="1"/>
  <c r="AV326" i="1" s="1"/>
  <c r="AP336" i="1"/>
  <c r="AQ336" i="1" s="1"/>
  <c r="AU311" i="1"/>
  <c r="AV311" i="1" s="1"/>
  <c r="AZ334" i="1"/>
  <c r="BA334" i="1" s="1"/>
  <c r="AU331" i="1"/>
  <c r="AV331" i="1" s="1"/>
  <c r="AZ329" i="1"/>
  <c r="BA329" i="1" s="1"/>
  <c r="AZ306" i="1"/>
  <c r="BA306" i="1" s="1"/>
  <c r="AU302" i="1"/>
  <c r="AV302" i="1" s="1"/>
  <c r="AP321" i="1"/>
  <c r="AQ321" i="1" s="1"/>
  <c r="AP301" i="1"/>
  <c r="AQ301" i="1" s="1"/>
  <c r="AU321" i="1"/>
  <c r="AV321" i="1" s="1"/>
  <c r="AZ328" i="1"/>
  <c r="BA328" i="1" s="1"/>
  <c r="AP330" i="1"/>
  <c r="AQ330" i="1" s="1"/>
  <c r="AP305" i="1"/>
  <c r="AQ305" i="1" s="1"/>
  <c r="AZ312" i="1"/>
  <c r="BA312" i="1" s="1"/>
  <c r="AP314" i="1"/>
  <c r="AQ314" i="1" s="1"/>
  <c r="AZ304" i="1"/>
  <c r="BA304" i="1" s="1"/>
  <c r="AZ317" i="1"/>
  <c r="BA317" i="1" s="1"/>
  <c r="AZ313" i="1"/>
  <c r="BA313" i="1" s="1"/>
  <c r="AZ318" i="1"/>
  <c r="BA318" i="1" s="1"/>
  <c r="AZ321" i="1"/>
  <c r="BA321" i="1" s="1"/>
  <c r="AP332" i="1"/>
  <c r="AQ332" i="1" s="1"/>
  <c r="AP315" i="1"/>
  <c r="AQ315" i="1" s="1"/>
  <c r="AU343" i="1"/>
  <c r="AV343" i="1" s="1"/>
  <c r="AU315" i="1"/>
  <c r="AV315" i="1" s="1"/>
  <c r="AP322" i="1"/>
  <c r="AQ322" i="1" s="1"/>
  <c r="AP299" i="1"/>
  <c r="AQ299" i="1" s="1"/>
  <c r="AU316" i="1"/>
  <c r="AV316" i="1" s="1"/>
  <c r="AZ344" i="1"/>
  <c r="BA344" i="1" s="1"/>
  <c r="AU305" i="1"/>
  <c r="AV305" i="1" s="1"/>
  <c r="AP303" i="1"/>
  <c r="AQ303" i="1" s="1"/>
  <c r="AU324" i="1"/>
  <c r="AV324" i="1" s="1"/>
  <c r="AP328" i="1"/>
  <c r="AQ328" i="1" s="1"/>
  <c r="AU330" i="1"/>
  <c r="AV330" i="1" s="1"/>
  <c r="AP307" i="1"/>
  <c r="AQ307" i="1" s="1"/>
  <c r="AP344" i="1"/>
  <c r="AQ344" i="1" s="1"/>
  <c r="AU334" i="1"/>
  <c r="AV334" i="1" s="1"/>
  <c r="AU340" i="1"/>
  <c r="AV340" i="1" s="1"/>
  <c r="AP316" i="1"/>
  <c r="AQ316" i="1" s="1"/>
  <c r="AZ326" i="1"/>
  <c r="BA326" i="1" s="1"/>
  <c r="AP318" i="1"/>
  <c r="AQ318" i="1" s="1"/>
  <c r="AU337" i="1"/>
  <c r="AV337" i="1" s="1"/>
  <c r="AP304" i="1"/>
  <c r="AQ304" i="1" s="1"/>
  <c r="AP300" i="1"/>
  <c r="AQ300" i="1" s="1"/>
  <c r="AZ327" i="1"/>
  <c r="BA327" i="1" s="1"/>
  <c r="AP329" i="1"/>
  <c r="AQ329" i="1" s="1"/>
  <c r="AU309" i="1"/>
  <c r="AV309" i="1" s="1"/>
  <c r="AP343" i="1"/>
  <c r="AQ343" i="1" s="1"/>
  <c r="AZ303" i="1"/>
  <c r="BA303" i="1" s="1"/>
  <c r="AZ343" i="1"/>
  <c r="BA343" i="1" s="1"/>
  <c r="AZ309" i="1"/>
  <c r="BA309" i="1" s="1"/>
  <c r="AZ319" i="1"/>
  <c r="BA319" i="1" s="1"/>
  <c r="AZ337" i="1"/>
  <c r="BA337" i="1" s="1"/>
  <c r="AZ308" i="1"/>
  <c r="BA308" i="1" s="1"/>
  <c r="AP326" i="1"/>
  <c r="AQ326" i="1" s="1"/>
  <c r="AU303" i="1"/>
  <c r="AV303" i="1" s="1"/>
  <c r="AZ315" i="1"/>
  <c r="BA315" i="1" s="1"/>
  <c r="AU301" i="1"/>
  <c r="AV301" i="1" s="1"/>
  <c r="AP342" i="1"/>
  <c r="AQ342" i="1" s="1"/>
  <c r="AU300" i="1"/>
  <c r="AV300" i="1" s="1"/>
  <c r="AU320" i="1"/>
  <c r="AV320" i="1" s="1"/>
  <c r="AZ305" i="1"/>
  <c r="BA305" i="1" s="1"/>
  <c r="AP225" i="1"/>
  <c r="AQ225" i="1" s="1"/>
  <c r="AP202" i="1"/>
  <c r="AQ202" i="1" s="1"/>
  <c r="AP196" i="1"/>
  <c r="AQ196" i="1" s="1"/>
  <c r="AP180" i="1"/>
  <c r="AQ180" i="1" s="1"/>
  <c r="AP297" i="1"/>
  <c r="AQ297" i="1" s="1"/>
  <c r="AZ74" i="1"/>
  <c r="BA74" i="1" s="1"/>
  <c r="AZ297" i="1"/>
  <c r="BA297" i="1" s="1"/>
  <c r="AP253" i="1"/>
  <c r="AQ253" i="1" s="1"/>
  <c r="AU80" i="1"/>
  <c r="AV80" i="1" s="1"/>
  <c r="K80" i="1" s="1"/>
  <c r="AZ288" i="1"/>
  <c r="BA288" i="1" s="1"/>
  <c r="AZ98" i="1"/>
  <c r="BA98" i="1" s="1"/>
  <c r="AP104" i="1"/>
  <c r="AQ104" i="1" s="1"/>
  <c r="I104" i="1" s="1"/>
  <c r="AP214" i="1"/>
  <c r="AQ214" i="1" s="1"/>
  <c r="AP275" i="1"/>
  <c r="AQ275" i="1" s="1"/>
  <c r="AU275" i="1"/>
  <c r="AV275" i="1" s="1"/>
  <c r="AU184" i="1"/>
  <c r="AV184" i="1" s="1"/>
  <c r="AU288" i="1"/>
  <c r="AV288" i="1" s="1"/>
  <c r="AU216" i="1"/>
  <c r="AV216" i="1" s="1"/>
  <c r="AU270" i="1"/>
  <c r="AV270" i="1" s="1"/>
  <c r="AZ286" i="1"/>
  <c r="BA286" i="1" s="1"/>
  <c r="AZ182" i="1"/>
  <c r="BA182" i="1" s="1"/>
  <c r="AP294" i="1"/>
  <c r="AQ294" i="1" s="1"/>
  <c r="AP293" i="1"/>
  <c r="AQ293" i="1" s="1"/>
  <c r="AP215" i="1"/>
  <c r="AQ215" i="1" s="1"/>
  <c r="AZ219" i="1"/>
  <c r="BA219" i="1" s="1"/>
  <c r="AP116" i="1"/>
  <c r="AQ116" i="1" s="1"/>
  <c r="H116" i="1" s="1"/>
  <c r="AU103" i="1"/>
  <c r="AV103" i="1" s="1"/>
  <c r="AZ289" i="1"/>
  <c r="BA289" i="1" s="1"/>
  <c r="AZ238" i="1"/>
  <c r="BA238" i="1" s="1"/>
  <c r="AP191" i="1"/>
  <c r="AQ191" i="1" s="1"/>
  <c r="AP185" i="1"/>
  <c r="AQ185" i="1" s="1"/>
  <c r="AU253" i="1"/>
  <c r="AV253" i="1" s="1"/>
  <c r="AZ224" i="1"/>
  <c r="BA224" i="1" s="1"/>
  <c r="AP242" i="1"/>
  <c r="AQ242" i="1" s="1"/>
  <c r="AU229" i="1"/>
  <c r="AV229" i="1" s="1"/>
  <c r="AB84" i="1"/>
  <c r="AA84" i="1"/>
  <c r="BO23" i="1"/>
  <c r="BO27" i="1"/>
  <c r="BO35" i="1"/>
  <c r="AN35" i="1" s="1"/>
  <c r="BO39" i="1"/>
  <c r="Z39" i="1" s="1"/>
  <c r="BO52" i="1"/>
  <c r="AS52" i="1" s="1"/>
  <c r="BO64" i="1"/>
  <c r="AX64" i="1" s="1"/>
  <c r="BO68" i="1"/>
  <c r="BO32" i="1"/>
  <c r="BO40" i="1"/>
  <c r="AX40" i="1" s="1"/>
  <c r="BO49" i="1"/>
  <c r="BO57" i="1"/>
  <c r="AN57" i="1" s="1"/>
  <c r="N22" i="1"/>
  <c r="S22" i="1"/>
  <c r="O22" i="1"/>
  <c r="R22" i="1"/>
  <c r="P22" i="1"/>
  <c r="Q22" i="1"/>
  <c r="S23" i="1"/>
  <c r="O23" i="1"/>
  <c r="V23" i="1"/>
  <c r="N23" i="1"/>
  <c r="R23" i="1"/>
  <c r="P23" i="1"/>
  <c r="U23" i="1"/>
  <c r="T23" i="1"/>
  <c r="Q23" i="1"/>
  <c r="V24" i="1"/>
  <c r="R24" i="1"/>
  <c r="N24" i="1"/>
  <c r="U24" i="1"/>
  <c r="Q24" i="1"/>
  <c r="O24" i="1"/>
  <c r="T24" i="1"/>
  <c r="S24" i="1"/>
  <c r="P24" i="1"/>
  <c r="U25" i="1"/>
  <c r="Q25" i="1"/>
  <c r="P25" i="1"/>
  <c r="T25" i="1"/>
  <c r="V25" i="1"/>
  <c r="N25" i="1"/>
  <c r="S25" i="1"/>
  <c r="R25" i="1"/>
  <c r="O25" i="1"/>
  <c r="T26" i="1"/>
  <c r="P26" i="1"/>
  <c r="S26" i="1"/>
  <c r="O26" i="1"/>
  <c r="R26" i="1"/>
  <c r="V26" i="1"/>
  <c r="N26" i="1"/>
  <c r="U26" i="1"/>
  <c r="Q26" i="1"/>
  <c r="S27" i="1"/>
  <c r="O27" i="1"/>
  <c r="V27" i="1"/>
  <c r="N27" i="1"/>
  <c r="U27" i="1"/>
  <c r="R27" i="1"/>
  <c r="Q27" i="1"/>
  <c r="T27" i="1"/>
  <c r="P27" i="1"/>
  <c r="V28" i="1"/>
  <c r="R28" i="1"/>
  <c r="N28" i="1"/>
  <c r="U28" i="1"/>
  <c r="Q28" i="1"/>
  <c r="T28" i="1"/>
  <c r="P28" i="1"/>
  <c r="S28" i="1"/>
  <c r="O28" i="1"/>
  <c r="U29" i="1"/>
  <c r="Q29" i="1"/>
  <c r="T29" i="1"/>
  <c r="P29" i="1"/>
  <c r="O29" i="1"/>
  <c r="S29" i="1"/>
  <c r="R29" i="1"/>
  <c r="N29" i="1"/>
  <c r="V29" i="1"/>
  <c r="T30" i="1"/>
  <c r="P30" i="1"/>
  <c r="O30" i="1"/>
  <c r="V30" i="1"/>
  <c r="N30" i="1"/>
  <c r="S30" i="1"/>
  <c r="R30" i="1"/>
  <c r="U30" i="1"/>
  <c r="Q30" i="1"/>
  <c r="S31" i="1"/>
  <c r="O31" i="1"/>
  <c r="V31" i="1"/>
  <c r="R31" i="1"/>
  <c r="N31" i="1"/>
  <c r="U31" i="1"/>
  <c r="Q31" i="1"/>
  <c r="P31" i="1"/>
  <c r="T31" i="1"/>
  <c r="V32" i="1"/>
  <c r="R32" i="1"/>
  <c r="N32" i="1"/>
  <c r="U32" i="1"/>
  <c r="P32" i="1"/>
  <c r="Q32" i="1"/>
  <c r="T32" i="1"/>
  <c r="S32" i="1"/>
  <c r="O32" i="1"/>
  <c r="U33" i="1"/>
  <c r="Q33" i="1"/>
  <c r="T33" i="1"/>
  <c r="P33" i="1"/>
  <c r="O33" i="1"/>
  <c r="S33" i="1"/>
  <c r="N33" i="1"/>
  <c r="V33" i="1"/>
  <c r="R33" i="1"/>
  <c r="T34" i="1"/>
  <c r="P34" i="1"/>
  <c r="S34" i="1"/>
  <c r="R34" i="1"/>
  <c r="O34" i="1"/>
  <c r="V34" i="1"/>
  <c r="N34" i="1"/>
  <c r="U34" i="1"/>
  <c r="Q34" i="1"/>
  <c r="S35" i="1"/>
  <c r="O35" i="1"/>
  <c r="V35" i="1"/>
  <c r="N35" i="1"/>
  <c r="U35" i="1"/>
  <c r="R35" i="1"/>
  <c r="Q35" i="1"/>
  <c r="T35" i="1"/>
  <c r="P35" i="1"/>
  <c r="V36" i="1"/>
  <c r="R36" i="1"/>
  <c r="N36" i="1"/>
  <c r="U36" i="1"/>
  <c r="Q36" i="1"/>
  <c r="T36" i="1"/>
  <c r="P36" i="1"/>
  <c r="S36" i="1"/>
  <c r="O36" i="1"/>
  <c r="U37" i="1"/>
  <c r="Q37" i="1"/>
  <c r="T37" i="1"/>
  <c r="P37" i="1"/>
  <c r="S37" i="1"/>
  <c r="O37" i="1"/>
  <c r="V37" i="1"/>
  <c r="R37" i="1"/>
  <c r="N37" i="1"/>
  <c r="T38" i="1"/>
  <c r="P38" i="1"/>
  <c r="S38" i="1"/>
  <c r="V38" i="1"/>
  <c r="N38" i="1"/>
  <c r="O38" i="1"/>
  <c r="R38" i="1"/>
  <c r="Q38" i="1"/>
  <c r="U38" i="1"/>
  <c r="S39" i="1"/>
  <c r="O39" i="1"/>
  <c r="V39" i="1"/>
  <c r="R39" i="1"/>
  <c r="N39" i="1"/>
  <c r="U39" i="1"/>
  <c r="Q39" i="1"/>
  <c r="T39" i="1"/>
  <c r="P39" i="1"/>
  <c r="V40" i="1"/>
  <c r="R40" i="1"/>
  <c r="N40" i="1"/>
  <c r="Q40" i="1"/>
  <c r="P40" i="1"/>
  <c r="U40" i="1"/>
  <c r="T40" i="1"/>
  <c r="O40" i="1"/>
  <c r="S40" i="1"/>
  <c r="U41" i="1"/>
  <c r="Q41" i="1"/>
  <c r="T41" i="1"/>
  <c r="P41" i="1"/>
  <c r="S41" i="1"/>
  <c r="O41" i="1"/>
  <c r="V41" i="1"/>
  <c r="R41" i="1"/>
  <c r="N41" i="1"/>
  <c r="S42" i="1"/>
  <c r="U42" i="1"/>
  <c r="P42" i="1"/>
  <c r="O42" i="1"/>
  <c r="R42" i="1"/>
  <c r="T42" i="1"/>
  <c r="N42" i="1"/>
  <c r="V42" i="1"/>
  <c r="Q42" i="1"/>
  <c r="V43" i="1"/>
  <c r="R43" i="1"/>
  <c r="N43" i="1"/>
  <c r="Q43" i="1"/>
  <c r="U43" i="1"/>
  <c r="P43" i="1"/>
  <c r="T43" i="1"/>
  <c r="O43" i="1"/>
  <c r="S43" i="1"/>
  <c r="U44" i="1"/>
  <c r="Q44" i="1"/>
  <c r="S44" i="1"/>
  <c r="N44" i="1"/>
  <c r="R44" i="1"/>
  <c r="V44" i="1"/>
  <c r="P44" i="1"/>
  <c r="O44" i="1"/>
  <c r="T44" i="1"/>
  <c r="T45" i="1"/>
  <c r="P45" i="1"/>
  <c r="U45" i="1"/>
  <c r="O45" i="1"/>
  <c r="S45" i="1"/>
  <c r="R45" i="1"/>
  <c r="N45" i="1"/>
  <c r="V45" i="1"/>
  <c r="Q45" i="1"/>
  <c r="S46" i="1"/>
  <c r="O46" i="1"/>
  <c r="V46" i="1"/>
  <c r="Q46" i="1"/>
  <c r="U46" i="1"/>
  <c r="P46" i="1"/>
  <c r="N46" i="1"/>
  <c r="T46" i="1"/>
  <c r="R46" i="1"/>
  <c r="V47" i="1"/>
  <c r="R47" i="1"/>
  <c r="N47" i="1"/>
  <c r="S47" i="1"/>
  <c r="P47" i="1"/>
  <c r="Q47" i="1"/>
  <c r="U47" i="1"/>
  <c r="T47" i="1"/>
  <c r="O47" i="1"/>
  <c r="U48" i="1"/>
  <c r="Q48" i="1"/>
  <c r="T48" i="1"/>
  <c r="O48" i="1"/>
  <c r="S48" i="1"/>
  <c r="N48" i="1"/>
  <c r="R48" i="1"/>
  <c r="V48" i="1"/>
  <c r="P48" i="1"/>
  <c r="T49" i="1"/>
  <c r="P49" i="1"/>
  <c r="V49" i="1"/>
  <c r="Q49" i="1"/>
  <c r="U49" i="1"/>
  <c r="O49" i="1"/>
  <c r="N49" i="1"/>
  <c r="S49" i="1"/>
  <c r="R49" i="1"/>
  <c r="S50" i="1"/>
  <c r="O50" i="1"/>
  <c r="R50" i="1"/>
  <c r="Q50" i="1"/>
  <c r="P50" i="1"/>
  <c r="V50" i="1"/>
  <c r="U50" i="1"/>
  <c r="T50" i="1"/>
  <c r="N50" i="1"/>
  <c r="V51" i="1"/>
  <c r="R51" i="1"/>
  <c r="N51" i="1"/>
  <c r="T51" i="1"/>
  <c r="O51" i="1"/>
  <c r="S51" i="1"/>
  <c r="Q51" i="1"/>
  <c r="U51" i="1"/>
  <c r="P51" i="1"/>
  <c r="U52" i="1"/>
  <c r="Q52" i="1"/>
  <c r="V52" i="1"/>
  <c r="P52" i="1"/>
  <c r="O52" i="1"/>
  <c r="T52" i="1"/>
  <c r="N52" i="1"/>
  <c r="S52" i="1"/>
  <c r="R52" i="1"/>
  <c r="T53" i="1"/>
  <c r="P53" i="1"/>
  <c r="R53" i="1"/>
  <c r="Q53" i="1"/>
  <c r="O53" i="1"/>
  <c r="V53" i="1"/>
  <c r="U53" i="1"/>
  <c r="S53" i="1"/>
  <c r="N53" i="1"/>
  <c r="S54" i="1"/>
  <c r="O54" i="1"/>
  <c r="T54" i="1"/>
  <c r="N54" i="1"/>
  <c r="R54" i="1"/>
  <c r="Q54" i="1"/>
  <c r="V54" i="1"/>
  <c r="U54" i="1"/>
  <c r="P54" i="1"/>
  <c r="V55" i="1"/>
  <c r="R55" i="1"/>
  <c r="N55" i="1"/>
  <c r="U55" i="1"/>
  <c r="P55" i="1"/>
  <c r="T55" i="1"/>
  <c r="O55" i="1"/>
  <c r="S55" i="1"/>
  <c r="Q55" i="1"/>
  <c r="U56" i="1"/>
  <c r="Q56" i="1"/>
  <c r="R56" i="1"/>
  <c r="V56" i="1"/>
  <c r="O56" i="1"/>
  <c r="P56" i="1"/>
  <c r="T56" i="1"/>
  <c r="S56" i="1"/>
  <c r="N56" i="1"/>
  <c r="T57" i="1"/>
  <c r="P57" i="1"/>
  <c r="S57" i="1"/>
  <c r="N57" i="1"/>
  <c r="R57" i="1"/>
  <c r="Q57" i="1"/>
  <c r="V57" i="1"/>
  <c r="U57" i="1"/>
  <c r="O57" i="1"/>
  <c r="S58" i="1"/>
  <c r="O58" i="1"/>
  <c r="U58" i="1"/>
  <c r="P58" i="1"/>
  <c r="T58" i="1"/>
  <c r="N58" i="1"/>
  <c r="R58" i="1"/>
  <c r="V58" i="1"/>
  <c r="Q58" i="1"/>
  <c r="V59" i="1"/>
  <c r="R59" i="1"/>
  <c r="N59" i="1"/>
  <c r="Q59" i="1"/>
  <c r="U59" i="1"/>
  <c r="T59" i="1"/>
  <c r="O59" i="1"/>
  <c r="P59" i="1"/>
  <c r="S59" i="1"/>
  <c r="U60" i="1"/>
  <c r="Q60" i="1"/>
  <c r="S60" i="1"/>
  <c r="N60" i="1"/>
  <c r="R60" i="1"/>
  <c r="P60" i="1"/>
  <c r="V60" i="1"/>
  <c r="T60" i="1"/>
  <c r="O60" i="1"/>
  <c r="T61" i="1"/>
  <c r="P61" i="1"/>
  <c r="U61" i="1"/>
  <c r="O61" i="1"/>
  <c r="S61" i="1"/>
  <c r="R61" i="1"/>
  <c r="N61" i="1"/>
  <c r="V61" i="1"/>
  <c r="Q61" i="1"/>
  <c r="S62" i="1"/>
  <c r="O62" i="1"/>
  <c r="V62" i="1"/>
  <c r="Q62" i="1"/>
  <c r="U62" i="1"/>
  <c r="P62" i="1"/>
  <c r="T62" i="1"/>
  <c r="N62" i="1"/>
  <c r="R62" i="1"/>
  <c r="V63" i="1"/>
  <c r="R63" i="1"/>
  <c r="N63" i="1"/>
  <c r="S63" i="1"/>
  <c r="Q63" i="1"/>
  <c r="U63" i="1"/>
  <c r="P63" i="1"/>
  <c r="T63" i="1"/>
  <c r="O63" i="1"/>
  <c r="U64" i="1"/>
  <c r="Q64" i="1"/>
  <c r="T64" i="1"/>
  <c r="O64" i="1"/>
  <c r="S64" i="1"/>
  <c r="N64" i="1"/>
  <c r="R64" i="1"/>
  <c r="V64" i="1"/>
  <c r="P64" i="1"/>
  <c r="T65" i="1"/>
  <c r="P65" i="1"/>
  <c r="V65" i="1"/>
  <c r="Q65" i="1"/>
  <c r="U65" i="1"/>
  <c r="O65" i="1"/>
  <c r="N65" i="1"/>
  <c r="S65" i="1"/>
  <c r="R65" i="1"/>
  <c r="S66" i="1"/>
  <c r="O66" i="1"/>
  <c r="R66" i="1"/>
  <c r="Q66" i="1"/>
  <c r="P66" i="1"/>
  <c r="V66" i="1"/>
  <c r="U66" i="1"/>
  <c r="T66" i="1"/>
  <c r="N66" i="1"/>
  <c r="V67" i="1"/>
  <c r="R67" i="1"/>
  <c r="N67" i="1"/>
  <c r="T67" i="1"/>
  <c r="O67" i="1"/>
  <c r="S67" i="1"/>
  <c r="Q67" i="1"/>
  <c r="U67" i="1"/>
  <c r="P67" i="1"/>
  <c r="U68" i="1"/>
  <c r="Q68" i="1"/>
  <c r="V68" i="1"/>
  <c r="P68" i="1"/>
  <c r="T68" i="1"/>
  <c r="S68" i="1"/>
  <c r="O68" i="1"/>
  <c r="N68" i="1"/>
  <c r="R68" i="1"/>
  <c r="S69" i="1"/>
  <c r="O69" i="1"/>
  <c r="K69" i="1"/>
  <c r="T69" i="1"/>
  <c r="N69" i="1"/>
  <c r="I69" i="1"/>
  <c r="H69" i="1"/>
  <c r="R69" i="1"/>
  <c r="Q69" i="1"/>
  <c r="V69" i="1"/>
  <c r="L69" i="1"/>
  <c r="U69" i="1"/>
  <c r="P69" i="1"/>
  <c r="J69" i="1"/>
  <c r="BQ69" i="1"/>
  <c r="E69" i="1" s="1"/>
  <c r="U70" i="1"/>
  <c r="Q70" i="1"/>
  <c r="E70" i="1"/>
  <c r="R70" i="1"/>
  <c r="L70" i="1"/>
  <c r="G70" i="1"/>
  <c r="V70" i="1"/>
  <c r="K70" i="1"/>
  <c r="F70" i="1"/>
  <c r="T70" i="1"/>
  <c r="P70" i="1"/>
  <c r="J70" i="1"/>
  <c r="O70" i="1"/>
  <c r="S70" i="1"/>
  <c r="N70" i="1"/>
  <c r="AA70" i="1"/>
  <c r="AM70" i="1"/>
  <c r="AO70" i="1" s="1"/>
  <c r="AP70" i="1" s="1"/>
  <c r="AQ70" i="1" s="1"/>
  <c r="I70" i="1" s="1"/>
  <c r="Z70" i="1"/>
  <c r="S71" i="1"/>
  <c r="O71" i="1"/>
  <c r="K71" i="1"/>
  <c r="U71" i="1"/>
  <c r="P71" i="1"/>
  <c r="J71" i="1"/>
  <c r="N71" i="1"/>
  <c r="T71" i="1"/>
  <c r="R71" i="1"/>
  <c r="M71" i="1"/>
  <c r="V71" i="1"/>
  <c r="Q71" i="1"/>
  <c r="BQ71" i="1"/>
  <c r="U72" i="1"/>
  <c r="Q72" i="1"/>
  <c r="M72" i="1"/>
  <c r="I72" i="1"/>
  <c r="E72" i="1"/>
  <c r="S72" i="1"/>
  <c r="N72" i="1"/>
  <c r="H72" i="1"/>
  <c r="L72" i="1"/>
  <c r="G72" i="1"/>
  <c r="R72" i="1"/>
  <c r="P72" i="1"/>
  <c r="V72" i="1"/>
  <c r="F72" i="1"/>
  <c r="T72" i="1"/>
  <c r="O72" i="1"/>
  <c r="AR72" i="1"/>
  <c r="AT72" i="1" s="1"/>
  <c r="AU72" i="1" s="1"/>
  <c r="AV72" i="1" s="1"/>
  <c r="K72" i="1" s="1"/>
  <c r="S73" i="1"/>
  <c r="O73" i="1"/>
  <c r="K73" i="1"/>
  <c r="G73" i="1"/>
  <c r="V73" i="1"/>
  <c r="Q73" i="1"/>
  <c r="F73" i="1"/>
  <c r="U73" i="1"/>
  <c r="P73" i="1"/>
  <c r="E73" i="1"/>
  <c r="J73" i="1"/>
  <c r="T73" i="1"/>
  <c r="N73" i="1"/>
  <c r="I73" i="1"/>
  <c r="R73" i="1"/>
  <c r="H73" i="1"/>
  <c r="AX73" i="1"/>
  <c r="AY73" i="1" s="1"/>
  <c r="AZ73" i="1" s="1"/>
  <c r="BA73" i="1" s="1"/>
  <c r="L73" i="1" s="1"/>
  <c r="AB73" i="1"/>
  <c r="U74" i="1"/>
  <c r="Q74" i="1"/>
  <c r="M74" i="1"/>
  <c r="E74" i="1"/>
  <c r="T74" i="1"/>
  <c r="O74" i="1"/>
  <c r="N74" i="1"/>
  <c r="S74" i="1"/>
  <c r="R74" i="1"/>
  <c r="L74" i="1"/>
  <c r="G74" i="1"/>
  <c r="V74" i="1"/>
  <c r="P74" i="1"/>
  <c r="F74" i="1"/>
  <c r="Z74" i="1"/>
  <c r="AM74" i="1"/>
  <c r="AR74" i="1"/>
  <c r="AT74" i="1" s="1"/>
  <c r="AU74" i="1" s="1"/>
  <c r="AV74" i="1" s="1"/>
  <c r="K74" i="1" s="1"/>
  <c r="AN74" i="1"/>
  <c r="S75" i="1"/>
  <c r="O75" i="1"/>
  <c r="G75" i="1"/>
  <c r="R75" i="1"/>
  <c r="H75" i="1"/>
  <c r="V75" i="1"/>
  <c r="Q75" i="1"/>
  <c r="F75" i="1"/>
  <c r="L75" i="1"/>
  <c r="U75" i="1"/>
  <c r="P75" i="1"/>
  <c r="E75" i="1"/>
  <c r="T75" i="1"/>
  <c r="N75" i="1"/>
  <c r="I75" i="1"/>
  <c r="AB75" i="1"/>
  <c r="AR75" i="1"/>
  <c r="AT75" i="1" s="1"/>
  <c r="AU75" i="1" s="1"/>
  <c r="AV75" i="1" s="1"/>
  <c r="K75" i="1" s="1"/>
  <c r="U76" i="1"/>
  <c r="Q76" i="1"/>
  <c r="M76" i="1"/>
  <c r="I76" i="1"/>
  <c r="E76" i="1"/>
  <c r="V76" i="1"/>
  <c r="P76" i="1"/>
  <c r="K76" i="1"/>
  <c r="F76" i="1"/>
  <c r="T76" i="1"/>
  <c r="O76" i="1"/>
  <c r="N76" i="1"/>
  <c r="J76" i="1"/>
  <c r="H76" i="1"/>
  <c r="S76" i="1"/>
  <c r="R76" i="1"/>
  <c r="L76" i="1"/>
  <c r="G76" i="1"/>
  <c r="AB76" i="1"/>
  <c r="S77" i="1"/>
  <c r="O77" i="1"/>
  <c r="G77" i="1"/>
  <c r="T77" i="1"/>
  <c r="N77" i="1"/>
  <c r="R77" i="1"/>
  <c r="H77" i="1"/>
  <c r="V77" i="1"/>
  <c r="Q77" i="1"/>
  <c r="F77" i="1"/>
  <c r="U77" i="1"/>
  <c r="P77" i="1"/>
  <c r="E77" i="1"/>
  <c r="AB77" i="1"/>
  <c r="AW77" i="1"/>
  <c r="AY77" i="1" s="1"/>
  <c r="AZ77" i="1" s="1"/>
  <c r="BA77" i="1" s="1"/>
  <c r="M77" i="1" s="1"/>
  <c r="AA77" i="1"/>
  <c r="U78" i="1"/>
  <c r="Q78" i="1"/>
  <c r="E78" i="1"/>
  <c r="R78" i="1"/>
  <c r="G78" i="1"/>
  <c r="V78" i="1"/>
  <c r="K78" i="1"/>
  <c r="F78" i="1"/>
  <c r="P78" i="1"/>
  <c r="T78" i="1"/>
  <c r="O78" i="1"/>
  <c r="J78" i="1"/>
  <c r="S78" i="1"/>
  <c r="N78" i="1"/>
  <c r="AW78" i="1"/>
  <c r="AY78" i="1" s="1"/>
  <c r="AZ78" i="1" s="1"/>
  <c r="BA78" i="1" s="1"/>
  <c r="M78" i="1" s="1"/>
  <c r="AB78" i="1"/>
  <c r="S79" i="1"/>
  <c r="O79" i="1"/>
  <c r="G79" i="1"/>
  <c r="U79" i="1"/>
  <c r="P79" i="1"/>
  <c r="E79" i="1"/>
  <c r="T79" i="1"/>
  <c r="I79" i="1"/>
  <c r="N79" i="1"/>
  <c r="R79" i="1"/>
  <c r="M79" i="1"/>
  <c r="H79" i="1"/>
  <c r="V79" i="1"/>
  <c r="Q79" i="1"/>
  <c r="L79" i="1"/>
  <c r="F79" i="1"/>
  <c r="AA79" i="1"/>
  <c r="AS79" i="1"/>
  <c r="AT79" i="1" s="1"/>
  <c r="AU79" i="1" s="1"/>
  <c r="AV79" i="1" s="1"/>
  <c r="K79" i="1" s="1"/>
  <c r="U80" i="1"/>
  <c r="Q80" i="1"/>
  <c r="M80" i="1"/>
  <c r="E80" i="1"/>
  <c r="S80" i="1"/>
  <c r="N80" i="1"/>
  <c r="R80" i="1"/>
  <c r="G80" i="1"/>
  <c r="L80" i="1"/>
  <c r="V80" i="1"/>
  <c r="P80" i="1"/>
  <c r="F80" i="1"/>
  <c r="T80" i="1"/>
  <c r="O80" i="1"/>
  <c r="AA80" i="1"/>
  <c r="S81" i="1"/>
  <c r="O81" i="1"/>
  <c r="G81" i="1"/>
  <c r="V81" i="1"/>
  <c r="Q81" i="1"/>
  <c r="L81" i="1"/>
  <c r="F81" i="1"/>
  <c r="U81" i="1"/>
  <c r="P81" i="1"/>
  <c r="E81" i="1"/>
  <c r="T81" i="1"/>
  <c r="N81" i="1"/>
  <c r="R81" i="1"/>
  <c r="M81" i="1"/>
  <c r="AA81" i="1"/>
  <c r="AR81" i="1"/>
  <c r="AM81" i="1"/>
  <c r="AN81" i="1"/>
  <c r="AS81" i="1"/>
  <c r="Z81" i="1"/>
  <c r="U82" i="1"/>
  <c r="Q82" i="1"/>
  <c r="M82" i="1"/>
  <c r="E82" i="1"/>
  <c r="T82" i="1"/>
  <c r="O82" i="1"/>
  <c r="S82" i="1"/>
  <c r="N82" i="1"/>
  <c r="R82" i="1"/>
  <c r="L82" i="1"/>
  <c r="G82" i="1"/>
  <c r="V82" i="1"/>
  <c r="P82" i="1"/>
  <c r="F82" i="1"/>
  <c r="AB82" i="1"/>
  <c r="AM82" i="1"/>
  <c r="AO82" i="1" s="1"/>
  <c r="AP82" i="1" s="1"/>
  <c r="AQ82" i="1" s="1"/>
  <c r="H82" i="1" s="1"/>
  <c r="AS82" i="1"/>
  <c r="AT82" i="1" s="1"/>
  <c r="AU82" i="1" s="1"/>
  <c r="AV82" i="1" s="1"/>
  <c r="K82" i="1" s="1"/>
  <c r="AA82" i="1"/>
  <c r="S83" i="1"/>
  <c r="O83" i="1"/>
  <c r="K83" i="1"/>
  <c r="R83" i="1"/>
  <c r="M83" i="1"/>
  <c r="H83" i="1"/>
  <c r="V83" i="1"/>
  <c r="L83" i="1"/>
  <c r="Q83" i="1"/>
  <c r="U83" i="1"/>
  <c r="P83" i="1"/>
  <c r="J83" i="1"/>
  <c r="T83" i="1"/>
  <c r="N83" i="1"/>
  <c r="I83" i="1"/>
  <c r="BQ83" i="1"/>
  <c r="F83" i="1" s="1"/>
  <c r="U84" i="1"/>
  <c r="Q84" i="1"/>
  <c r="I84" i="1"/>
  <c r="E84" i="1"/>
  <c r="V84" i="1"/>
  <c r="P84" i="1"/>
  <c r="K84" i="1"/>
  <c r="F84" i="1"/>
  <c r="T84" i="1"/>
  <c r="O84" i="1"/>
  <c r="J84" i="1"/>
  <c r="S84" i="1"/>
  <c r="N84" i="1"/>
  <c r="H84" i="1"/>
  <c r="R84" i="1"/>
  <c r="G84" i="1"/>
  <c r="AW84" i="1"/>
  <c r="AY84" i="1" s="1"/>
  <c r="AZ84" i="1" s="1"/>
  <c r="BA84" i="1" s="1"/>
  <c r="M84" i="1" s="1"/>
  <c r="S85" i="1"/>
  <c r="O85" i="1"/>
  <c r="K85" i="1"/>
  <c r="G85" i="1"/>
  <c r="T85" i="1"/>
  <c r="N85" i="1"/>
  <c r="I85" i="1"/>
  <c r="R85" i="1"/>
  <c r="M85" i="1"/>
  <c r="H85" i="1"/>
  <c r="V85" i="1"/>
  <c r="Q85" i="1"/>
  <c r="L85" i="1"/>
  <c r="F85" i="1"/>
  <c r="U85" i="1"/>
  <c r="P85" i="1"/>
  <c r="J85" i="1"/>
  <c r="E85" i="1"/>
  <c r="U86" i="1"/>
  <c r="Q86" i="1"/>
  <c r="R86" i="1"/>
  <c r="P86" i="1"/>
  <c r="V86" i="1"/>
  <c r="T86" i="1"/>
  <c r="O86" i="1"/>
  <c r="S86" i="1"/>
  <c r="N86" i="1"/>
  <c r="BQ86" i="1"/>
  <c r="AR86" i="1"/>
  <c r="AM86" i="1"/>
  <c r="AO86" i="1" s="1"/>
  <c r="AP86" i="1" s="1"/>
  <c r="AQ86" i="1" s="1"/>
  <c r="H86" i="1" s="1"/>
  <c r="AS86" i="1"/>
  <c r="AW86" i="1"/>
  <c r="AY86" i="1" s="1"/>
  <c r="AZ86" i="1" s="1"/>
  <c r="BA86" i="1" s="1"/>
  <c r="M86" i="1" s="1"/>
  <c r="S87" i="1"/>
  <c r="O87" i="1"/>
  <c r="U87" i="1"/>
  <c r="P87" i="1"/>
  <c r="N87" i="1"/>
  <c r="I87" i="1"/>
  <c r="T87" i="1"/>
  <c r="R87" i="1"/>
  <c r="M87" i="1"/>
  <c r="H87" i="1"/>
  <c r="V87" i="1"/>
  <c r="Q87" i="1"/>
  <c r="L87" i="1"/>
  <c r="U88" i="1"/>
  <c r="Q88" i="1"/>
  <c r="R88" i="1"/>
  <c r="M88" i="1"/>
  <c r="I88" i="1"/>
  <c r="E88" i="1"/>
  <c r="T88" i="1"/>
  <c r="N88" i="1"/>
  <c r="H88" i="1"/>
  <c r="L88" i="1"/>
  <c r="S88" i="1"/>
  <c r="G88" i="1"/>
  <c r="P88" i="1"/>
  <c r="K88" i="1"/>
  <c r="F88" i="1"/>
  <c r="V88" i="1"/>
  <c r="O88" i="1"/>
  <c r="J88" i="1"/>
  <c r="S89" i="1"/>
  <c r="O89" i="1"/>
  <c r="K89" i="1"/>
  <c r="G89" i="1"/>
  <c r="U89" i="1"/>
  <c r="P89" i="1"/>
  <c r="J89" i="1"/>
  <c r="E89" i="1"/>
  <c r="Q89" i="1"/>
  <c r="I89" i="1"/>
  <c r="N89" i="1"/>
  <c r="V89" i="1"/>
  <c r="H89" i="1"/>
  <c r="T89" i="1"/>
  <c r="F89" i="1"/>
  <c r="R89" i="1"/>
  <c r="AX89" i="1"/>
  <c r="AY89" i="1" s="1"/>
  <c r="AZ89" i="1" s="1"/>
  <c r="BA89" i="1" s="1"/>
  <c r="L89" i="1" s="1"/>
  <c r="U90" i="1"/>
  <c r="Q90" i="1"/>
  <c r="M90" i="1"/>
  <c r="S90" i="1"/>
  <c r="N90" i="1"/>
  <c r="H90" i="1"/>
  <c r="T90" i="1"/>
  <c r="L90" i="1"/>
  <c r="R90" i="1"/>
  <c r="K90" i="1"/>
  <c r="P90" i="1"/>
  <c r="J90" i="1"/>
  <c r="V90" i="1"/>
  <c r="O90" i="1"/>
  <c r="BQ90" i="1"/>
  <c r="E90" i="1" s="1"/>
  <c r="S91" i="1"/>
  <c r="O91" i="1"/>
  <c r="V91" i="1"/>
  <c r="Q91" i="1"/>
  <c r="L91" i="1"/>
  <c r="P91" i="1"/>
  <c r="U91" i="1"/>
  <c r="N91" i="1"/>
  <c r="T91" i="1"/>
  <c r="M91" i="1"/>
  <c r="R91" i="1"/>
  <c r="AM91" i="1"/>
  <c r="AN91" i="1"/>
  <c r="AS91" i="1"/>
  <c r="AR91" i="1"/>
  <c r="U92" i="1"/>
  <c r="Q92" i="1"/>
  <c r="M92" i="1"/>
  <c r="I92" i="1"/>
  <c r="T92" i="1"/>
  <c r="O92" i="1"/>
  <c r="S92" i="1"/>
  <c r="L92" i="1"/>
  <c r="R92" i="1"/>
  <c r="P92" i="1"/>
  <c r="V92" i="1"/>
  <c r="N92" i="1"/>
  <c r="BQ92" i="1"/>
  <c r="E92" i="1" s="1"/>
  <c r="S93" i="1"/>
  <c r="O93" i="1"/>
  <c r="G93" i="1"/>
  <c r="R93" i="1"/>
  <c r="H93" i="1"/>
  <c r="V93" i="1"/>
  <c r="P93" i="1"/>
  <c r="I93" i="1"/>
  <c r="U93" i="1"/>
  <c r="N93" i="1"/>
  <c r="F93" i="1"/>
  <c r="T93" i="1"/>
  <c r="E93" i="1"/>
  <c r="Q93" i="1"/>
  <c r="AR93" i="1"/>
  <c r="AT93" i="1" s="1"/>
  <c r="AU93" i="1" s="1"/>
  <c r="AV93" i="1" s="1"/>
  <c r="J93" i="1" s="1"/>
  <c r="AX93" i="1"/>
  <c r="AY93" i="1" s="1"/>
  <c r="AZ93" i="1" s="1"/>
  <c r="BA93" i="1" s="1"/>
  <c r="M93" i="1" s="1"/>
  <c r="U94" i="1"/>
  <c r="Q94" i="1"/>
  <c r="M94" i="1"/>
  <c r="V94" i="1"/>
  <c r="P94" i="1"/>
  <c r="K94" i="1"/>
  <c r="S94" i="1"/>
  <c r="L94" i="1"/>
  <c r="R94" i="1"/>
  <c r="J94" i="1"/>
  <c r="O94" i="1"/>
  <c r="T94" i="1"/>
  <c r="N94" i="1"/>
  <c r="AM94" i="1"/>
  <c r="AO94" i="1" s="1"/>
  <c r="AP94" i="1" s="1"/>
  <c r="AQ94" i="1" s="1"/>
  <c r="H94" i="1" s="1"/>
  <c r="S95" i="1"/>
  <c r="O95" i="1"/>
  <c r="T95" i="1"/>
  <c r="N95" i="1"/>
  <c r="I95" i="1"/>
  <c r="V95" i="1"/>
  <c r="P95" i="1"/>
  <c r="H95" i="1"/>
  <c r="U95" i="1"/>
  <c r="M95" i="1"/>
  <c r="R95" i="1"/>
  <c r="L95" i="1"/>
  <c r="Q95" i="1"/>
  <c r="AS95" i="1"/>
  <c r="AT95" i="1" s="1"/>
  <c r="AU95" i="1" s="1"/>
  <c r="AV95" i="1" s="1"/>
  <c r="K95" i="1" s="1"/>
  <c r="BQ95" i="1"/>
  <c r="F95" i="1" s="1"/>
  <c r="U96" i="1"/>
  <c r="Q96" i="1"/>
  <c r="M96" i="1"/>
  <c r="I96" i="1"/>
  <c r="R96" i="1"/>
  <c r="L96" i="1"/>
  <c r="S96" i="1"/>
  <c r="K96" i="1"/>
  <c r="P96" i="1"/>
  <c r="J96" i="1"/>
  <c r="V96" i="1"/>
  <c r="O96" i="1"/>
  <c r="H96" i="1"/>
  <c r="T96" i="1"/>
  <c r="N96" i="1"/>
  <c r="BQ96" i="1"/>
  <c r="F96" i="1" s="1"/>
  <c r="S97" i="1"/>
  <c r="O97" i="1"/>
  <c r="K97" i="1"/>
  <c r="U97" i="1"/>
  <c r="P97" i="1"/>
  <c r="J97" i="1"/>
  <c r="V97" i="1"/>
  <c r="N97" i="1"/>
  <c r="T97" i="1"/>
  <c r="M97" i="1"/>
  <c r="R97" i="1"/>
  <c r="L97" i="1"/>
  <c r="Q97" i="1"/>
  <c r="BQ97" i="1"/>
  <c r="F97" i="1" s="1"/>
  <c r="U98" i="1"/>
  <c r="Q98" i="1"/>
  <c r="M98" i="1"/>
  <c r="E98" i="1"/>
  <c r="S98" i="1"/>
  <c r="N98" i="1"/>
  <c r="R98" i="1"/>
  <c r="L98" i="1"/>
  <c r="G98" i="1"/>
  <c r="O98" i="1"/>
  <c r="V98" i="1"/>
  <c r="K98" i="1"/>
  <c r="T98" i="1"/>
  <c r="J98" i="1"/>
  <c r="P98" i="1"/>
  <c r="F98" i="1"/>
  <c r="AA98" i="1"/>
  <c r="AM98" i="1"/>
  <c r="AN98" i="1"/>
  <c r="Z98" i="1"/>
  <c r="S99" i="1"/>
  <c r="O99" i="1"/>
  <c r="K99" i="1"/>
  <c r="G99" i="1"/>
  <c r="V99" i="1"/>
  <c r="Q99" i="1"/>
  <c r="F99" i="1"/>
  <c r="U99" i="1"/>
  <c r="P99" i="1"/>
  <c r="J99" i="1"/>
  <c r="E99" i="1"/>
  <c r="R99" i="1"/>
  <c r="H99" i="1"/>
  <c r="N99" i="1"/>
  <c r="T99" i="1"/>
  <c r="I99" i="1"/>
  <c r="Z99" i="1"/>
  <c r="U100" i="1"/>
  <c r="Q100" i="1"/>
  <c r="M100" i="1"/>
  <c r="I100" i="1"/>
  <c r="T100" i="1"/>
  <c r="O100" i="1"/>
  <c r="J100" i="1"/>
  <c r="S100" i="1"/>
  <c r="N100" i="1"/>
  <c r="H100" i="1"/>
  <c r="V100" i="1"/>
  <c r="K100" i="1"/>
  <c r="R100" i="1"/>
  <c r="P100" i="1"/>
  <c r="L100" i="1"/>
  <c r="S101" i="1"/>
  <c r="O101" i="1"/>
  <c r="G101" i="1"/>
  <c r="R101" i="1"/>
  <c r="M101" i="1"/>
  <c r="H101" i="1"/>
  <c r="V101" i="1"/>
  <c r="Q101" i="1"/>
  <c r="L101" i="1"/>
  <c r="F101" i="1"/>
  <c r="N101" i="1"/>
  <c r="U101" i="1"/>
  <c r="T101" i="1"/>
  <c r="I101" i="1"/>
  <c r="P101" i="1"/>
  <c r="E101" i="1"/>
  <c r="AR101" i="1"/>
  <c r="AT101" i="1" s="1"/>
  <c r="AU101" i="1" s="1"/>
  <c r="AV101" i="1" s="1"/>
  <c r="J101" i="1" s="1"/>
  <c r="U102" i="1"/>
  <c r="Q102" i="1"/>
  <c r="M102" i="1"/>
  <c r="E102" i="1"/>
  <c r="V102" i="1"/>
  <c r="P102" i="1"/>
  <c r="K102" i="1"/>
  <c r="F102" i="1"/>
  <c r="T102" i="1"/>
  <c r="O102" i="1"/>
  <c r="J102" i="1"/>
  <c r="R102" i="1"/>
  <c r="G102" i="1"/>
  <c r="N102" i="1"/>
  <c r="L102" i="1"/>
  <c r="S102" i="1"/>
  <c r="H102" i="1"/>
  <c r="Z102" i="1"/>
  <c r="S103" i="1"/>
  <c r="O103" i="1"/>
  <c r="K103" i="1"/>
  <c r="G103" i="1"/>
  <c r="T103" i="1"/>
  <c r="N103" i="1"/>
  <c r="I103" i="1"/>
  <c r="R103" i="1"/>
  <c r="U103" i="1"/>
  <c r="J103" i="1"/>
  <c r="Q103" i="1"/>
  <c r="F103" i="1"/>
  <c r="P103" i="1"/>
  <c r="E103" i="1"/>
  <c r="V103" i="1"/>
  <c r="U104" i="1"/>
  <c r="Q104" i="1"/>
  <c r="E104" i="1"/>
  <c r="R104" i="1"/>
  <c r="G104" i="1"/>
  <c r="V104" i="1"/>
  <c r="P104" i="1"/>
  <c r="K104" i="1"/>
  <c r="F104" i="1"/>
  <c r="N104" i="1"/>
  <c r="T104" i="1"/>
  <c r="J104" i="1"/>
  <c r="S104" i="1"/>
  <c r="H104" i="1"/>
  <c r="O104" i="1"/>
  <c r="Z104" i="1"/>
  <c r="AX104" i="1"/>
  <c r="AY104" i="1" s="1"/>
  <c r="AZ104" i="1" s="1"/>
  <c r="BA104" i="1" s="1"/>
  <c r="M104" i="1" s="1"/>
  <c r="S105" i="1"/>
  <c r="O105" i="1"/>
  <c r="K105" i="1"/>
  <c r="G105" i="1"/>
  <c r="U105" i="1"/>
  <c r="P105" i="1"/>
  <c r="J105" i="1"/>
  <c r="E105" i="1"/>
  <c r="T105" i="1"/>
  <c r="N105" i="1"/>
  <c r="I105" i="1"/>
  <c r="Q105" i="1"/>
  <c r="F105" i="1"/>
  <c r="M105" i="1"/>
  <c r="V105" i="1"/>
  <c r="L105" i="1"/>
  <c r="R105" i="1"/>
  <c r="Z105" i="1"/>
  <c r="U106" i="1"/>
  <c r="Q106" i="1"/>
  <c r="E106" i="1"/>
  <c r="S106" i="1"/>
  <c r="N106" i="1"/>
  <c r="R106" i="1"/>
  <c r="G106" i="1"/>
  <c r="T106" i="1"/>
  <c r="P106" i="1"/>
  <c r="F106" i="1"/>
  <c r="O106" i="1"/>
  <c r="V106" i="1"/>
  <c r="AW106" i="1"/>
  <c r="AY106" i="1" s="1"/>
  <c r="AZ106" i="1" s="1"/>
  <c r="BA106" i="1" s="1"/>
  <c r="L106" i="1" s="1"/>
  <c r="AS106" i="1"/>
  <c r="AT106" i="1" s="1"/>
  <c r="AU106" i="1" s="1"/>
  <c r="AV106" i="1" s="1"/>
  <c r="K106" i="1" s="1"/>
  <c r="AB106" i="1"/>
  <c r="S107" i="1"/>
  <c r="O107" i="1"/>
  <c r="K107" i="1"/>
  <c r="V107" i="1"/>
  <c r="Q107" i="1"/>
  <c r="L107" i="1"/>
  <c r="U107" i="1"/>
  <c r="P107" i="1"/>
  <c r="J107" i="1"/>
  <c r="M107" i="1"/>
  <c r="T107" i="1"/>
  <c r="I107" i="1"/>
  <c r="R107" i="1"/>
  <c r="H107" i="1"/>
  <c r="N107" i="1"/>
  <c r="U108" i="1"/>
  <c r="Q108" i="1"/>
  <c r="M108" i="1"/>
  <c r="I108" i="1"/>
  <c r="E108" i="1"/>
  <c r="T108" i="1"/>
  <c r="O108" i="1"/>
  <c r="S108" i="1"/>
  <c r="N108" i="1"/>
  <c r="H108" i="1"/>
  <c r="P108" i="1"/>
  <c r="F108" i="1"/>
  <c r="L108" i="1"/>
  <c r="V108" i="1"/>
  <c r="R108" i="1"/>
  <c r="G108" i="1"/>
  <c r="AR108" i="1"/>
  <c r="AT108" i="1" s="1"/>
  <c r="AU108" i="1" s="1"/>
  <c r="AV108" i="1" s="1"/>
  <c r="J108" i="1" s="1"/>
  <c r="S109" i="1"/>
  <c r="O109" i="1"/>
  <c r="G109" i="1"/>
  <c r="R109" i="1"/>
  <c r="V109" i="1"/>
  <c r="Q109" i="1"/>
  <c r="F109" i="1"/>
  <c r="T109" i="1"/>
  <c r="P109" i="1"/>
  <c r="E109" i="1"/>
  <c r="N109" i="1"/>
  <c r="U109" i="1"/>
  <c r="AR109" i="1"/>
  <c r="AS109" i="1"/>
  <c r="AN109" i="1"/>
  <c r="AO109" i="1" s="1"/>
  <c r="AP109" i="1" s="1"/>
  <c r="AQ109" i="1" s="1"/>
  <c r="I109" i="1" s="1"/>
  <c r="AB109" i="1"/>
  <c r="U110" i="1"/>
  <c r="Q110" i="1"/>
  <c r="I110" i="1"/>
  <c r="E110" i="1"/>
  <c r="V110" i="1"/>
  <c r="P110" i="1"/>
  <c r="K110" i="1"/>
  <c r="F110" i="1"/>
  <c r="T110" i="1"/>
  <c r="O110" i="1"/>
  <c r="J110" i="1"/>
  <c r="L110" i="1"/>
  <c r="S110" i="1"/>
  <c r="H110" i="1"/>
  <c r="R110" i="1"/>
  <c r="G110" i="1"/>
  <c r="N110" i="1"/>
  <c r="AB110" i="1"/>
  <c r="AA110" i="1"/>
  <c r="S111" i="1"/>
  <c r="O111" i="1"/>
  <c r="K111" i="1"/>
  <c r="G111" i="1"/>
  <c r="T111" i="1"/>
  <c r="N111" i="1"/>
  <c r="R111" i="1"/>
  <c r="M111" i="1"/>
  <c r="P111" i="1"/>
  <c r="E111" i="1"/>
  <c r="V111" i="1"/>
  <c r="L111" i="1"/>
  <c r="U111" i="1"/>
  <c r="J111" i="1"/>
  <c r="Q111" i="1"/>
  <c r="F111" i="1"/>
  <c r="AB111" i="1"/>
  <c r="AN111" i="1"/>
  <c r="AO111" i="1" s="1"/>
  <c r="AP111" i="1" s="1"/>
  <c r="AQ111" i="1" s="1"/>
  <c r="H111" i="1" s="1"/>
  <c r="U112" i="1"/>
  <c r="Q112" i="1"/>
  <c r="M112" i="1"/>
  <c r="E112" i="1"/>
  <c r="R112" i="1"/>
  <c r="L112" i="1"/>
  <c r="G112" i="1"/>
  <c r="V112" i="1"/>
  <c r="P112" i="1"/>
  <c r="K112" i="1"/>
  <c r="F112" i="1"/>
  <c r="S112" i="1"/>
  <c r="O112" i="1"/>
  <c r="N112" i="1"/>
  <c r="T112" i="1"/>
  <c r="J112" i="1"/>
  <c r="AB112" i="1"/>
  <c r="AN112" i="1"/>
  <c r="AO112" i="1" s="1"/>
  <c r="AP112" i="1" s="1"/>
  <c r="AQ112" i="1" s="1"/>
  <c r="H112" i="1" s="1"/>
  <c r="S113" i="1"/>
  <c r="O113" i="1"/>
  <c r="K113" i="1"/>
  <c r="U113" i="1"/>
  <c r="P113" i="1"/>
  <c r="J113" i="1"/>
  <c r="T113" i="1"/>
  <c r="N113" i="1"/>
  <c r="I113" i="1"/>
  <c r="V113" i="1"/>
  <c r="L113" i="1"/>
  <c r="R113" i="1"/>
  <c r="H113" i="1"/>
  <c r="Q113" i="1"/>
  <c r="M113" i="1"/>
  <c r="BQ113" i="1"/>
  <c r="U114" i="1"/>
  <c r="Q114" i="1"/>
  <c r="M114" i="1"/>
  <c r="I114" i="1"/>
  <c r="E114" i="1"/>
  <c r="S114" i="1"/>
  <c r="N114" i="1"/>
  <c r="H114" i="1"/>
  <c r="R114" i="1"/>
  <c r="L114" i="1"/>
  <c r="G114" i="1"/>
  <c r="O114" i="1"/>
  <c r="V114" i="1"/>
  <c r="K114" i="1"/>
  <c r="T114" i="1"/>
  <c r="J114" i="1"/>
  <c r="P114" i="1"/>
  <c r="F114" i="1"/>
  <c r="S115" i="1"/>
  <c r="O115" i="1"/>
  <c r="K115" i="1"/>
  <c r="G115" i="1"/>
  <c r="V115" i="1"/>
  <c r="Q115" i="1"/>
  <c r="L115" i="1"/>
  <c r="F115" i="1"/>
  <c r="U115" i="1"/>
  <c r="P115" i="1"/>
  <c r="J115" i="1"/>
  <c r="E115" i="1"/>
  <c r="R115" i="1"/>
  <c r="H115" i="1"/>
  <c r="N115" i="1"/>
  <c r="M115" i="1"/>
  <c r="T115" i="1"/>
  <c r="I115" i="1"/>
  <c r="AB115" i="1"/>
  <c r="U116" i="1"/>
  <c r="Q116" i="1"/>
  <c r="I116" i="1"/>
  <c r="T116" i="1"/>
  <c r="O116" i="1"/>
  <c r="J116" i="1"/>
  <c r="S116" i="1"/>
  <c r="N116" i="1"/>
  <c r="V116" i="1"/>
  <c r="K116" i="1"/>
  <c r="R116" i="1"/>
  <c r="P116" i="1"/>
  <c r="AW116" i="1"/>
  <c r="AY116" i="1" s="1"/>
  <c r="AZ116" i="1" s="1"/>
  <c r="BA116" i="1" s="1"/>
  <c r="L116" i="1" s="1"/>
  <c r="S117" i="1"/>
  <c r="O117" i="1"/>
  <c r="G117" i="1"/>
  <c r="R117" i="1"/>
  <c r="V117" i="1"/>
  <c r="Q117" i="1"/>
  <c r="F117" i="1"/>
  <c r="N117" i="1"/>
  <c r="U117" i="1"/>
  <c r="T117" i="1"/>
  <c r="P117" i="1"/>
  <c r="E117" i="1"/>
  <c r="AM117" i="1"/>
  <c r="AO117" i="1" s="1"/>
  <c r="AP117" i="1" s="1"/>
  <c r="AQ117" i="1" s="1"/>
  <c r="H117" i="1" s="1"/>
  <c r="AS117" i="1"/>
  <c r="AT117" i="1" s="1"/>
  <c r="AU117" i="1" s="1"/>
  <c r="AV117" i="1" s="1"/>
  <c r="K117" i="1" s="1"/>
  <c r="AX117" i="1"/>
  <c r="AY117" i="1" s="1"/>
  <c r="AZ117" i="1" s="1"/>
  <c r="BA117" i="1" s="1"/>
  <c r="L117" i="1" s="1"/>
  <c r="U118" i="1"/>
  <c r="Q118" i="1"/>
  <c r="M118" i="1"/>
  <c r="V118" i="1"/>
  <c r="P118" i="1"/>
  <c r="K118" i="1"/>
  <c r="T118" i="1"/>
  <c r="O118" i="1"/>
  <c r="J118" i="1"/>
  <c r="R118" i="1"/>
  <c r="N118" i="1"/>
  <c r="L118" i="1"/>
  <c r="S118" i="1"/>
  <c r="BQ118" i="1"/>
  <c r="Z118" i="1" s="1"/>
  <c r="AM118" i="1"/>
  <c r="AO118" i="1" s="1"/>
  <c r="AP118" i="1" s="1"/>
  <c r="AQ118" i="1" s="1"/>
  <c r="H118" i="1" s="1"/>
  <c r="S119" i="1"/>
  <c r="O119" i="1"/>
  <c r="K119" i="1"/>
  <c r="T119" i="1"/>
  <c r="N119" i="1"/>
  <c r="I119" i="1"/>
  <c r="R119" i="1"/>
  <c r="M119" i="1"/>
  <c r="H119" i="1"/>
  <c r="U119" i="1"/>
  <c r="J119" i="1"/>
  <c r="Q119" i="1"/>
  <c r="P119" i="1"/>
  <c r="V119" i="1"/>
  <c r="L119" i="1"/>
  <c r="BQ119" i="1"/>
  <c r="E119" i="1" s="1"/>
  <c r="U120" i="1"/>
  <c r="Q120" i="1"/>
  <c r="M120" i="1"/>
  <c r="I120" i="1"/>
  <c r="R120" i="1"/>
  <c r="L120" i="1"/>
  <c r="V120" i="1"/>
  <c r="P120" i="1"/>
  <c r="K120" i="1"/>
  <c r="N120" i="1"/>
  <c r="T120" i="1"/>
  <c r="J120" i="1"/>
  <c r="S120" i="1"/>
  <c r="H120" i="1"/>
  <c r="O120" i="1"/>
  <c r="BQ120" i="1"/>
  <c r="E120" i="1" s="1"/>
  <c r="S121" i="1"/>
  <c r="O121" i="1"/>
  <c r="K121" i="1"/>
  <c r="U121" i="1"/>
  <c r="P121" i="1"/>
  <c r="J121" i="1"/>
  <c r="T121" i="1"/>
  <c r="N121" i="1"/>
  <c r="Q121" i="1"/>
  <c r="V121" i="1"/>
  <c r="R121" i="1"/>
  <c r="BQ121" i="1"/>
  <c r="G121" i="1" s="1"/>
  <c r="AN121" i="1"/>
  <c r="AO121" i="1" s="1"/>
  <c r="AP121" i="1" s="1"/>
  <c r="AQ121" i="1" s="1"/>
  <c r="H121" i="1" s="1"/>
  <c r="AX121" i="1"/>
  <c r="AY121" i="1" s="1"/>
  <c r="AZ121" i="1" s="1"/>
  <c r="BA121" i="1" s="1"/>
  <c r="M121" i="1" s="1"/>
  <c r="U122" i="1"/>
  <c r="Q122" i="1"/>
  <c r="M122" i="1"/>
  <c r="I122" i="1"/>
  <c r="S122" i="1"/>
  <c r="N122" i="1"/>
  <c r="H122" i="1"/>
  <c r="R122" i="1"/>
  <c r="L122" i="1"/>
  <c r="T122" i="1"/>
  <c r="J122" i="1"/>
  <c r="P122" i="1"/>
  <c r="O122" i="1"/>
  <c r="V122" i="1"/>
  <c r="K122" i="1"/>
  <c r="BQ122" i="1"/>
  <c r="S123" i="1"/>
  <c r="O123" i="1"/>
  <c r="V123" i="1"/>
  <c r="Q123" i="1"/>
  <c r="U123" i="1"/>
  <c r="P123" i="1"/>
  <c r="J123" i="1"/>
  <c r="T123" i="1"/>
  <c r="R123" i="1"/>
  <c r="N123" i="1"/>
  <c r="BQ123" i="1"/>
  <c r="G123" i="1" s="1"/>
  <c r="U124" i="1"/>
  <c r="Q124" i="1"/>
  <c r="M124" i="1"/>
  <c r="T124" i="1"/>
  <c r="O124" i="1"/>
  <c r="J124" i="1"/>
  <c r="S124" i="1"/>
  <c r="N124" i="1"/>
  <c r="P124" i="1"/>
  <c r="L124" i="1"/>
  <c r="V124" i="1"/>
  <c r="K124" i="1"/>
  <c r="R124" i="1"/>
  <c r="BQ124" i="1"/>
  <c r="E124" i="1" s="1"/>
  <c r="S125" i="1"/>
  <c r="O125" i="1"/>
  <c r="K125" i="1"/>
  <c r="R125" i="1"/>
  <c r="M125" i="1"/>
  <c r="H125" i="1"/>
  <c r="V125" i="1"/>
  <c r="Q125" i="1"/>
  <c r="L125" i="1"/>
  <c r="T125" i="1"/>
  <c r="I125" i="1"/>
  <c r="P125" i="1"/>
  <c r="N125" i="1"/>
  <c r="U125" i="1"/>
  <c r="J125" i="1"/>
  <c r="BQ125" i="1"/>
  <c r="G125" i="1" s="1"/>
  <c r="U126" i="1"/>
  <c r="Q126" i="1"/>
  <c r="M126" i="1"/>
  <c r="E126" i="1"/>
  <c r="V126" i="1"/>
  <c r="P126" i="1"/>
  <c r="F126" i="1"/>
  <c r="T126" i="1"/>
  <c r="O126" i="1"/>
  <c r="L126" i="1"/>
  <c r="S126" i="1"/>
  <c r="R126" i="1"/>
  <c r="G126" i="1"/>
  <c r="N126" i="1"/>
  <c r="AN126" i="1"/>
  <c r="AO126" i="1" s="1"/>
  <c r="AP126" i="1" s="1"/>
  <c r="AQ126" i="1" s="1"/>
  <c r="I126" i="1" s="1"/>
  <c r="AS126" i="1"/>
  <c r="AT126" i="1" s="1"/>
  <c r="AU126" i="1" s="1"/>
  <c r="AV126" i="1" s="1"/>
  <c r="K126" i="1" s="1"/>
  <c r="S127" i="1"/>
  <c r="O127" i="1"/>
  <c r="K127" i="1"/>
  <c r="G127" i="1"/>
  <c r="T127" i="1"/>
  <c r="N127" i="1"/>
  <c r="I127" i="1"/>
  <c r="R127" i="1"/>
  <c r="M127" i="1"/>
  <c r="H127" i="1"/>
  <c r="V127" i="1"/>
  <c r="Q127" i="1"/>
  <c r="P127" i="1"/>
  <c r="E127" i="1"/>
  <c r="L127" i="1"/>
  <c r="J127" i="1"/>
  <c r="U127" i="1"/>
  <c r="F127" i="1"/>
  <c r="U128" i="1"/>
  <c r="Q128" i="1"/>
  <c r="E128" i="1"/>
  <c r="R128" i="1"/>
  <c r="G128" i="1"/>
  <c r="V128" i="1"/>
  <c r="P128" i="1"/>
  <c r="K128" i="1"/>
  <c r="F128" i="1"/>
  <c r="T128" i="1"/>
  <c r="O128" i="1"/>
  <c r="J128" i="1"/>
  <c r="S128" i="1"/>
  <c r="N128" i="1"/>
  <c r="S129" i="1"/>
  <c r="O129" i="1"/>
  <c r="K129" i="1"/>
  <c r="G129" i="1"/>
  <c r="U129" i="1"/>
  <c r="P129" i="1"/>
  <c r="J129" i="1"/>
  <c r="E129" i="1"/>
  <c r="T129" i="1"/>
  <c r="N129" i="1"/>
  <c r="I129" i="1"/>
  <c r="R129" i="1"/>
  <c r="M129" i="1"/>
  <c r="H129" i="1"/>
  <c r="V129" i="1"/>
  <c r="Q129" i="1"/>
  <c r="L129" i="1"/>
  <c r="F129" i="1"/>
  <c r="U130" i="1"/>
  <c r="Q130" i="1"/>
  <c r="M130" i="1"/>
  <c r="I130" i="1"/>
  <c r="E130" i="1"/>
  <c r="S130" i="1"/>
  <c r="N130" i="1"/>
  <c r="H130" i="1"/>
  <c r="R130" i="1"/>
  <c r="L130" i="1"/>
  <c r="G130" i="1"/>
  <c r="V130" i="1"/>
  <c r="P130" i="1"/>
  <c r="F130" i="1"/>
  <c r="T130" i="1"/>
  <c r="O130" i="1"/>
  <c r="S131" i="1"/>
  <c r="O131" i="1"/>
  <c r="K131" i="1"/>
  <c r="G131" i="1"/>
  <c r="V131" i="1"/>
  <c r="Q131" i="1"/>
  <c r="L131" i="1"/>
  <c r="F131" i="1"/>
  <c r="U131" i="1"/>
  <c r="P131" i="1"/>
  <c r="J131" i="1"/>
  <c r="E131" i="1"/>
  <c r="T131" i="1"/>
  <c r="N131" i="1"/>
  <c r="I131" i="1"/>
  <c r="R131" i="1"/>
  <c r="M131" i="1"/>
  <c r="H131" i="1"/>
  <c r="U132" i="1"/>
  <c r="Q132" i="1"/>
  <c r="M132" i="1"/>
  <c r="I132" i="1"/>
  <c r="E132" i="1"/>
  <c r="T132" i="1"/>
  <c r="O132" i="1"/>
  <c r="J132" i="1"/>
  <c r="S132" i="1"/>
  <c r="N132" i="1"/>
  <c r="H132" i="1"/>
  <c r="R132" i="1"/>
  <c r="L132" i="1"/>
  <c r="G132" i="1"/>
  <c r="V132" i="1"/>
  <c r="P132" i="1"/>
  <c r="K132" i="1"/>
  <c r="F132" i="1"/>
  <c r="S133" i="1"/>
  <c r="O133" i="1"/>
  <c r="K133" i="1"/>
  <c r="G133" i="1"/>
  <c r="R133" i="1"/>
  <c r="M133" i="1"/>
  <c r="H133" i="1"/>
  <c r="V133" i="1"/>
  <c r="Q133" i="1"/>
  <c r="L133" i="1"/>
  <c r="F133" i="1"/>
  <c r="U133" i="1"/>
  <c r="P133" i="1"/>
  <c r="J133" i="1"/>
  <c r="E133" i="1"/>
  <c r="T133" i="1"/>
  <c r="N133" i="1"/>
  <c r="I133" i="1"/>
  <c r="U134" i="1"/>
  <c r="Q134" i="1"/>
  <c r="M134" i="1"/>
  <c r="I134" i="1"/>
  <c r="E134" i="1"/>
  <c r="V134" i="1"/>
  <c r="P134" i="1"/>
  <c r="K134" i="1"/>
  <c r="F134" i="1"/>
  <c r="T134" i="1"/>
  <c r="O134" i="1"/>
  <c r="J134" i="1"/>
  <c r="S134" i="1"/>
  <c r="N134" i="1"/>
  <c r="H134" i="1"/>
  <c r="A117" i="5" s="1"/>
  <c r="R134" i="1"/>
  <c r="L134" i="1"/>
  <c r="G134" i="1"/>
  <c r="S135" i="1"/>
  <c r="O135" i="1"/>
  <c r="G135" i="1"/>
  <c r="T135" i="1"/>
  <c r="N135" i="1"/>
  <c r="R135" i="1"/>
  <c r="M135" i="1"/>
  <c r="V135" i="1"/>
  <c r="Q135" i="1"/>
  <c r="L135" i="1"/>
  <c r="F135" i="1"/>
  <c r="U135" i="1"/>
  <c r="P135" i="1"/>
  <c r="E135" i="1"/>
  <c r="U136" i="1"/>
  <c r="Q136" i="1"/>
  <c r="E136" i="1"/>
  <c r="R136" i="1"/>
  <c r="G136" i="1"/>
  <c r="V136" i="1"/>
  <c r="P136" i="1"/>
  <c r="F136" i="1"/>
  <c r="T136" i="1"/>
  <c r="O136" i="1"/>
  <c r="S136" i="1"/>
  <c r="N136" i="1"/>
  <c r="S137" i="1"/>
  <c r="O137" i="1"/>
  <c r="K137" i="1"/>
  <c r="G137" i="1"/>
  <c r="U137" i="1"/>
  <c r="P137" i="1"/>
  <c r="J137" i="1"/>
  <c r="E137" i="1"/>
  <c r="T137" i="1"/>
  <c r="N137" i="1"/>
  <c r="I137" i="1"/>
  <c r="R137" i="1"/>
  <c r="M137" i="1"/>
  <c r="H137" i="1"/>
  <c r="V137" i="1"/>
  <c r="Q137" i="1"/>
  <c r="L137" i="1"/>
  <c r="F137" i="1"/>
  <c r="U138" i="1"/>
  <c r="Q138" i="1"/>
  <c r="I138" i="1"/>
  <c r="E138" i="1"/>
  <c r="T138" i="1"/>
  <c r="P138" i="1"/>
  <c r="L138" i="1"/>
  <c r="O138" i="1"/>
  <c r="H138" i="1"/>
  <c r="V138" i="1"/>
  <c r="N138" i="1"/>
  <c r="G138" i="1"/>
  <c r="S138" i="1"/>
  <c r="F138" i="1"/>
  <c r="R138" i="1"/>
  <c r="T139" i="1"/>
  <c r="S139" i="1"/>
  <c r="O139" i="1"/>
  <c r="G139" i="1"/>
  <c r="R139" i="1"/>
  <c r="N139" i="1"/>
  <c r="F139" i="1"/>
  <c r="V139" i="1"/>
  <c r="M139" i="1"/>
  <c r="E139" i="1"/>
  <c r="U139" i="1"/>
  <c r="L139" i="1"/>
  <c r="Q139" i="1"/>
  <c r="I139" i="1"/>
  <c r="P139" i="1"/>
  <c r="H139" i="1"/>
  <c r="V140" i="1"/>
  <c r="R140" i="1"/>
  <c r="N140" i="1"/>
  <c r="J140" i="1"/>
  <c r="F140" i="1"/>
  <c r="Q140" i="1"/>
  <c r="L140" i="1"/>
  <c r="G140" i="1"/>
  <c r="U140" i="1"/>
  <c r="P140" i="1"/>
  <c r="K140" i="1"/>
  <c r="E140" i="1"/>
  <c r="O140" i="1"/>
  <c r="M140" i="1"/>
  <c r="T140" i="1"/>
  <c r="I140" i="1"/>
  <c r="S140" i="1"/>
  <c r="H140" i="1"/>
  <c r="A123" i="5" s="1"/>
  <c r="T141" i="1"/>
  <c r="P141" i="1"/>
  <c r="L141" i="1"/>
  <c r="U141" i="1"/>
  <c r="O141" i="1"/>
  <c r="E141" i="1"/>
  <c r="S141" i="1"/>
  <c r="N141" i="1"/>
  <c r="R141" i="1"/>
  <c r="G141" i="1"/>
  <c r="Q141" i="1"/>
  <c r="F141" i="1"/>
  <c r="M141" i="1"/>
  <c r="V141" i="1"/>
  <c r="V142" i="1"/>
  <c r="R142" i="1"/>
  <c r="N142" i="1"/>
  <c r="J142" i="1"/>
  <c r="F142" i="1"/>
  <c r="S142" i="1"/>
  <c r="M142" i="1"/>
  <c r="H142" i="1"/>
  <c r="Q142" i="1"/>
  <c r="L142" i="1"/>
  <c r="G142" i="1"/>
  <c r="U142" i="1"/>
  <c r="T142" i="1"/>
  <c r="I142" i="1"/>
  <c r="P142" i="1"/>
  <c r="E142" i="1"/>
  <c r="O142" i="1"/>
  <c r="T143" i="1"/>
  <c r="P143" i="1"/>
  <c r="L143" i="1"/>
  <c r="V143" i="1"/>
  <c r="Q143" i="1"/>
  <c r="F143" i="1"/>
  <c r="U143" i="1"/>
  <c r="O143" i="1"/>
  <c r="E143" i="1"/>
  <c r="N143" i="1"/>
  <c r="M143" i="1"/>
  <c r="S143" i="1"/>
  <c r="I143" i="1"/>
  <c r="R143" i="1"/>
  <c r="G143" i="1"/>
  <c r="V144" i="1"/>
  <c r="R144" i="1"/>
  <c r="N144" i="1"/>
  <c r="J144" i="1"/>
  <c r="F144" i="1"/>
  <c r="T144" i="1"/>
  <c r="O144" i="1"/>
  <c r="I144" i="1"/>
  <c r="S144" i="1"/>
  <c r="M144" i="1"/>
  <c r="H144" i="1"/>
  <c r="Q144" i="1"/>
  <c r="G144" i="1"/>
  <c r="P144" i="1"/>
  <c r="E144" i="1"/>
  <c r="L144" i="1"/>
  <c r="U144" i="1"/>
  <c r="K144" i="1"/>
  <c r="T145" i="1"/>
  <c r="P145" i="1"/>
  <c r="H145" i="1"/>
  <c r="R145" i="1"/>
  <c r="G145" i="1"/>
  <c r="V145" i="1"/>
  <c r="Q145" i="1"/>
  <c r="K145" i="1"/>
  <c r="F145" i="1"/>
  <c r="U145" i="1"/>
  <c r="J145" i="1"/>
  <c r="S145" i="1"/>
  <c r="I145" i="1"/>
  <c r="O145" i="1"/>
  <c r="E145" i="1"/>
  <c r="N145" i="1"/>
  <c r="V146" i="1"/>
  <c r="R146" i="1"/>
  <c r="N146" i="1"/>
  <c r="J146" i="1"/>
  <c r="F146" i="1"/>
  <c r="U146" i="1"/>
  <c r="P146" i="1"/>
  <c r="K146" i="1"/>
  <c r="E146" i="1"/>
  <c r="T146" i="1"/>
  <c r="O146" i="1"/>
  <c r="I146" i="1"/>
  <c r="M146" i="1"/>
  <c r="L146" i="1"/>
  <c r="S146" i="1"/>
  <c r="H146" i="1"/>
  <c r="Q146" i="1"/>
  <c r="G146" i="1"/>
  <c r="T147" i="1"/>
  <c r="P147" i="1"/>
  <c r="L147" i="1"/>
  <c r="H147" i="1"/>
  <c r="S147" i="1"/>
  <c r="N147" i="1"/>
  <c r="I147" i="1"/>
  <c r="R147" i="1"/>
  <c r="M147" i="1"/>
  <c r="G147" i="1"/>
  <c r="Q147" i="1"/>
  <c r="F147" i="1"/>
  <c r="O147" i="1"/>
  <c r="E147" i="1"/>
  <c r="V147" i="1"/>
  <c r="K147" i="1"/>
  <c r="U147" i="1"/>
  <c r="J147" i="1"/>
  <c r="V148" i="1"/>
  <c r="R148" i="1"/>
  <c r="N148" i="1"/>
  <c r="J148" i="1"/>
  <c r="F148" i="1"/>
  <c r="Q148" i="1"/>
  <c r="L148" i="1"/>
  <c r="G148" i="1"/>
  <c r="U148" i="1"/>
  <c r="P148" i="1"/>
  <c r="K148" i="1"/>
  <c r="E148" i="1"/>
  <c r="T148" i="1"/>
  <c r="I148" i="1"/>
  <c r="S148" i="1"/>
  <c r="H148" i="1"/>
  <c r="O148" i="1"/>
  <c r="M148" i="1"/>
  <c r="T149" i="1"/>
  <c r="P149" i="1"/>
  <c r="L149" i="1"/>
  <c r="H149" i="1"/>
  <c r="U149" i="1"/>
  <c r="O149" i="1"/>
  <c r="J149" i="1"/>
  <c r="E149" i="1"/>
  <c r="S149" i="1"/>
  <c r="N149" i="1"/>
  <c r="I149" i="1"/>
  <c r="M149" i="1"/>
  <c r="V149" i="1"/>
  <c r="K149" i="1"/>
  <c r="R149" i="1"/>
  <c r="G149" i="1"/>
  <c r="Q149" i="1"/>
  <c r="F149" i="1"/>
  <c r="V150" i="1"/>
  <c r="R150" i="1"/>
  <c r="N150" i="1"/>
  <c r="J150" i="1"/>
  <c r="F150" i="1"/>
  <c r="S150" i="1"/>
  <c r="M150" i="1"/>
  <c r="H150" i="1"/>
  <c r="Q150" i="1"/>
  <c r="L150" i="1"/>
  <c r="G150" i="1"/>
  <c r="P150" i="1"/>
  <c r="E150" i="1"/>
  <c r="O150" i="1"/>
  <c r="U150" i="1"/>
  <c r="K150" i="1"/>
  <c r="T150" i="1"/>
  <c r="I150" i="1"/>
  <c r="T151" i="1"/>
  <c r="P151" i="1"/>
  <c r="L151" i="1"/>
  <c r="H151" i="1"/>
  <c r="V151" i="1"/>
  <c r="Q151" i="1"/>
  <c r="K151" i="1"/>
  <c r="F151" i="1"/>
  <c r="U151" i="1"/>
  <c r="O151" i="1"/>
  <c r="J151" i="1"/>
  <c r="E151" i="1"/>
  <c r="S151" i="1"/>
  <c r="I151" i="1"/>
  <c r="R151" i="1"/>
  <c r="G151" i="1"/>
  <c r="N151" i="1"/>
  <c r="M151" i="1"/>
  <c r="V152" i="1"/>
  <c r="R152" i="1"/>
  <c r="N152" i="1"/>
  <c r="J152" i="1"/>
  <c r="F152" i="1"/>
  <c r="T152" i="1"/>
  <c r="O152" i="1"/>
  <c r="I152" i="1"/>
  <c r="S152" i="1"/>
  <c r="M152" i="1"/>
  <c r="H152" i="1"/>
  <c r="L152" i="1"/>
  <c r="U152" i="1"/>
  <c r="K152" i="1"/>
  <c r="Q152" i="1"/>
  <c r="G152" i="1"/>
  <c r="P152" i="1"/>
  <c r="E152" i="1"/>
  <c r="T153" i="1"/>
  <c r="P153" i="1"/>
  <c r="L153" i="1"/>
  <c r="H153" i="1"/>
  <c r="R153" i="1"/>
  <c r="M153" i="1"/>
  <c r="G153" i="1"/>
  <c r="V153" i="1"/>
  <c r="Q153" i="1"/>
  <c r="K153" i="1"/>
  <c r="F153" i="1"/>
  <c r="O153" i="1"/>
  <c r="E153" i="1"/>
  <c r="N153" i="1"/>
  <c r="U153" i="1"/>
  <c r="J153" i="1"/>
  <c r="S153" i="1"/>
  <c r="I153" i="1"/>
  <c r="V154" i="1"/>
  <c r="R154" i="1"/>
  <c r="N154" i="1"/>
  <c r="J154" i="1"/>
  <c r="F154" i="1"/>
  <c r="U154" i="1"/>
  <c r="P154" i="1"/>
  <c r="K154" i="1"/>
  <c r="E154" i="1"/>
  <c r="T154" i="1"/>
  <c r="O154" i="1"/>
  <c r="I154" i="1"/>
  <c r="S154" i="1"/>
  <c r="H154" i="1"/>
  <c r="Q154" i="1"/>
  <c r="G154" i="1"/>
  <c r="M154" i="1"/>
  <c r="L154" i="1"/>
  <c r="T155" i="1"/>
  <c r="P155" i="1"/>
  <c r="L155" i="1"/>
  <c r="H155" i="1"/>
  <c r="S155" i="1"/>
  <c r="N155" i="1"/>
  <c r="I155" i="1"/>
  <c r="R155" i="1"/>
  <c r="M155" i="1"/>
  <c r="G155" i="1"/>
  <c r="V155" i="1"/>
  <c r="K155" i="1"/>
  <c r="U155" i="1"/>
  <c r="J155" i="1"/>
  <c r="Q155" i="1"/>
  <c r="F155" i="1"/>
  <c r="O155" i="1"/>
  <c r="E155" i="1"/>
  <c r="V156" i="1"/>
  <c r="R156" i="1"/>
  <c r="N156" i="1"/>
  <c r="J156" i="1"/>
  <c r="F156" i="1"/>
  <c r="Q156" i="1"/>
  <c r="L156" i="1"/>
  <c r="G156" i="1"/>
  <c r="U156" i="1"/>
  <c r="P156" i="1"/>
  <c r="K156" i="1"/>
  <c r="E156" i="1"/>
  <c r="O156" i="1"/>
  <c r="M156" i="1"/>
  <c r="T156" i="1"/>
  <c r="S156" i="1"/>
  <c r="T157" i="1"/>
  <c r="P157" i="1"/>
  <c r="L157" i="1"/>
  <c r="H157" i="1"/>
  <c r="U157" i="1"/>
  <c r="O157" i="1"/>
  <c r="J157" i="1"/>
  <c r="E157" i="1"/>
  <c r="S157" i="1"/>
  <c r="N157" i="1"/>
  <c r="I157" i="1"/>
  <c r="R157" i="1"/>
  <c r="G157" i="1"/>
  <c r="Q157" i="1"/>
  <c r="F157" i="1"/>
  <c r="M157" i="1"/>
  <c r="V157" i="1"/>
  <c r="K157" i="1"/>
  <c r="V158" i="1"/>
  <c r="R158" i="1"/>
  <c r="N158" i="1"/>
  <c r="J158" i="1"/>
  <c r="F158" i="1"/>
  <c r="S158" i="1"/>
  <c r="M158" i="1"/>
  <c r="H158" i="1"/>
  <c r="A141" i="5" s="1"/>
  <c r="Q158" i="1"/>
  <c r="L158" i="1"/>
  <c r="G158" i="1"/>
  <c r="U158" i="1"/>
  <c r="K158" i="1"/>
  <c r="T158" i="1"/>
  <c r="I158" i="1"/>
  <c r="P158" i="1"/>
  <c r="E158" i="1"/>
  <c r="O158" i="1"/>
  <c r="T159" i="1"/>
  <c r="P159" i="1"/>
  <c r="L159" i="1"/>
  <c r="H159" i="1"/>
  <c r="V159" i="1"/>
  <c r="Q159" i="1"/>
  <c r="K159" i="1"/>
  <c r="F159" i="1"/>
  <c r="U159" i="1"/>
  <c r="O159" i="1"/>
  <c r="J159" i="1"/>
  <c r="E159" i="1"/>
  <c r="N159" i="1"/>
  <c r="M159" i="1"/>
  <c r="S159" i="1"/>
  <c r="I159" i="1"/>
  <c r="R159" i="1"/>
  <c r="G159" i="1"/>
  <c r="V160" i="1"/>
  <c r="R160" i="1"/>
  <c r="N160" i="1"/>
  <c r="F160" i="1"/>
  <c r="T160" i="1"/>
  <c r="O160" i="1"/>
  <c r="I160" i="1"/>
  <c r="S160" i="1"/>
  <c r="M160" i="1"/>
  <c r="H160" i="1"/>
  <c r="Q160" i="1"/>
  <c r="G160" i="1"/>
  <c r="P160" i="1"/>
  <c r="E160" i="1"/>
  <c r="L160" i="1"/>
  <c r="U160" i="1"/>
  <c r="T161" i="1"/>
  <c r="P161" i="1"/>
  <c r="L161" i="1"/>
  <c r="H161" i="1"/>
  <c r="R161" i="1"/>
  <c r="M161" i="1"/>
  <c r="G161" i="1"/>
  <c r="V161" i="1"/>
  <c r="Q161" i="1"/>
  <c r="K161" i="1"/>
  <c r="F161" i="1"/>
  <c r="U161" i="1"/>
  <c r="J161" i="1"/>
  <c r="S161" i="1"/>
  <c r="I161" i="1"/>
  <c r="O161" i="1"/>
  <c r="E161" i="1"/>
  <c r="N161" i="1"/>
  <c r="V162" i="1"/>
  <c r="R162" i="1"/>
  <c r="N162" i="1"/>
  <c r="J162" i="1"/>
  <c r="F162" i="1"/>
  <c r="U162" i="1"/>
  <c r="P162" i="1"/>
  <c r="K162" i="1"/>
  <c r="E162" i="1"/>
  <c r="T162" i="1"/>
  <c r="O162" i="1"/>
  <c r="I162" i="1"/>
  <c r="M162" i="1"/>
  <c r="L162" i="1"/>
  <c r="S162" i="1"/>
  <c r="H162" i="1"/>
  <c r="A145" i="5" s="1"/>
  <c r="Q162" i="1"/>
  <c r="G162" i="1"/>
  <c r="T163" i="1"/>
  <c r="P163" i="1"/>
  <c r="L163" i="1"/>
  <c r="H163" i="1"/>
  <c r="S163" i="1"/>
  <c r="N163" i="1"/>
  <c r="I163" i="1"/>
  <c r="R163" i="1"/>
  <c r="M163" i="1"/>
  <c r="G163" i="1"/>
  <c r="Q163" i="1"/>
  <c r="F163" i="1"/>
  <c r="O163" i="1"/>
  <c r="E163" i="1"/>
  <c r="V163" i="1"/>
  <c r="K163" i="1"/>
  <c r="U163" i="1"/>
  <c r="J163" i="1"/>
  <c r="V164" i="1"/>
  <c r="R164" i="1"/>
  <c r="N164" i="1"/>
  <c r="J164" i="1"/>
  <c r="F164" i="1"/>
  <c r="Q164" i="1"/>
  <c r="L164" i="1"/>
  <c r="G164" i="1"/>
  <c r="U164" i="1"/>
  <c r="P164" i="1"/>
  <c r="K164" i="1"/>
  <c r="E164" i="1"/>
  <c r="T164" i="1"/>
  <c r="I164" i="1"/>
  <c r="S164" i="1"/>
  <c r="H164" i="1"/>
  <c r="A147" i="5" s="1"/>
  <c r="O164" i="1"/>
  <c r="M164" i="1"/>
  <c r="T165" i="1"/>
  <c r="P165" i="1"/>
  <c r="L165" i="1"/>
  <c r="H165" i="1"/>
  <c r="U165" i="1"/>
  <c r="O165" i="1"/>
  <c r="J165" i="1"/>
  <c r="E165" i="1"/>
  <c r="S165" i="1"/>
  <c r="N165" i="1"/>
  <c r="I165" i="1"/>
  <c r="M165" i="1"/>
  <c r="V165" i="1"/>
  <c r="K165" i="1"/>
  <c r="R165" i="1"/>
  <c r="G165" i="1"/>
  <c r="Q165" i="1"/>
  <c r="F165" i="1"/>
  <c r="V166" i="1"/>
  <c r="R166" i="1"/>
  <c r="N166" i="1"/>
  <c r="J166" i="1"/>
  <c r="F166" i="1"/>
  <c r="S166" i="1"/>
  <c r="M166" i="1"/>
  <c r="H166" i="1"/>
  <c r="Q166" i="1"/>
  <c r="L166" i="1"/>
  <c r="G166" i="1"/>
  <c r="P166" i="1"/>
  <c r="E166" i="1"/>
  <c r="O166" i="1"/>
  <c r="U166" i="1"/>
  <c r="K166" i="1"/>
  <c r="T166" i="1"/>
  <c r="I166" i="1"/>
  <c r="T167" i="1"/>
  <c r="P167" i="1"/>
  <c r="L167" i="1"/>
  <c r="H167" i="1"/>
  <c r="V167" i="1"/>
  <c r="Q167" i="1"/>
  <c r="K167" i="1"/>
  <c r="F167" i="1"/>
  <c r="U167" i="1"/>
  <c r="O167" i="1"/>
  <c r="J167" i="1"/>
  <c r="E167" i="1"/>
  <c r="S167" i="1"/>
  <c r="I167" i="1"/>
  <c r="R167" i="1"/>
  <c r="G167" i="1"/>
  <c r="N167" i="1"/>
  <c r="M167" i="1"/>
  <c r="V168" i="1"/>
  <c r="R168" i="1"/>
  <c r="N168" i="1"/>
  <c r="J168" i="1"/>
  <c r="F168" i="1"/>
  <c r="T168" i="1"/>
  <c r="O168" i="1"/>
  <c r="S168" i="1"/>
  <c r="M168" i="1"/>
  <c r="L168" i="1"/>
  <c r="U168" i="1"/>
  <c r="K168" i="1"/>
  <c r="Q168" i="1"/>
  <c r="G168" i="1"/>
  <c r="P168" i="1"/>
  <c r="E168" i="1"/>
  <c r="T169" i="1"/>
  <c r="P169" i="1"/>
  <c r="L169" i="1"/>
  <c r="H169" i="1"/>
  <c r="R169" i="1"/>
  <c r="M169" i="1"/>
  <c r="G169" i="1"/>
  <c r="V169" i="1"/>
  <c r="Q169" i="1"/>
  <c r="K169" i="1"/>
  <c r="F169" i="1"/>
  <c r="U169" i="1"/>
  <c r="S169" i="1"/>
  <c r="O169" i="1"/>
  <c r="E169" i="1"/>
  <c r="N169" i="1"/>
  <c r="J169" i="1"/>
  <c r="I169" i="1"/>
  <c r="V170" i="1"/>
  <c r="R170" i="1"/>
  <c r="N170" i="1"/>
  <c r="J170" i="1"/>
  <c r="F170" i="1"/>
  <c r="U170" i="1"/>
  <c r="P170" i="1"/>
  <c r="K170" i="1"/>
  <c r="E170" i="1"/>
  <c r="T170" i="1"/>
  <c r="O170" i="1"/>
  <c r="I170" i="1"/>
  <c r="S170" i="1"/>
  <c r="M170" i="1"/>
  <c r="H170" i="1"/>
  <c r="Q170" i="1"/>
  <c r="L170" i="1"/>
  <c r="G170" i="1"/>
  <c r="T171" i="1"/>
  <c r="P171" i="1"/>
  <c r="L171" i="1"/>
  <c r="H171" i="1"/>
  <c r="S171" i="1"/>
  <c r="N171" i="1"/>
  <c r="I171" i="1"/>
  <c r="R171" i="1"/>
  <c r="M171" i="1"/>
  <c r="G171" i="1"/>
  <c r="V171" i="1"/>
  <c r="Q171" i="1"/>
  <c r="K171" i="1"/>
  <c r="F171" i="1"/>
  <c r="U171" i="1"/>
  <c r="O171" i="1"/>
  <c r="J171" i="1"/>
  <c r="E171" i="1"/>
  <c r="V172" i="1"/>
  <c r="R172" i="1"/>
  <c r="N172" i="1"/>
  <c r="J172" i="1"/>
  <c r="F172" i="1"/>
  <c r="Q172" i="1"/>
  <c r="L172" i="1"/>
  <c r="G172" i="1"/>
  <c r="U172" i="1"/>
  <c r="P172" i="1"/>
  <c r="K172" i="1"/>
  <c r="E172" i="1"/>
  <c r="T172" i="1"/>
  <c r="O172" i="1"/>
  <c r="I172" i="1"/>
  <c r="S172" i="1"/>
  <c r="M172" i="1"/>
  <c r="H172" i="1"/>
  <c r="T173" i="1"/>
  <c r="P173" i="1"/>
  <c r="L173" i="1"/>
  <c r="H173" i="1"/>
  <c r="U173" i="1"/>
  <c r="O173" i="1"/>
  <c r="J173" i="1"/>
  <c r="E173" i="1"/>
  <c r="S173" i="1"/>
  <c r="N173" i="1"/>
  <c r="I173" i="1"/>
  <c r="R173" i="1"/>
  <c r="M173" i="1"/>
  <c r="G173" i="1"/>
  <c r="V173" i="1"/>
  <c r="Q173" i="1"/>
  <c r="K173" i="1"/>
  <c r="F173" i="1"/>
  <c r="V174" i="1"/>
  <c r="R174" i="1"/>
  <c r="N174" i="1"/>
  <c r="J174" i="1"/>
  <c r="F174" i="1"/>
  <c r="S174" i="1"/>
  <c r="M174" i="1"/>
  <c r="H174" i="1"/>
  <c r="A157" i="5" s="1"/>
  <c r="Q174" i="1"/>
  <c r="L174" i="1"/>
  <c r="G174" i="1"/>
  <c r="U174" i="1"/>
  <c r="P174" i="1"/>
  <c r="K174" i="1"/>
  <c r="E174" i="1"/>
  <c r="T174" i="1"/>
  <c r="O174" i="1"/>
  <c r="I174" i="1"/>
  <c r="T175" i="1"/>
  <c r="P175" i="1"/>
  <c r="L175" i="1"/>
  <c r="H175" i="1"/>
  <c r="V175" i="1"/>
  <c r="Q175" i="1"/>
  <c r="K175" i="1"/>
  <c r="F175" i="1"/>
  <c r="U175" i="1"/>
  <c r="O175" i="1"/>
  <c r="J175" i="1"/>
  <c r="E175" i="1"/>
  <c r="S175" i="1"/>
  <c r="N175" i="1"/>
  <c r="I175" i="1"/>
  <c r="R175" i="1"/>
  <c r="M175" i="1"/>
  <c r="G175" i="1"/>
  <c r="V176" i="1"/>
  <c r="R176" i="1"/>
  <c r="N176" i="1"/>
  <c r="J176" i="1"/>
  <c r="F176" i="1"/>
  <c r="T176" i="1"/>
  <c r="O176" i="1"/>
  <c r="I176" i="1"/>
  <c r="S176" i="1"/>
  <c r="M176" i="1"/>
  <c r="H176" i="1"/>
  <c r="Q176" i="1"/>
  <c r="L176" i="1"/>
  <c r="G176" i="1"/>
  <c r="U176" i="1"/>
  <c r="P176" i="1"/>
  <c r="K176" i="1"/>
  <c r="E176" i="1"/>
  <c r="S177" i="1"/>
  <c r="U177" i="1"/>
  <c r="P177" i="1"/>
  <c r="L177" i="1"/>
  <c r="H177" i="1"/>
  <c r="R177" i="1"/>
  <c r="M177" i="1"/>
  <c r="G177" i="1"/>
  <c r="Q177" i="1"/>
  <c r="K177" i="1"/>
  <c r="F177" i="1"/>
  <c r="V177" i="1"/>
  <c r="O177" i="1"/>
  <c r="J177" i="1"/>
  <c r="E177" i="1"/>
  <c r="T177" i="1"/>
  <c r="N177" i="1"/>
  <c r="I177" i="1"/>
  <c r="U178" i="1"/>
  <c r="Q178" i="1"/>
  <c r="M178" i="1"/>
  <c r="I178" i="1"/>
  <c r="E178" i="1"/>
  <c r="S178" i="1"/>
  <c r="N178" i="1"/>
  <c r="H178" i="1"/>
  <c r="V178" i="1"/>
  <c r="O178" i="1"/>
  <c r="G178" i="1"/>
  <c r="T178" i="1"/>
  <c r="L178" i="1"/>
  <c r="F178" i="1"/>
  <c r="R178" i="1"/>
  <c r="K178" i="1"/>
  <c r="P178" i="1"/>
  <c r="J178" i="1"/>
  <c r="S179" i="1"/>
  <c r="O179" i="1"/>
  <c r="K179" i="1"/>
  <c r="G179" i="1"/>
  <c r="V179" i="1"/>
  <c r="Q179" i="1"/>
  <c r="L179" i="1"/>
  <c r="F179" i="1"/>
  <c r="R179" i="1"/>
  <c r="J179" i="1"/>
  <c r="P179" i="1"/>
  <c r="I179" i="1"/>
  <c r="U179" i="1"/>
  <c r="N179" i="1"/>
  <c r="H179" i="1"/>
  <c r="T179" i="1"/>
  <c r="M179" i="1"/>
  <c r="E179" i="1"/>
  <c r="S181" i="1"/>
  <c r="M181" i="1"/>
  <c r="I181" i="1"/>
  <c r="E181" i="1"/>
  <c r="V181" i="1"/>
  <c r="Q181" i="1"/>
  <c r="J181" i="1"/>
  <c r="U181" i="1"/>
  <c r="L181" i="1"/>
  <c r="F181" i="1"/>
  <c r="T181" i="1"/>
  <c r="K181" i="1"/>
  <c r="R181" i="1"/>
  <c r="H181" i="1"/>
  <c r="P181" i="1"/>
  <c r="G181" i="1"/>
  <c r="AS181" i="1"/>
  <c r="AX181" i="1"/>
  <c r="S182" i="1"/>
  <c r="M182" i="1"/>
  <c r="I182" i="1"/>
  <c r="E182" i="1"/>
  <c r="V182" i="1"/>
  <c r="Q182" i="1"/>
  <c r="J182" i="1"/>
  <c r="T182" i="1"/>
  <c r="K182" i="1"/>
  <c r="R182" i="1"/>
  <c r="H182" i="1"/>
  <c r="P182" i="1"/>
  <c r="G182" i="1"/>
  <c r="U182" i="1"/>
  <c r="L182" i="1"/>
  <c r="F182" i="1"/>
  <c r="BQ182" i="1"/>
  <c r="S183" i="1"/>
  <c r="M183" i="1"/>
  <c r="E183" i="1"/>
  <c r="V183" i="1"/>
  <c r="Q183" i="1"/>
  <c r="J183" i="1"/>
  <c r="U183" i="1"/>
  <c r="P183" i="1"/>
  <c r="K183" i="1"/>
  <c r="T183" i="1"/>
  <c r="G183" i="1"/>
  <c r="R183" i="1"/>
  <c r="F183" i="1"/>
  <c r="L183" i="1"/>
  <c r="AM183" i="1"/>
  <c r="AO183" i="1" s="1"/>
  <c r="AP183" i="1" s="1"/>
  <c r="AQ183" i="1" s="1"/>
  <c r="I183" i="1" s="1"/>
  <c r="AS183" i="1"/>
  <c r="S180" i="1"/>
  <c r="M180" i="1"/>
  <c r="I180" i="1"/>
  <c r="E180" i="1"/>
  <c r="V180" i="1"/>
  <c r="Q180" i="1"/>
  <c r="J180" i="1"/>
  <c r="P180" i="1"/>
  <c r="G180" i="1"/>
  <c r="U180" i="1"/>
  <c r="L180" i="1"/>
  <c r="F180" i="1"/>
  <c r="T180" i="1"/>
  <c r="K180" i="1"/>
  <c r="R180" i="1"/>
  <c r="H180" i="1"/>
  <c r="Z180" i="1"/>
  <c r="AN180" i="1"/>
  <c r="AS180" i="1"/>
  <c r="S184" i="1"/>
  <c r="M184" i="1"/>
  <c r="I184" i="1"/>
  <c r="E184" i="1"/>
  <c r="V184" i="1"/>
  <c r="O184" i="1"/>
  <c r="J184" i="1"/>
  <c r="U184" i="1"/>
  <c r="N184" i="1"/>
  <c r="H184" i="1"/>
  <c r="R184" i="1"/>
  <c r="F184" i="1"/>
  <c r="L184" i="1"/>
  <c r="K184" i="1"/>
  <c r="T184" i="1"/>
  <c r="G184" i="1"/>
  <c r="Z184" i="1"/>
  <c r="Q185" i="1"/>
  <c r="M185" i="1"/>
  <c r="I185" i="1"/>
  <c r="E185" i="1"/>
  <c r="V185" i="1"/>
  <c r="O185" i="1"/>
  <c r="J185" i="1"/>
  <c r="U185" i="1"/>
  <c r="N185" i="1"/>
  <c r="H185" i="1"/>
  <c r="K185" i="1"/>
  <c r="T185" i="1"/>
  <c r="G185" i="1"/>
  <c r="P185" i="1"/>
  <c r="F185" i="1"/>
  <c r="L185" i="1"/>
  <c r="Q186" i="1"/>
  <c r="M186" i="1"/>
  <c r="I186" i="1"/>
  <c r="E186" i="1"/>
  <c r="V186" i="1"/>
  <c r="O186" i="1"/>
  <c r="J186" i="1"/>
  <c r="U186" i="1"/>
  <c r="N186" i="1"/>
  <c r="H186" i="1"/>
  <c r="P186" i="1"/>
  <c r="F186" i="1"/>
  <c r="L186" i="1"/>
  <c r="K186" i="1"/>
  <c r="T186" i="1"/>
  <c r="G186" i="1"/>
  <c r="Q187" i="1"/>
  <c r="M187" i="1"/>
  <c r="I187" i="1"/>
  <c r="E187" i="1"/>
  <c r="V187" i="1"/>
  <c r="O187" i="1"/>
  <c r="J187" i="1"/>
  <c r="U187" i="1"/>
  <c r="N187" i="1"/>
  <c r="H187" i="1"/>
  <c r="K187" i="1"/>
  <c r="T187" i="1"/>
  <c r="G187" i="1"/>
  <c r="P187" i="1"/>
  <c r="F187" i="1"/>
  <c r="L187" i="1"/>
  <c r="Q188" i="1"/>
  <c r="M188" i="1"/>
  <c r="I188" i="1"/>
  <c r="E188" i="1"/>
  <c r="V188" i="1"/>
  <c r="O188" i="1"/>
  <c r="J188" i="1"/>
  <c r="U188" i="1"/>
  <c r="N188" i="1"/>
  <c r="H188" i="1"/>
  <c r="P188" i="1"/>
  <c r="F188" i="1"/>
  <c r="L188" i="1"/>
  <c r="K188" i="1"/>
  <c r="T188" i="1"/>
  <c r="G188" i="1"/>
  <c r="Q189" i="1"/>
  <c r="M189" i="1"/>
  <c r="I189" i="1"/>
  <c r="E189" i="1"/>
  <c r="V189" i="1"/>
  <c r="O189" i="1"/>
  <c r="J189" i="1"/>
  <c r="U189" i="1"/>
  <c r="N189" i="1"/>
  <c r="H189" i="1"/>
  <c r="K189" i="1"/>
  <c r="T189" i="1"/>
  <c r="G189" i="1"/>
  <c r="P189" i="1"/>
  <c r="F189" i="1"/>
  <c r="L189" i="1"/>
  <c r="Q190" i="1"/>
  <c r="M190" i="1"/>
  <c r="I190" i="1"/>
  <c r="E190" i="1"/>
  <c r="V190" i="1"/>
  <c r="O190" i="1"/>
  <c r="J190" i="1"/>
  <c r="U190" i="1"/>
  <c r="N190" i="1"/>
  <c r="H190" i="1"/>
  <c r="P190" i="1"/>
  <c r="F190" i="1"/>
  <c r="L190" i="1"/>
  <c r="K190" i="1"/>
  <c r="T190" i="1"/>
  <c r="G190" i="1"/>
  <c r="Q191" i="1"/>
  <c r="M191" i="1"/>
  <c r="I191" i="1"/>
  <c r="E191" i="1"/>
  <c r="V191" i="1"/>
  <c r="O191" i="1"/>
  <c r="J191" i="1"/>
  <c r="U191" i="1"/>
  <c r="N191" i="1"/>
  <c r="H191" i="1"/>
  <c r="K191" i="1"/>
  <c r="T191" i="1"/>
  <c r="G191" i="1"/>
  <c r="P191" i="1"/>
  <c r="F191" i="1"/>
  <c r="L191" i="1"/>
  <c r="Q192" i="1"/>
  <c r="M192" i="1"/>
  <c r="I192" i="1"/>
  <c r="E192" i="1"/>
  <c r="V192" i="1"/>
  <c r="O192" i="1"/>
  <c r="J192" i="1"/>
  <c r="U192" i="1"/>
  <c r="N192" i="1"/>
  <c r="H192" i="1"/>
  <c r="P192" i="1"/>
  <c r="F192" i="1"/>
  <c r="L192" i="1"/>
  <c r="K192" i="1"/>
  <c r="T192" i="1"/>
  <c r="G192" i="1"/>
  <c r="Q193" i="1"/>
  <c r="M193" i="1"/>
  <c r="I193" i="1"/>
  <c r="E193" i="1"/>
  <c r="V193" i="1"/>
  <c r="O193" i="1"/>
  <c r="J193" i="1"/>
  <c r="U193" i="1"/>
  <c r="N193" i="1"/>
  <c r="H193" i="1"/>
  <c r="K193" i="1"/>
  <c r="T193" i="1"/>
  <c r="G193" i="1"/>
  <c r="P193" i="1"/>
  <c r="F193" i="1"/>
  <c r="L193" i="1"/>
  <c r="Q194" i="1"/>
  <c r="M194" i="1"/>
  <c r="I194" i="1"/>
  <c r="E194" i="1"/>
  <c r="V194" i="1"/>
  <c r="O194" i="1"/>
  <c r="J194" i="1"/>
  <c r="U194" i="1"/>
  <c r="N194" i="1"/>
  <c r="H194" i="1"/>
  <c r="P194" i="1"/>
  <c r="F194" i="1"/>
  <c r="L194" i="1"/>
  <c r="K194" i="1"/>
  <c r="T194" i="1"/>
  <c r="G194" i="1"/>
  <c r="Q195" i="1"/>
  <c r="M195" i="1"/>
  <c r="I195" i="1"/>
  <c r="E195" i="1"/>
  <c r="V195" i="1"/>
  <c r="O195" i="1"/>
  <c r="J195" i="1"/>
  <c r="U195" i="1"/>
  <c r="N195" i="1"/>
  <c r="H195" i="1"/>
  <c r="K195" i="1"/>
  <c r="T195" i="1"/>
  <c r="G195" i="1"/>
  <c r="P195" i="1"/>
  <c r="F195" i="1"/>
  <c r="L195" i="1"/>
  <c r="Q196" i="1"/>
  <c r="M196" i="1"/>
  <c r="I196" i="1"/>
  <c r="E196" i="1"/>
  <c r="V196" i="1"/>
  <c r="O196" i="1"/>
  <c r="J196" i="1"/>
  <c r="U196" i="1"/>
  <c r="N196" i="1"/>
  <c r="H196" i="1"/>
  <c r="P196" i="1"/>
  <c r="F196" i="1"/>
  <c r="L196" i="1"/>
  <c r="K196" i="1"/>
  <c r="T196" i="1"/>
  <c r="G196" i="1"/>
  <c r="Q197" i="1"/>
  <c r="T197" i="1"/>
  <c r="M197" i="1"/>
  <c r="I197" i="1"/>
  <c r="E197" i="1"/>
  <c r="O197" i="1"/>
  <c r="J197" i="1"/>
  <c r="V197" i="1"/>
  <c r="N197" i="1"/>
  <c r="H197" i="1"/>
  <c r="K197" i="1"/>
  <c r="U197" i="1"/>
  <c r="G197" i="1"/>
  <c r="P197" i="1"/>
  <c r="F197" i="1"/>
  <c r="L197" i="1"/>
  <c r="Q198" i="1"/>
  <c r="M198" i="1"/>
  <c r="I198" i="1"/>
  <c r="E198" i="1"/>
  <c r="T198" i="1"/>
  <c r="L198" i="1"/>
  <c r="G198" i="1"/>
  <c r="V198" i="1"/>
  <c r="N198" i="1"/>
  <c r="F198" i="1"/>
  <c r="U198" i="1"/>
  <c r="K198" i="1"/>
  <c r="H198" i="1"/>
  <c r="P198" i="1"/>
  <c r="O198" i="1"/>
  <c r="J198" i="1"/>
  <c r="Q199" i="1"/>
  <c r="M199" i="1"/>
  <c r="I199" i="1"/>
  <c r="E199" i="1"/>
  <c r="T199" i="1"/>
  <c r="L199" i="1"/>
  <c r="G199" i="1"/>
  <c r="U199" i="1"/>
  <c r="K199" i="1"/>
  <c r="P199" i="1"/>
  <c r="J199" i="1"/>
  <c r="V199" i="1"/>
  <c r="F199" i="1"/>
  <c r="O199" i="1"/>
  <c r="N199" i="1"/>
  <c r="H199" i="1"/>
  <c r="Q200" i="1"/>
  <c r="M200" i="1"/>
  <c r="I200" i="1"/>
  <c r="E200" i="1"/>
  <c r="T200" i="1"/>
  <c r="L200" i="1"/>
  <c r="G200" i="1"/>
  <c r="P200" i="1"/>
  <c r="J200" i="1"/>
  <c r="O200" i="1"/>
  <c r="H200" i="1"/>
  <c r="U200" i="1"/>
  <c r="N200" i="1"/>
  <c r="K200" i="1"/>
  <c r="V200" i="1"/>
  <c r="F200" i="1"/>
  <c r="Q201" i="1"/>
  <c r="I201" i="1"/>
  <c r="E201" i="1"/>
  <c r="T201" i="1"/>
  <c r="G201" i="1"/>
  <c r="O201" i="1"/>
  <c r="H201" i="1"/>
  <c r="V201" i="1"/>
  <c r="N201" i="1"/>
  <c r="F201" i="1"/>
  <c r="P201" i="1"/>
  <c r="K201" i="1"/>
  <c r="J201" i="1"/>
  <c r="U201" i="1"/>
  <c r="Q202" i="1"/>
  <c r="M202" i="1"/>
  <c r="I202" i="1"/>
  <c r="E202" i="1"/>
  <c r="T202" i="1"/>
  <c r="L202" i="1"/>
  <c r="G202" i="1"/>
  <c r="V202" i="1"/>
  <c r="N202" i="1"/>
  <c r="F202" i="1"/>
  <c r="U202" i="1"/>
  <c r="K202" i="1"/>
  <c r="O202" i="1"/>
  <c r="J202" i="1"/>
  <c r="H202" i="1"/>
  <c r="P202" i="1"/>
  <c r="Q203" i="1"/>
  <c r="M203" i="1"/>
  <c r="I203" i="1"/>
  <c r="E203" i="1"/>
  <c r="T203" i="1"/>
  <c r="L203" i="1"/>
  <c r="G203" i="1"/>
  <c r="U203" i="1"/>
  <c r="K203" i="1"/>
  <c r="P203" i="1"/>
  <c r="J203" i="1"/>
  <c r="N203" i="1"/>
  <c r="H203" i="1"/>
  <c r="V203" i="1"/>
  <c r="F203" i="1"/>
  <c r="O203" i="1"/>
  <c r="Q204" i="1"/>
  <c r="M204" i="1"/>
  <c r="I204" i="1"/>
  <c r="E204" i="1"/>
  <c r="T204" i="1"/>
  <c r="L204" i="1"/>
  <c r="G204" i="1"/>
  <c r="P204" i="1"/>
  <c r="J204" i="1"/>
  <c r="O204" i="1"/>
  <c r="H204" i="1"/>
  <c r="K204" i="1"/>
  <c r="V204" i="1"/>
  <c r="F204" i="1"/>
  <c r="U204" i="1"/>
  <c r="N204" i="1"/>
  <c r="Q205" i="1"/>
  <c r="M205" i="1"/>
  <c r="I205" i="1"/>
  <c r="E205" i="1"/>
  <c r="T205" i="1"/>
  <c r="L205" i="1"/>
  <c r="G205" i="1"/>
  <c r="O205" i="1"/>
  <c r="H205" i="1"/>
  <c r="V205" i="1"/>
  <c r="N205" i="1"/>
  <c r="F205" i="1"/>
  <c r="J205" i="1"/>
  <c r="U205" i="1"/>
  <c r="P205" i="1"/>
  <c r="K205" i="1"/>
  <c r="Q206" i="1"/>
  <c r="M206" i="1"/>
  <c r="I206" i="1"/>
  <c r="E206" i="1"/>
  <c r="T206" i="1"/>
  <c r="L206" i="1"/>
  <c r="G206" i="1"/>
  <c r="V206" i="1"/>
  <c r="N206" i="1"/>
  <c r="F206" i="1"/>
  <c r="U206" i="1"/>
  <c r="K206" i="1"/>
  <c r="H206" i="1"/>
  <c r="P206" i="1"/>
  <c r="O206" i="1"/>
  <c r="J206" i="1"/>
  <c r="Q207" i="1"/>
  <c r="M207" i="1"/>
  <c r="I207" i="1"/>
  <c r="E207" i="1"/>
  <c r="T207" i="1"/>
  <c r="L207" i="1"/>
  <c r="G207" i="1"/>
  <c r="U207" i="1"/>
  <c r="K207" i="1"/>
  <c r="P207" i="1"/>
  <c r="J207" i="1"/>
  <c r="V207" i="1"/>
  <c r="F207" i="1"/>
  <c r="O207" i="1"/>
  <c r="N207" i="1"/>
  <c r="H207" i="1"/>
  <c r="Q208" i="1"/>
  <c r="M208" i="1"/>
  <c r="I208" i="1"/>
  <c r="E208" i="1"/>
  <c r="T208" i="1"/>
  <c r="L208" i="1"/>
  <c r="G208" i="1"/>
  <c r="P208" i="1"/>
  <c r="J208" i="1"/>
  <c r="O208" i="1"/>
  <c r="H208" i="1"/>
  <c r="U208" i="1"/>
  <c r="N208" i="1"/>
  <c r="K208" i="1"/>
  <c r="V208" i="1"/>
  <c r="F208" i="1"/>
  <c r="Q209" i="1"/>
  <c r="M209" i="1"/>
  <c r="I209" i="1"/>
  <c r="E209" i="1"/>
  <c r="T209" i="1"/>
  <c r="L209" i="1"/>
  <c r="G209" i="1"/>
  <c r="O209" i="1"/>
  <c r="H209" i="1"/>
  <c r="V209" i="1"/>
  <c r="N209" i="1"/>
  <c r="F209" i="1"/>
  <c r="P209" i="1"/>
  <c r="K209" i="1"/>
  <c r="J209" i="1"/>
  <c r="U209" i="1"/>
  <c r="Q210" i="1"/>
  <c r="M210" i="1"/>
  <c r="I210" i="1"/>
  <c r="E210" i="1"/>
  <c r="T210" i="1"/>
  <c r="L210" i="1"/>
  <c r="G210" i="1"/>
  <c r="V210" i="1"/>
  <c r="N210" i="1"/>
  <c r="F210" i="1"/>
  <c r="U210" i="1"/>
  <c r="K210" i="1"/>
  <c r="O210" i="1"/>
  <c r="J210" i="1"/>
  <c r="H210" i="1"/>
  <c r="P210" i="1"/>
  <c r="Q211" i="1"/>
  <c r="M211" i="1"/>
  <c r="E211" i="1"/>
  <c r="T211" i="1"/>
  <c r="L211" i="1"/>
  <c r="G211" i="1"/>
  <c r="U211" i="1"/>
  <c r="K211" i="1"/>
  <c r="P211" i="1"/>
  <c r="J211" i="1"/>
  <c r="N211" i="1"/>
  <c r="V211" i="1"/>
  <c r="F211" i="1"/>
  <c r="O211" i="1"/>
  <c r="AM211" i="1"/>
  <c r="AO211" i="1" s="1"/>
  <c r="AP211" i="1" s="1"/>
  <c r="AQ211" i="1" s="1"/>
  <c r="H211" i="1" s="1"/>
  <c r="Z211" i="1"/>
  <c r="Q212" i="1"/>
  <c r="M212" i="1"/>
  <c r="I212" i="1"/>
  <c r="E212" i="1"/>
  <c r="T212" i="1"/>
  <c r="L212" i="1"/>
  <c r="G212" i="1"/>
  <c r="P212" i="1"/>
  <c r="J212" i="1"/>
  <c r="O212" i="1"/>
  <c r="H212" i="1"/>
  <c r="K212" i="1"/>
  <c r="V212" i="1"/>
  <c r="F212" i="1"/>
  <c r="U212" i="1"/>
  <c r="N212" i="1"/>
  <c r="AA212" i="1"/>
  <c r="AS212" i="1"/>
  <c r="Z212" i="1"/>
  <c r="Q213" i="1"/>
  <c r="M213" i="1"/>
  <c r="I213" i="1"/>
  <c r="E213" i="1"/>
  <c r="T213" i="1"/>
  <c r="L213" i="1"/>
  <c r="G213" i="1"/>
  <c r="O213" i="1"/>
  <c r="H213" i="1"/>
  <c r="V213" i="1"/>
  <c r="N213" i="1"/>
  <c r="F213" i="1"/>
  <c r="J213" i="1"/>
  <c r="U213" i="1"/>
  <c r="P213" i="1"/>
  <c r="K213" i="1"/>
  <c r="Z213" i="1"/>
  <c r="AX213" i="1"/>
  <c r="Q214" i="1"/>
  <c r="M214" i="1"/>
  <c r="I214" i="1"/>
  <c r="E214" i="1"/>
  <c r="T214" i="1"/>
  <c r="L214" i="1"/>
  <c r="G214" i="1"/>
  <c r="V214" i="1"/>
  <c r="N214" i="1"/>
  <c r="F214" i="1"/>
  <c r="U214" i="1"/>
  <c r="K214" i="1"/>
  <c r="H214" i="1"/>
  <c r="P214" i="1"/>
  <c r="O214" i="1"/>
  <c r="J214" i="1"/>
  <c r="AA214" i="1"/>
  <c r="Q215" i="1"/>
  <c r="I215" i="1"/>
  <c r="E215" i="1"/>
  <c r="T215" i="1"/>
  <c r="G215" i="1"/>
  <c r="U215" i="1"/>
  <c r="K215" i="1"/>
  <c r="P215" i="1"/>
  <c r="J215" i="1"/>
  <c r="V215" i="1"/>
  <c r="F215" i="1"/>
  <c r="O215" i="1"/>
  <c r="N215" i="1"/>
  <c r="H215" i="1"/>
  <c r="AW215" i="1"/>
  <c r="AY215" i="1" s="1"/>
  <c r="AZ215" i="1" s="1"/>
  <c r="BA215" i="1" s="1"/>
  <c r="M215" i="1" s="1"/>
  <c r="AB215" i="1"/>
  <c r="Q216" i="1"/>
  <c r="M216" i="1"/>
  <c r="I216" i="1"/>
  <c r="E216" i="1"/>
  <c r="T216" i="1"/>
  <c r="L216" i="1"/>
  <c r="G216" i="1"/>
  <c r="P216" i="1"/>
  <c r="J216" i="1"/>
  <c r="O216" i="1"/>
  <c r="H216" i="1"/>
  <c r="U216" i="1"/>
  <c r="N216" i="1"/>
  <c r="K216" i="1"/>
  <c r="V216" i="1"/>
  <c r="F216" i="1"/>
  <c r="Z216" i="1"/>
  <c r="AS216" i="1"/>
  <c r="AN216" i="1"/>
  <c r="Q217" i="1"/>
  <c r="M217" i="1"/>
  <c r="I217" i="1"/>
  <c r="E217" i="1"/>
  <c r="T217" i="1"/>
  <c r="L217" i="1"/>
  <c r="G217" i="1"/>
  <c r="O217" i="1"/>
  <c r="H217" i="1"/>
  <c r="V217" i="1"/>
  <c r="N217" i="1"/>
  <c r="F217" i="1"/>
  <c r="P217" i="1"/>
  <c r="K217" i="1"/>
  <c r="J217" i="1"/>
  <c r="U217" i="1"/>
  <c r="Q218" i="1"/>
  <c r="M218" i="1"/>
  <c r="I218" i="1"/>
  <c r="E218" i="1"/>
  <c r="T218" i="1"/>
  <c r="L218" i="1"/>
  <c r="G218" i="1"/>
  <c r="V218" i="1"/>
  <c r="N218" i="1"/>
  <c r="F218" i="1"/>
  <c r="U218" i="1"/>
  <c r="K218" i="1"/>
  <c r="P218" i="1"/>
  <c r="J218" i="1"/>
  <c r="O218" i="1"/>
  <c r="H218" i="1"/>
  <c r="Q219" i="1"/>
  <c r="M219" i="1"/>
  <c r="I219" i="1"/>
  <c r="E219" i="1"/>
  <c r="T219" i="1"/>
  <c r="L219" i="1"/>
  <c r="G219" i="1"/>
  <c r="U219" i="1"/>
  <c r="K219" i="1"/>
  <c r="P219" i="1"/>
  <c r="J219" i="1"/>
  <c r="O219" i="1"/>
  <c r="H219" i="1"/>
  <c r="V219" i="1"/>
  <c r="N219" i="1"/>
  <c r="F219" i="1"/>
  <c r="Q220" i="1"/>
  <c r="M220" i="1"/>
  <c r="I220" i="1"/>
  <c r="E220" i="1"/>
  <c r="T220" i="1"/>
  <c r="L220" i="1"/>
  <c r="G220" i="1"/>
  <c r="P220" i="1"/>
  <c r="J220" i="1"/>
  <c r="O220" i="1"/>
  <c r="H220" i="1"/>
  <c r="V220" i="1"/>
  <c r="N220" i="1"/>
  <c r="F220" i="1"/>
  <c r="U220" i="1"/>
  <c r="K220" i="1"/>
  <c r="Q221" i="1"/>
  <c r="M221" i="1"/>
  <c r="I221" i="1"/>
  <c r="E221" i="1"/>
  <c r="T221" i="1"/>
  <c r="L221" i="1"/>
  <c r="G221" i="1"/>
  <c r="O221" i="1"/>
  <c r="H221" i="1"/>
  <c r="V221" i="1"/>
  <c r="N221" i="1"/>
  <c r="F221" i="1"/>
  <c r="U221" i="1"/>
  <c r="K221" i="1"/>
  <c r="P221" i="1"/>
  <c r="J221" i="1"/>
  <c r="Q222" i="1"/>
  <c r="M222" i="1"/>
  <c r="I222" i="1"/>
  <c r="E222" i="1"/>
  <c r="T222" i="1"/>
  <c r="L222" i="1"/>
  <c r="G222" i="1"/>
  <c r="V222" i="1"/>
  <c r="N222" i="1"/>
  <c r="F222" i="1"/>
  <c r="U222" i="1"/>
  <c r="K222" i="1"/>
  <c r="P222" i="1"/>
  <c r="J222" i="1"/>
  <c r="O222" i="1"/>
  <c r="H222" i="1"/>
  <c r="Q223" i="1"/>
  <c r="M223" i="1"/>
  <c r="I223" i="1"/>
  <c r="E223" i="1"/>
  <c r="T223" i="1"/>
  <c r="L223" i="1"/>
  <c r="G223" i="1"/>
  <c r="U223" i="1"/>
  <c r="K223" i="1"/>
  <c r="P223" i="1"/>
  <c r="J223" i="1"/>
  <c r="O223" i="1"/>
  <c r="H223" i="1"/>
  <c r="V223" i="1"/>
  <c r="N223" i="1"/>
  <c r="F223" i="1"/>
  <c r="Q224" i="1"/>
  <c r="M224" i="1"/>
  <c r="I224" i="1"/>
  <c r="E224" i="1"/>
  <c r="T224" i="1"/>
  <c r="L224" i="1"/>
  <c r="G224" i="1"/>
  <c r="P224" i="1"/>
  <c r="J224" i="1"/>
  <c r="O224" i="1"/>
  <c r="H224" i="1"/>
  <c r="V224" i="1"/>
  <c r="N224" i="1"/>
  <c r="F224" i="1"/>
  <c r="U224" i="1"/>
  <c r="K224" i="1"/>
  <c r="Q225" i="1"/>
  <c r="M225" i="1"/>
  <c r="I225" i="1"/>
  <c r="E225" i="1"/>
  <c r="T225" i="1"/>
  <c r="L225" i="1"/>
  <c r="G225" i="1"/>
  <c r="O225" i="1"/>
  <c r="H225" i="1"/>
  <c r="V225" i="1"/>
  <c r="N225" i="1"/>
  <c r="F225" i="1"/>
  <c r="U225" i="1"/>
  <c r="K225" i="1"/>
  <c r="P225" i="1"/>
  <c r="J225" i="1"/>
  <c r="Q226" i="1"/>
  <c r="M226" i="1"/>
  <c r="I226" i="1"/>
  <c r="E226" i="1"/>
  <c r="T226" i="1"/>
  <c r="L226" i="1"/>
  <c r="G226" i="1"/>
  <c r="V226" i="1"/>
  <c r="N226" i="1"/>
  <c r="F226" i="1"/>
  <c r="U226" i="1"/>
  <c r="K226" i="1"/>
  <c r="P226" i="1"/>
  <c r="J226" i="1"/>
  <c r="O226" i="1"/>
  <c r="H226" i="1"/>
  <c r="Q227" i="1"/>
  <c r="M227" i="1"/>
  <c r="I227" i="1"/>
  <c r="E227" i="1"/>
  <c r="T227" i="1"/>
  <c r="L227" i="1"/>
  <c r="G227" i="1"/>
  <c r="U227" i="1"/>
  <c r="K227" i="1"/>
  <c r="P227" i="1"/>
  <c r="J227" i="1"/>
  <c r="O227" i="1"/>
  <c r="H227" i="1"/>
  <c r="V227" i="1"/>
  <c r="N227" i="1"/>
  <c r="F227" i="1"/>
  <c r="Q228" i="1"/>
  <c r="M228" i="1"/>
  <c r="I228" i="1"/>
  <c r="E228" i="1"/>
  <c r="T228" i="1"/>
  <c r="L228" i="1"/>
  <c r="G228" i="1"/>
  <c r="P228" i="1"/>
  <c r="J228" i="1"/>
  <c r="O228" i="1"/>
  <c r="H228" i="1"/>
  <c r="V228" i="1"/>
  <c r="N228" i="1"/>
  <c r="F228" i="1"/>
  <c r="U228" i="1"/>
  <c r="K228" i="1"/>
  <c r="Q229" i="1"/>
  <c r="M229" i="1"/>
  <c r="I229" i="1"/>
  <c r="E229" i="1"/>
  <c r="T229" i="1"/>
  <c r="L229" i="1"/>
  <c r="G229" i="1"/>
  <c r="O229" i="1"/>
  <c r="H229" i="1"/>
  <c r="V229" i="1"/>
  <c r="N229" i="1"/>
  <c r="F229" i="1"/>
  <c r="U229" i="1"/>
  <c r="K229" i="1"/>
  <c r="P229" i="1"/>
  <c r="J229" i="1"/>
  <c r="Q230" i="1"/>
  <c r="M230" i="1"/>
  <c r="I230" i="1"/>
  <c r="E230" i="1"/>
  <c r="T230" i="1"/>
  <c r="L230" i="1"/>
  <c r="G230" i="1"/>
  <c r="V230" i="1"/>
  <c r="N230" i="1"/>
  <c r="F230" i="1"/>
  <c r="U230" i="1"/>
  <c r="K230" i="1"/>
  <c r="P230" i="1"/>
  <c r="J230" i="1"/>
  <c r="O230" i="1"/>
  <c r="H230" i="1"/>
  <c r="Q231" i="1"/>
  <c r="M231" i="1"/>
  <c r="I231" i="1"/>
  <c r="E231" i="1"/>
  <c r="T231" i="1"/>
  <c r="L231" i="1"/>
  <c r="G231" i="1"/>
  <c r="U231" i="1"/>
  <c r="K231" i="1"/>
  <c r="P231" i="1"/>
  <c r="J231" i="1"/>
  <c r="O231" i="1"/>
  <c r="H231" i="1"/>
  <c r="V231" i="1"/>
  <c r="N231" i="1"/>
  <c r="F231" i="1"/>
  <c r="Q232" i="1"/>
  <c r="M232" i="1"/>
  <c r="I232" i="1"/>
  <c r="E232" i="1"/>
  <c r="T232" i="1"/>
  <c r="L232" i="1"/>
  <c r="G232" i="1"/>
  <c r="P232" i="1"/>
  <c r="J232" i="1"/>
  <c r="O232" i="1"/>
  <c r="H232" i="1"/>
  <c r="V232" i="1"/>
  <c r="N232" i="1"/>
  <c r="F232" i="1"/>
  <c r="U232" i="1"/>
  <c r="K232" i="1"/>
  <c r="Q233" i="1"/>
  <c r="M233" i="1"/>
  <c r="I233" i="1"/>
  <c r="E233" i="1"/>
  <c r="T233" i="1"/>
  <c r="L233" i="1"/>
  <c r="G233" i="1"/>
  <c r="O233" i="1"/>
  <c r="H233" i="1"/>
  <c r="V233" i="1"/>
  <c r="N233" i="1"/>
  <c r="F233" i="1"/>
  <c r="U233" i="1"/>
  <c r="K233" i="1"/>
  <c r="P233" i="1"/>
  <c r="J233" i="1"/>
  <c r="Q234" i="1"/>
  <c r="M234" i="1"/>
  <c r="I234" i="1"/>
  <c r="E234" i="1"/>
  <c r="T234" i="1"/>
  <c r="L234" i="1"/>
  <c r="G234" i="1"/>
  <c r="V234" i="1"/>
  <c r="N234" i="1"/>
  <c r="F234" i="1"/>
  <c r="U234" i="1"/>
  <c r="K234" i="1"/>
  <c r="P234" i="1"/>
  <c r="J234" i="1"/>
  <c r="O234" i="1"/>
  <c r="H234" i="1"/>
  <c r="Q235" i="1"/>
  <c r="M235" i="1"/>
  <c r="I235" i="1"/>
  <c r="E235" i="1"/>
  <c r="T235" i="1"/>
  <c r="L235" i="1"/>
  <c r="G235" i="1"/>
  <c r="P235" i="1"/>
  <c r="K235" i="1"/>
  <c r="F235" i="1"/>
  <c r="O235" i="1"/>
  <c r="N235" i="1"/>
  <c r="V235" i="1"/>
  <c r="J235" i="1"/>
  <c r="U235" i="1"/>
  <c r="H235" i="1"/>
  <c r="Q236" i="1"/>
  <c r="M236" i="1"/>
  <c r="I236" i="1"/>
  <c r="E236" i="1"/>
  <c r="T236" i="1"/>
  <c r="L236" i="1"/>
  <c r="G236" i="1"/>
  <c r="P236" i="1"/>
  <c r="K236" i="1"/>
  <c r="F236" i="1"/>
  <c r="V236" i="1"/>
  <c r="J236" i="1"/>
  <c r="U236" i="1"/>
  <c r="H236" i="1"/>
  <c r="O236" i="1"/>
  <c r="N236" i="1"/>
  <c r="Q237" i="1"/>
  <c r="M237" i="1"/>
  <c r="I237" i="1"/>
  <c r="E237" i="1"/>
  <c r="T237" i="1"/>
  <c r="L237" i="1"/>
  <c r="G237" i="1"/>
  <c r="P237" i="1"/>
  <c r="K237" i="1"/>
  <c r="F237" i="1"/>
  <c r="O237" i="1"/>
  <c r="N237" i="1"/>
  <c r="V237" i="1"/>
  <c r="J237" i="1"/>
  <c r="U237" i="1"/>
  <c r="H237" i="1"/>
  <c r="Q238" i="1"/>
  <c r="M238" i="1"/>
  <c r="I238" i="1"/>
  <c r="E238" i="1"/>
  <c r="T238" i="1"/>
  <c r="L238" i="1"/>
  <c r="G238" i="1"/>
  <c r="P238" i="1"/>
  <c r="K238" i="1"/>
  <c r="F238" i="1"/>
  <c r="V238" i="1"/>
  <c r="J238" i="1"/>
  <c r="U238" i="1"/>
  <c r="H238" i="1"/>
  <c r="O238" i="1"/>
  <c r="N238" i="1"/>
  <c r="V239" i="1"/>
  <c r="Q239" i="1"/>
  <c r="M239" i="1"/>
  <c r="I239" i="1"/>
  <c r="E239" i="1"/>
  <c r="R239" i="1"/>
  <c r="L239" i="1"/>
  <c r="G239" i="1"/>
  <c r="P239" i="1"/>
  <c r="K239" i="1"/>
  <c r="F239" i="1"/>
  <c r="O239" i="1"/>
  <c r="N239" i="1"/>
  <c r="U239" i="1"/>
  <c r="J239" i="1"/>
  <c r="S239" i="1"/>
  <c r="H239" i="1"/>
  <c r="U240" i="1"/>
  <c r="P240" i="1"/>
  <c r="L240" i="1"/>
  <c r="H240" i="1"/>
  <c r="Q240" i="1"/>
  <c r="K240" i="1"/>
  <c r="F240" i="1"/>
  <c r="V240" i="1"/>
  <c r="O240" i="1"/>
  <c r="J240" i="1"/>
  <c r="E240" i="1"/>
  <c r="S240" i="1"/>
  <c r="I240" i="1"/>
  <c r="R240" i="1"/>
  <c r="G240" i="1"/>
  <c r="N240" i="1"/>
  <c r="M240" i="1"/>
  <c r="S241" i="1"/>
  <c r="O241" i="1"/>
  <c r="K241" i="1"/>
  <c r="G241" i="1"/>
  <c r="V241" i="1"/>
  <c r="P241" i="1"/>
  <c r="J241" i="1"/>
  <c r="E241" i="1"/>
  <c r="U241" i="1"/>
  <c r="N241" i="1"/>
  <c r="I241" i="1"/>
  <c r="M241" i="1"/>
  <c r="L241" i="1"/>
  <c r="R241" i="1"/>
  <c r="H241" i="1"/>
  <c r="Q241" i="1"/>
  <c r="F241" i="1"/>
  <c r="R242" i="1"/>
  <c r="N242" i="1"/>
  <c r="J242" i="1"/>
  <c r="F242" i="1"/>
  <c r="U242" i="1"/>
  <c r="O242" i="1"/>
  <c r="I242" i="1"/>
  <c r="S242" i="1"/>
  <c r="M242" i="1"/>
  <c r="H242" i="1"/>
  <c r="Q242" i="1"/>
  <c r="G242" i="1"/>
  <c r="P242" i="1"/>
  <c r="E242" i="1"/>
  <c r="L242" i="1"/>
  <c r="V242" i="1"/>
  <c r="K242" i="1"/>
  <c r="V243" i="1"/>
  <c r="Q243" i="1"/>
  <c r="M243" i="1"/>
  <c r="I243" i="1"/>
  <c r="E243" i="1"/>
  <c r="S243" i="1"/>
  <c r="N243" i="1"/>
  <c r="H243" i="1"/>
  <c r="R243" i="1"/>
  <c r="L243" i="1"/>
  <c r="G243" i="1"/>
  <c r="K243" i="1"/>
  <c r="U243" i="1"/>
  <c r="J243" i="1"/>
  <c r="P243" i="1"/>
  <c r="F243" i="1"/>
  <c r="O243" i="1"/>
  <c r="U244" i="1"/>
  <c r="P244" i="1"/>
  <c r="L244" i="1"/>
  <c r="H244" i="1"/>
  <c r="R244" i="1"/>
  <c r="M244" i="1"/>
  <c r="G244" i="1"/>
  <c r="Q244" i="1"/>
  <c r="K244" i="1"/>
  <c r="F244" i="1"/>
  <c r="O244" i="1"/>
  <c r="E244" i="1"/>
  <c r="N244" i="1"/>
  <c r="V244" i="1"/>
  <c r="J244" i="1"/>
  <c r="S244" i="1"/>
  <c r="I244" i="1"/>
  <c r="S245" i="1"/>
  <c r="O245" i="1"/>
  <c r="K245" i="1"/>
  <c r="G245" i="1"/>
  <c r="Q245" i="1"/>
  <c r="L245" i="1"/>
  <c r="F245" i="1"/>
  <c r="V245" i="1"/>
  <c r="P245" i="1"/>
  <c r="J245" i="1"/>
  <c r="E245" i="1"/>
  <c r="U245" i="1"/>
  <c r="I245" i="1"/>
  <c r="R245" i="1"/>
  <c r="H245" i="1"/>
  <c r="N245" i="1"/>
  <c r="M245" i="1"/>
  <c r="R246" i="1"/>
  <c r="N246" i="1"/>
  <c r="J246" i="1"/>
  <c r="F246" i="1"/>
  <c r="V246" i="1"/>
  <c r="P246" i="1"/>
  <c r="K246" i="1"/>
  <c r="E246" i="1"/>
  <c r="U246" i="1"/>
  <c r="O246" i="1"/>
  <c r="I246" i="1"/>
  <c r="M246" i="1"/>
  <c r="L246" i="1"/>
  <c r="S246" i="1"/>
  <c r="H246" i="1"/>
  <c r="Q246" i="1"/>
  <c r="G246" i="1"/>
  <c r="V247" i="1"/>
  <c r="Q247" i="1"/>
  <c r="M247" i="1"/>
  <c r="I247" i="1"/>
  <c r="E247" i="1"/>
  <c r="U247" i="1"/>
  <c r="O247" i="1"/>
  <c r="J247" i="1"/>
  <c r="S247" i="1"/>
  <c r="N247" i="1"/>
  <c r="H247" i="1"/>
  <c r="R247" i="1"/>
  <c r="G247" i="1"/>
  <c r="P247" i="1"/>
  <c r="F247" i="1"/>
  <c r="L247" i="1"/>
  <c r="K247" i="1"/>
  <c r="U248" i="1"/>
  <c r="P248" i="1"/>
  <c r="L248" i="1"/>
  <c r="H248" i="1"/>
  <c r="S248" i="1"/>
  <c r="N248" i="1"/>
  <c r="I248" i="1"/>
  <c r="R248" i="1"/>
  <c r="M248" i="1"/>
  <c r="G248" i="1"/>
  <c r="K248" i="1"/>
  <c r="V248" i="1"/>
  <c r="J248" i="1"/>
  <c r="Q248" i="1"/>
  <c r="F248" i="1"/>
  <c r="O248" i="1"/>
  <c r="E248" i="1"/>
  <c r="S249" i="1"/>
  <c r="O249" i="1"/>
  <c r="K249" i="1"/>
  <c r="G249" i="1"/>
  <c r="R249" i="1"/>
  <c r="M249" i="1"/>
  <c r="H249" i="1"/>
  <c r="Q249" i="1"/>
  <c r="L249" i="1"/>
  <c r="F249" i="1"/>
  <c r="P249" i="1"/>
  <c r="E249" i="1"/>
  <c r="N249" i="1"/>
  <c r="V249" i="1"/>
  <c r="J249" i="1"/>
  <c r="U249" i="1"/>
  <c r="I249" i="1"/>
  <c r="R250" i="1"/>
  <c r="N250" i="1"/>
  <c r="J250" i="1"/>
  <c r="F250" i="1"/>
  <c r="Q250" i="1"/>
  <c r="L250" i="1"/>
  <c r="G250" i="1"/>
  <c r="V250" i="1"/>
  <c r="P250" i="1"/>
  <c r="K250" i="1"/>
  <c r="E250" i="1"/>
  <c r="U250" i="1"/>
  <c r="I250" i="1"/>
  <c r="S250" i="1"/>
  <c r="H250" i="1"/>
  <c r="O250" i="1"/>
  <c r="M250" i="1"/>
  <c r="S251" i="1"/>
  <c r="O251" i="1"/>
  <c r="K251" i="1"/>
  <c r="G251" i="1"/>
  <c r="V251" i="1"/>
  <c r="P251" i="1"/>
  <c r="J251" i="1"/>
  <c r="E251" i="1"/>
  <c r="U251" i="1"/>
  <c r="M251" i="1"/>
  <c r="F251" i="1"/>
  <c r="R251" i="1"/>
  <c r="L251" i="1"/>
  <c r="Q251" i="1"/>
  <c r="N251" i="1"/>
  <c r="AX251" i="1"/>
  <c r="AM251" i="1"/>
  <c r="AO251" i="1" s="1"/>
  <c r="AP251" i="1" s="1"/>
  <c r="AQ251" i="1" s="1"/>
  <c r="I251" i="1" s="1"/>
  <c r="AB251" i="1"/>
  <c r="R252" i="1"/>
  <c r="N252" i="1"/>
  <c r="J252" i="1"/>
  <c r="F252" i="1"/>
  <c r="U252" i="1"/>
  <c r="O252" i="1"/>
  <c r="I252" i="1"/>
  <c r="Q252" i="1"/>
  <c r="K252" i="1"/>
  <c r="P252" i="1"/>
  <c r="H252" i="1"/>
  <c r="M252" i="1"/>
  <c r="L252" i="1"/>
  <c r="V252" i="1"/>
  <c r="G252" i="1"/>
  <c r="S252" i="1"/>
  <c r="E252" i="1"/>
  <c r="AB252" i="1"/>
  <c r="V253" i="1"/>
  <c r="Q253" i="1"/>
  <c r="M253" i="1"/>
  <c r="I253" i="1"/>
  <c r="E253" i="1"/>
  <c r="S253" i="1"/>
  <c r="N253" i="1"/>
  <c r="H253" i="1"/>
  <c r="O253" i="1"/>
  <c r="G253" i="1"/>
  <c r="U253" i="1"/>
  <c r="L253" i="1"/>
  <c r="F253" i="1"/>
  <c r="K253" i="1"/>
  <c r="J253" i="1"/>
  <c r="R253" i="1"/>
  <c r="P253" i="1"/>
  <c r="AB253" i="1"/>
  <c r="U254" i="1"/>
  <c r="P254" i="1"/>
  <c r="L254" i="1"/>
  <c r="H254" i="1"/>
  <c r="R254" i="1"/>
  <c r="M254" i="1"/>
  <c r="G254" i="1"/>
  <c r="S254" i="1"/>
  <c r="K254" i="1"/>
  <c r="E254" i="1"/>
  <c r="Q254" i="1"/>
  <c r="J254" i="1"/>
  <c r="I254" i="1"/>
  <c r="V254" i="1"/>
  <c r="F254" i="1"/>
  <c r="O254" i="1"/>
  <c r="N254" i="1"/>
  <c r="AB254" i="1"/>
  <c r="S255" i="1"/>
  <c r="O255" i="1"/>
  <c r="K255" i="1"/>
  <c r="G255" i="1"/>
  <c r="Q255" i="1"/>
  <c r="L255" i="1"/>
  <c r="F255" i="1"/>
  <c r="P255" i="1"/>
  <c r="I255" i="1"/>
  <c r="V255" i="1"/>
  <c r="N255" i="1"/>
  <c r="H255" i="1"/>
  <c r="U255" i="1"/>
  <c r="E255" i="1"/>
  <c r="R255" i="1"/>
  <c r="M255" i="1"/>
  <c r="J255" i="1"/>
  <c r="R256" i="1"/>
  <c r="N256" i="1"/>
  <c r="J256" i="1"/>
  <c r="F256" i="1"/>
  <c r="V256" i="1"/>
  <c r="P256" i="1"/>
  <c r="K256" i="1"/>
  <c r="E256" i="1"/>
  <c r="U256" i="1"/>
  <c r="M256" i="1"/>
  <c r="G256" i="1"/>
  <c r="S256" i="1"/>
  <c r="L256" i="1"/>
  <c r="Q256" i="1"/>
  <c r="O256" i="1"/>
  <c r="I256" i="1"/>
  <c r="H256" i="1"/>
  <c r="V257" i="1"/>
  <c r="Q257" i="1"/>
  <c r="M257" i="1"/>
  <c r="I257" i="1"/>
  <c r="E257" i="1"/>
  <c r="U257" i="1"/>
  <c r="O257" i="1"/>
  <c r="J257" i="1"/>
  <c r="R257" i="1"/>
  <c r="K257" i="1"/>
  <c r="P257" i="1"/>
  <c r="H257" i="1"/>
  <c r="N257" i="1"/>
  <c r="L257" i="1"/>
  <c r="G257" i="1"/>
  <c r="S257" i="1"/>
  <c r="F257" i="1"/>
  <c r="U258" i="1"/>
  <c r="P258" i="1"/>
  <c r="L258" i="1"/>
  <c r="H258" i="1"/>
  <c r="S258" i="1"/>
  <c r="N258" i="1"/>
  <c r="I258" i="1"/>
  <c r="O258" i="1"/>
  <c r="G258" i="1"/>
  <c r="V258" i="1"/>
  <c r="M258" i="1"/>
  <c r="F258" i="1"/>
  <c r="K258" i="1"/>
  <c r="J258" i="1"/>
  <c r="R258" i="1"/>
  <c r="E258" i="1"/>
  <c r="Q258" i="1"/>
  <c r="S259" i="1"/>
  <c r="O259" i="1"/>
  <c r="K259" i="1"/>
  <c r="G259" i="1"/>
  <c r="R259" i="1"/>
  <c r="M259" i="1"/>
  <c r="H259" i="1"/>
  <c r="U259" i="1"/>
  <c r="L259" i="1"/>
  <c r="E259" i="1"/>
  <c r="Q259" i="1"/>
  <c r="J259" i="1"/>
  <c r="I259" i="1"/>
  <c r="V259" i="1"/>
  <c r="F259" i="1"/>
  <c r="P259" i="1"/>
  <c r="N259" i="1"/>
  <c r="R260" i="1"/>
  <c r="N260" i="1"/>
  <c r="J260" i="1"/>
  <c r="F260" i="1"/>
  <c r="Q260" i="1"/>
  <c r="L260" i="1"/>
  <c r="G260" i="1"/>
  <c r="P260" i="1"/>
  <c r="I260" i="1"/>
  <c r="V260" i="1"/>
  <c r="O260" i="1"/>
  <c r="H260" i="1"/>
  <c r="U260" i="1"/>
  <c r="E260" i="1"/>
  <c r="S260" i="1"/>
  <c r="M260" i="1"/>
  <c r="K260" i="1"/>
  <c r="V261" i="1"/>
  <c r="Q261" i="1"/>
  <c r="M261" i="1"/>
  <c r="I261" i="1"/>
  <c r="E261" i="1"/>
  <c r="P261" i="1"/>
  <c r="K261" i="1"/>
  <c r="F261" i="1"/>
  <c r="U261" i="1"/>
  <c r="N261" i="1"/>
  <c r="G261" i="1"/>
  <c r="S261" i="1"/>
  <c r="L261" i="1"/>
  <c r="R261" i="1"/>
  <c r="O261" i="1"/>
  <c r="J261" i="1"/>
  <c r="H261" i="1"/>
  <c r="U262" i="1"/>
  <c r="P262" i="1"/>
  <c r="H262" i="1"/>
  <c r="V262" i="1"/>
  <c r="O262" i="1"/>
  <c r="J262" i="1"/>
  <c r="E262" i="1"/>
  <c r="R262" i="1"/>
  <c r="K262" i="1"/>
  <c r="Q262" i="1"/>
  <c r="I262" i="1"/>
  <c r="N262" i="1"/>
  <c r="G262" i="1"/>
  <c r="S262" i="1"/>
  <c r="F262" i="1"/>
  <c r="AB262" i="1"/>
  <c r="AW262" i="1"/>
  <c r="AY262" i="1" s="1"/>
  <c r="AZ262" i="1" s="1"/>
  <c r="BA262" i="1" s="1"/>
  <c r="L262" i="1" s="1"/>
  <c r="AA262" i="1"/>
  <c r="S263" i="1"/>
  <c r="O263" i="1"/>
  <c r="K263" i="1"/>
  <c r="G263" i="1"/>
  <c r="T263" i="1"/>
  <c r="N263" i="1"/>
  <c r="I263" i="1"/>
  <c r="P263" i="1"/>
  <c r="H263" i="1"/>
  <c r="V263" i="1"/>
  <c r="M263" i="1"/>
  <c r="F263" i="1"/>
  <c r="L263" i="1"/>
  <c r="J263" i="1"/>
  <c r="R263" i="1"/>
  <c r="E263" i="1"/>
  <c r="Q263" i="1"/>
  <c r="R264" i="1"/>
  <c r="N264" i="1"/>
  <c r="J264" i="1"/>
  <c r="F264" i="1"/>
  <c r="S264" i="1"/>
  <c r="M264" i="1"/>
  <c r="H264" i="1"/>
  <c r="Q264" i="1"/>
  <c r="L264" i="1"/>
  <c r="G264" i="1"/>
  <c r="P264" i="1"/>
  <c r="E264" i="1"/>
  <c r="O264" i="1"/>
  <c r="K264" i="1"/>
  <c r="I264" i="1"/>
  <c r="V264" i="1"/>
  <c r="T264" i="1"/>
  <c r="V265" i="1"/>
  <c r="Q265" i="1"/>
  <c r="M265" i="1"/>
  <c r="I265" i="1"/>
  <c r="E265" i="1"/>
  <c r="R265" i="1"/>
  <c r="L265" i="1"/>
  <c r="G265" i="1"/>
  <c r="P265" i="1"/>
  <c r="K265" i="1"/>
  <c r="F265" i="1"/>
  <c r="T265" i="1"/>
  <c r="J265" i="1"/>
  <c r="S265" i="1"/>
  <c r="H265" i="1"/>
  <c r="O265" i="1"/>
  <c r="N265" i="1"/>
  <c r="T266" i="1"/>
  <c r="P266" i="1"/>
  <c r="L266" i="1"/>
  <c r="H266" i="1"/>
  <c r="Q266" i="1"/>
  <c r="K266" i="1"/>
  <c r="F266" i="1"/>
  <c r="V266" i="1"/>
  <c r="O266" i="1"/>
  <c r="J266" i="1"/>
  <c r="E266" i="1"/>
  <c r="S266" i="1"/>
  <c r="N266" i="1"/>
  <c r="I266" i="1"/>
  <c r="R266" i="1"/>
  <c r="M266" i="1"/>
  <c r="G266" i="1"/>
  <c r="S267" i="1"/>
  <c r="O267" i="1"/>
  <c r="K267" i="1"/>
  <c r="G267" i="1"/>
  <c r="V267" i="1"/>
  <c r="P267" i="1"/>
  <c r="J267" i="1"/>
  <c r="E267" i="1"/>
  <c r="T267" i="1"/>
  <c r="N267" i="1"/>
  <c r="I267" i="1"/>
  <c r="R267" i="1"/>
  <c r="M267" i="1"/>
  <c r="H267" i="1"/>
  <c r="Q267" i="1"/>
  <c r="L267" i="1"/>
  <c r="F267" i="1"/>
  <c r="AB267" i="1"/>
  <c r="Z267" i="1"/>
  <c r="R268" i="1"/>
  <c r="N268" i="1"/>
  <c r="J268" i="1"/>
  <c r="F268" i="1"/>
  <c r="T268" i="1"/>
  <c r="O268" i="1"/>
  <c r="I268" i="1"/>
  <c r="S268" i="1"/>
  <c r="M268" i="1"/>
  <c r="H268" i="1"/>
  <c r="Q268" i="1"/>
  <c r="L268" i="1"/>
  <c r="G268" i="1"/>
  <c r="V268" i="1"/>
  <c r="P268" i="1"/>
  <c r="K268" i="1"/>
  <c r="E268" i="1"/>
  <c r="AA268" i="1"/>
  <c r="AX268" i="1"/>
  <c r="AN268" i="1"/>
  <c r="V269" i="1"/>
  <c r="Q269" i="1"/>
  <c r="M269" i="1"/>
  <c r="I269" i="1"/>
  <c r="E269" i="1"/>
  <c r="S269" i="1"/>
  <c r="N269" i="1"/>
  <c r="H269" i="1"/>
  <c r="R269" i="1"/>
  <c r="L269" i="1"/>
  <c r="G269" i="1"/>
  <c r="P269" i="1"/>
  <c r="K269" i="1"/>
  <c r="F269" i="1"/>
  <c r="T269" i="1"/>
  <c r="O269" i="1"/>
  <c r="J269" i="1"/>
  <c r="AA269" i="1"/>
  <c r="AX269" i="1"/>
  <c r="T270" i="1"/>
  <c r="P270" i="1"/>
  <c r="L270" i="1"/>
  <c r="H270" i="1"/>
  <c r="R270" i="1"/>
  <c r="M270" i="1"/>
  <c r="G270" i="1"/>
  <c r="Q270" i="1"/>
  <c r="K270" i="1"/>
  <c r="F270" i="1"/>
  <c r="V270" i="1"/>
  <c r="O270" i="1"/>
  <c r="J270" i="1"/>
  <c r="E270" i="1"/>
  <c r="S270" i="1"/>
  <c r="N270" i="1"/>
  <c r="I270" i="1"/>
  <c r="S271" i="1"/>
  <c r="O271" i="1"/>
  <c r="K271" i="1"/>
  <c r="G271" i="1"/>
  <c r="Q271" i="1"/>
  <c r="L271" i="1"/>
  <c r="F271" i="1"/>
  <c r="V271" i="1"/>
  <c r="P271" i="1"/>
  <c r="J271" i="1"/>
  <c r="E271" i="1"/>
  <c r="T271" i="1"/>
  <c r="N271" i="1"/>
  <c r="I271" i="1"/>
  <c r="R271" i="1"/>
  <c r="M271" i="1"/>
  <c r="H271" i="1"/>
  <c r="R272" i="1"/>
  <c r="N272" i="1"/>
  <c r="J272" i="1"/>
  <c r="F272" i="1"/>
  <c r="V272" i="1"/>
  <c r="P272" i="1"/>
  <c r="K272" i="1"/>
  <c r="E272" i="1"/>
  <c r="T272" i="1"/>
  <c r="O272" i="1"/>
  <c r="I272" i="1"/>
  <c r="S272" i="1"/>
  <c r="M272" i="1"/>
  <c r="H272" i="1"/>
  <c r="Q272" i="1"/>
  <c r="L272" i="1"/>
  <c r="G272" i="1"/>
  <c r="V273" i="1"/>
  <c r="Q273" i="1"/>
  <c r="M273" i="1"/>
  <c r="E273" i="1"/>
  <c r="T273" i="1"/>
  <c r="O273" i="1"/>
  <c r="J273" i="1"/>
  <c r="S273" i="1"/>
  <c r="N273" i="1"/>
  <c r="R273" i="1"/>
  <c r="L273" i="1"/>
  <c r="G273" i="1"/>
  <c r="P273" i="1"/>
  <c r="K273" i="1"/>
  <c r="F273" i="1"/>
  <c r="T274" i="1"/>
  <c r="P274" i="1"/>
  <c r="L274" i="1"/>
  <c r="H274" i="1"/>
  <c r="S274" i="1"/>
  <c r="N274" i="1"/>
  <c r="I274" i="1"/>
  <c r="R274" i="1"/>
  <c r="M274" i="1"/>
  <c r="G274" i="1"/>
  <c r="Q274" i="1"/>
  <c r="K274" i="1"/>
  <c r="F274" i="1"/>
  <c r="V274" i="1"/>
  <c r="O274" i="1"/>
  <c r="J274" i="1"/>
  <c r="E274" i="1"/>
  <c r="S275" i="1"/>
  <c r="O275" i="1"/>
  <c r="K275" i="1"/>
  <c r="G275" i="1"/>
  <c r="R275" i="1"/>
  <c r="M275" i="1"/>
  <c r="H275" i="1"/>
  <c r="Q275" i="1"/>
  <c r="L275" i="1"/>
  <c r="F275" i="1"/>
  <c r="V275" i="1"/>
  <c r="P275" i="1"/>
  <c r="J275" i="1"/>
  <c r="E275" i="1"/>
  <c r="T275" i="1"/>
  <c r="N275" i="1"/>
  <c r="I275" i="1"/>
  <c r="Z275" i="1"/>
  <c r="AA275" i="1"/>
  <c r="T276" i="1"/>
  <c r="P276" i="1"/>
  <c r="L276" i="1"/>
  <c r="H276" i="1"/>
  <c r="Q276" i="1"/>
  <c r="K276" i="1"/>
  <c r="F276" i="1"/>
  <c r="V276" i="1"/>
  <c r="N276" i="1"/>
  <c r="G276" i="1"/>
  <c r="S276" i="1"/>
  <c r="M276" i="1"/>
  <c r="E276" i="1"/>
  <c r="R276" i="1"/>
  <c r="J276" i="1"/>
  <c r="O276" i="1"/>
  <c r="I276" i="1"/>
  <c r="S277" i="1"/>
  <c r="O277" i="1"/>
  <c r="K277" i="1"/>
  <c r="G277" i="1"/>
  <c r="V277" i="1"/>
  <c r="P277" i="1"/>
  <c r="J277" i="1"/>
  <c r="E277" i="1"/>
  <c r="R277" i="1"/>
  <c r="L277" i="1"/>
  <c r="Q277" i="1"/>
  <c r="I277" i="1"/>
  <c r="N277" i="1"/>
  <c r="H277" i="1"/>
  <c r="T277" i="1"/>
  <c r="M277" i="1"/>
  <c r="F277" i="1"/>
  <c r="R278" i="1"/>
  <c r="N278" i="1"/>
  <c r="J278" i="1"/>
  <c r="F278" i="1"/>
  <c r="T278" i="1"/>
  <c r="O278" i="1"/>
  <c r="P278" i="1"/>
  <c r="V278" i="1"/>
  <c r="M278" i="1"/>
  <c r="G278" i="1"/>
  <c r="S278" i="1"/>
  <c r="L278" i="1"/>
  <c r="E278" i="1"/>
  <c r="Q278" i="1"/>
  <c r="K278" i="1"/>
  <c r="AA278" i="1"/>
  <c r="AX278" i="1"/>
  <c r="AM278" i="1"/>
  <c r="AO278" i="1" s="1"/>
  <c r="AP278" i="1" s="1"/>
  <c r="AQ278" i="1" s="1"/>
  <c r="I278" i="1" s="1"/>
  <c r="Z278" i="1"/>
  <c r="V279" i="1"/>
  <c r="Q279" i="1"/>
  <c r="I279" i="1"/>
  <c r="E279" i="1"/>
  <c r="S279" i="1"/>
  <c r="N279" i="1"/>
  <c r="H279" i="1"/>
  <c r="T279" i="1"/>
  <c r="F279" i="1"/>
  <c r="R279" i="1"/>
  <c r="K279" i="1"/>
  <c r="P279" i="1"/>
  <c r="J279" i="1"/>
  <c r="O279" i="1"/>
  <c r="G279" i="1"/>
  <c r="AB279" i="1"/>
  <c r="AW279" i="1"/>
  <c r="AY279" i="1" s="1"/>
  <c r="AZ279" i="1" s="1"/>
  <c r="BA279" i="1" s="1"/>
  <c r="M279" i="1" s="1"/>
  <c r="T280" i="1"/>
  <c r="P280" i="1"/>
  <c r="L280" i="1"/>
  <c r="H280" i="1"/>
  <c r="R280" i="1"/>
  <c r="M280" i="1"/>
  <c r="G280" i="1"/>
  <c r="Q280" i="1"/>
  <c r="J280" i="1"/>
  <c r="O280" i="1"/>
  <c r="I280" i="1"/>
  <c r="V280" i="1"/>
  <c r="N280" i="1"/>
  <c r="F280" i="1"/>
  <c r="S280" i="1"/>
  <c r="K280" i="1"/>
  <c r="E280" i="1"/>
  <c r="S281" i="1"/>
  <c r="O281" i="1"/>
  <c r="K281" i="1"/>
  <c r="G281" i="1"/>
  <c r="Q281" i="1"/>
  <c r="F281" i="1"/>
  <c r="V281" i="1"/>
  <c r="N281" i="1"/>
  <c r="H281" i="1"/>
  <c r="T281" i="1"/>
  <c r="E281" i="1"/>
  <c r="R281" i="1"/>
  <c r="J281" i="1"/>
  <c r="P281" i="1"/>
  <c r="I281" i="1"/>
  <c r="Z281" i="1"/>
  <c r="AW281" i="1"/>
  <c r="AY281" i="1" s="1"/>
  <c r="AZ281" i="1" s="1"/>
  <c r="BA281" i="1" s="1"/>
  <c r="L281" i="1" s="1"/>
  <c r="AX281" i="1"/>
  <c r="R282" i="1"/>
  <c r="N282" i="1"/>
  <c r="J282" i="1"/>
  <c r="F282" i="1"/>
  <c r="V282" i="1"/>
  <c r="P282" i="1"/>
  <c r="K282" i="1"/>
  <c r="E282" i="1"/>
  <c r="S282" i="1"/>
  <c r="L282" i="1"/>
  <c r="Q282" i="1"/>
  <c r="I282" i="1"/>
  <c r="O282" i="1"/>
  <c r="H282" i="1"/>
  <c r="T282" i="1"/>
  <c r="M282" i="1"/>
  <c r="G282" i="1"/>
  <c r="V283" i="1"/>
  <c r="Q283" i="1"/>
  <c r="I283" i="1"/>
  <c r="E283" i="1"/>
  <c r="T283" i="1"/>
  <c r="O283" i="1"/>
  <c r="J283" i="1"/>
  <c r="P283" i="1"/>
  <c r="H283" i="1"/>
  <c r="N283" i="1"/>
  <c r="G283" i="1"/>
  <c r="S283" i="1"/>
  <c r="F283" i="1"/>
  <c r="R283" i="1"/>
  <c r="K283" i="1"/>
  <c r="AA283" i="1"/>
  <c r="AW283" i="1"/>
  <c r="AY283" i="1" s="1"/>
  <c r="AZ283" i="1" s="1"/>
  <c r="BA283" i="1" s="1"/>
  <c r="M283" i="1" s="1"/>
  <c r="T284" i="1"/>
  <c r="P284" i="1"/>
  <c r="L284" i="1"/>
  <c r="H284" i="1"/>
  <c r="S284" i="1"/>
  <c r="N284" i="1"/>
  <c r="I284" i="1"/>
  <c r="V284" i="1"/>
  <c r="M284" i="1"/>
  <c r="F284" i="1"/>
  <c r="R284" i="1"/>
  <c r="E284" i="1"/>
  <c r="Q284" i="1"/>
  <c r="O284" i="1"/>
  <c r="G284" i="1"/>
  <c r="AR284" i="1"/>
  <c r="AT284" i="1" s="1"/>
  <c r="AU284" i="1" s="1"/>
  <c r="AV284" i="1" s="1"/>
  <c r="J284" i="1" s="1"/>
  <c r="AS284" i="1"/>
  <c r="S285" i="1"/>
  <c r="O285" i="1"/>
  <c r="K285" i="1"/>
  <c r="G285" i="1"/>
  <c r="R285" i="1"/>
  <c r="M285" i="1"/>
  <c r="H285" i="1"/>
  <c r="Q285" i="1"/>
  <c r="J285" i="1"/>
  <c r="P285" i="1"/>
  <c r="I285" i="1"/>
  <c r="V285" i="1"/>
  <c r="N285" i="1"/>
  <c r="F285" i="1"/>
  <c r="T285" i="1"/>
  <c r="L285" i="1"/>
  <c r="E285" i="1"/>
  <c r="R286" i="1"/>
  <c r="N286" i="1"/>
  <c r="J286" i="1"/>
  <c r="F286" i="1"/>
  <c r="Q286" i="1"/>
  <c r="L286" i="1"/>
  <c r="G286" i="1"/>
  <c r="V286" i="1"/>
  <c r="O286" i="1"/>
  <c r="H286" i="1"/>
  <c r="T286" i="1"/>
  <c r="M286" i="1"/>
  <c r="E286" i="1"/>
  <c r="S286" i="1"/>
  <c r="K286" i="1"/>
  <c r="P286" i="1"/>
  <c r="I286" i="1"/>
  <c r="V287" i="1"/>
  <c r="Q287" i="1"/>
  <c r="M287" i="1"/>
  <c r="E287" i="1"/>
  <c r="P287" i="1"/>
  <c r="K287" i="1"/>
  <c r="F287" i="1"/>
  <c r="S287" i="1"/>
  <c r="L287" i="1"/>
  <c r="R287" i="1"/>
  <c r="J287" i="1"/>
  <c r="O287" i="1"/>
  <c r="T287" i="1"/>
  <c r="N287" i="1"/>
  <c r="G287" i="1"/>
  <c r="AX287" i="1"/>
  <c r="AM287" i="1"/>
  <c r="AO287" i="1" s="1"/>
  <c r="AP287" i="1" s="1"/>
  <c r="AQ287" i="1" s="1"/>
  <c r="I287" i="1" s="1"/>
  <c r="T288" i="1"/>
  <c r="P288" i="1"/>
  <c r="L288" i="1"/>
  <c r="H288" i="1"/>
  <c r="V288" i="1"/>
  <c r="O288" i="1"/>
  <c r="J288" i="1"/>
  <c r="E288" i="1"/>
  <c r="Q288" i="1"/>
  <c r="I288" i="1"/>
  <c r="N288" i="1"/>
  <c r="G288" i="1"/>
  <c r="S288" i="1"/>
  <c r="M288" i="1"/>
  <c r="F288" i="1"/>
  <c r="R288" i="1"/>
  <c r="K288" i="1"/>
  <c r="S289" i="1"/>
  <c r="O289" i="1"/>
  <c r="K289" i="1"/>
  <c r="G289" i="1"/>
  <c r="T289" i="1"/>
  <c r="N289" i="1"/>
  <c r="I289" i="1"/>
  <c r="V289" i="1"/>
  <c r="M289" i="1"/>
  <c r="F289" i="1"/>
  <c r="R289" i="1"/>
  <c r="L289" i="1"/>
  <c r="E289" i="1"/>
  <c r="Q289" i="1"/>
  <c r="J289" i="1"/>
  <c r="P289" i="1"/>
  <c r="H289" i="1"/>
  <c r="R290" i="1"/>
  <c r="N290" i="1"/>
  <c r="J290" i="1"/>
  <c r="F290" i="1"/>
  <c r="S290" i="1"/>
  <c r="M290" i="1"/>
  <c r="H290" i="1"/>
  <c r="Q290" i="1"/>
  <c r="K290" i="1"/>
  <c r="P290" i="1"/>
  <c r="I290" i="1"/>
  <c r="V290" i="1"/>
  <c r="O290" i="1"/>
  <c r="G290" i="1"/>
  <c r="T290" i="1"/>
  <c r="L290" i="1"/>
  <c r="E290" i="1"/>
  <c r="AS290" i="1"/>
  <c r="S291" i="1"/>
  <c r="O291" i="1"/>
  <c r="K291" i="1"/>
  <c r="G291" i="1"/>
  <c r="U291" i="1"/>
  <c r="P291" i="1"/>
  <c r="J291" i="1"/>
  <c r="E291" i="1"/>
  <c r="T291" i="1"/>
  <c r="N291" i="1"/>
  <c r="I291" i="1"/>
  <c r="R291" i="1"/>
  <c r="H291" i="1"/>
  <c r="Q291" i="1"/>
  <c r="F291" i="1"/>
  <c r="M291" i="1"/>
  <c r="L291" i="1"/>
  <c r="R292" i="1"/>
  <c r="N292" i="1"/>
  <c r="J292" i="1"/>
  <c r="F292" i="1"/>
  <c r="T292" i="1"/>
  <c r="O292" i="1"/>
  <c r="I292" i="1"/>
  <c r="S292" i="1"/>
  <c r="M292" i="1"/>
  <c r="H292" i="1"/>
  <c r="L292" i="1"/>
  <c r="U292" i="1"/>
  <c r="K292" i="1"/>
  <c r="Q292" i="1"/>
  <c r="G292" i="1"/>
  <c r="P292" i="1"/>
  <c r="E292" i="1"/>
  <c r="U293" i="1"/>
  <c r="Q293" i="1"/>
  <c r="M293" i="1"/>
  <c r="I293" i="1"/>
  <c r="E293" i="1"/>
  <c r="T293" i="1"/>
  <c r="S293" i="1"/>
  <c r="N293" i="1"/>
  <c r="H293" i="1"/>
  <c r="R293" i="1"/>
  <c r="L293" i="1"/>
  <c r="G293" i="1"/>
  <c r="P293" i="1"/>
  <c r="F293" i="1"/>
  <c r="O293" i="1"/>
  <c r="K293" i="1"/>
  <c r="J293" i="1"/>
  <c r="AN297" i="1"/>
  <c r="BQ91" i="1"/>
  <c r="BQ94" i="1"/>
  <c r="BQ107" i="1"/>
  <c r="G107" i="1" s="1"/>
  <c r="BQ100" i="1"/>
  <c r="E100" i="1" s="1"/>
  <c r="BQ116" i="1"/>
  <c r="BO29" i="1"/>
  <c r="AM29" i="1" s="1"/>
  <c r="BO41" i="1"/>
  <c r="AM41" i="1" s="1"/>
  <c r="BO50" i="1"/>
  <c r="AA50" i="1" s="1"/>
  <c r="BO48" i="1"/>
  <c r="AX48" i="1" s="1"/>
  <c r="BO22" i="1"/>
  <c r="AN22" i="1" s="1"/>
  <c r="BO38" i="1"/>
  <c r="AA38" i="1" s="1"/>
  <c r="BO51" i="1"/>
  <c r="AB51" i="1" s="1"/>
  <c r="BO55" i="1"/>
  <c r="G55" i="1" s="1"/>
  <c r="BO63" i="1"/>
  <c r="AN63" i="1" s="1"/>
  <c r="BO67" i="1"/>
  <c r="AB67" i="1" s="1"/>
  <c r="BL55" i="1"/>
  <c r="AB48" i="1"/>
  <c r="BL48" i="1"/>
  <c r="AB44" i="1"/>
  <c r="AA68" i="1"/>
  <c r="Z45" i="1"/>
  <c r="AW47" i="1"/>
  <c r="AS44" i="1"/>
  <c r="AW45" i="1"/>
  <c r="AN45" i="1"/>
  <c r="AW26" i="1"/>
  <c r="AS26" i="1"/>
  <c r="AX30" i="1"/>
  <c r="AR25" i="1"/>
  <c r="AW36" i="1"/>
  <c r="AX65" i="1"/>
  <c r="AN65" i="1"/>
  <c r="AX36" i="1"/>
  <c r="AM62" i="1"/>
  <c r="AM36" i="1"/>
  <c r="AR44" i="1"/>
  <c r="AB47" i="1"/>
  <c r="AN33" i="1"/>
  <c r="AN62" i="1"/>
  <c r="AA32" i="1"/>
  <c r="AM32" i="1"/>
  <c r="AX32" i="1"/>
  <c r="AR58" i="1"/>
  <c r="AN28" i="1"/>
  <c r="AR61" i="1"/>
  <c r="Z46" i="1"/>
  <c r="AS64" i="1"/>
  <c r="AR32" i="1"/>
  <c r="AM64" i="1"/>
  <c r="AR35" i="1"/>
  <c r="AN60" i="1"/>
  <c r="AN46" i="1"/>
  <c r="AW25" i="1"/>
  <c r="AX61" i="1"/>
  <c r="AY61" i="1" s="1"/>
  <c r="AZ61" i="1" s="1"/>
  <c r="BA61" i="1" s="1"/>
  <c r="AX25" i="1"/>
  <c r="AS35" i="1"/>
  <c r="AR60" i="1"/>
  <c r="AS25" i="1"/>
  <c r="AS61" i="1"/>
  <c r="AN58" i="1"/>
  <c r="AW28" i="1"/>
  <c r="AR46" i="1"/>
  <c r="AS57" i="1"/>
  <c r="AW57" i="1"/>
  <c r="AX47" i="1"/>
  <c r="AN44" i="1"/>
  <c r="AR30" i="1"/>
  <c r="AX53" i="1"/>
  <c r="AM47" i="1"/>
  <c r="AN47" i="1"/>
  <c r="AM44" i="1"/>
  <c r="AR47" i="1"/>
  <c r="AS47" i="1"/>
  <c r="AW44" i="1"/>
  <c r="AX44" i="1"/>
  <c r="AN52" i="1"/>
  <c r="AS49" i="1"/>
  <c r="AR49" i="1"/>
  <c r="AM49" i="1"/>
  <c r="AX49" i="1"/>
  <c r="AS33" i="1"/>
  <c r="AB33" i="1"/>
  <c r="AR45" i="1"/>
  <c r="AS65" i="1"/>
  <c r="AT65" i="1" s="1"/>
  <c r="AU65" i="1" s="1"/>
  <c r="AV65" i="1" s="1"/>
  <c r="AX54" i="1"/>
  <c r="AM33" i="1"/>
  <c r="AS37" i="1"/>
  <c r="AB26" i="1"/>
  <c r="AX45" i="1"/>
  <c r="AX26" i="1"/>
  <c r="AY26" i="1" s="1"/>
  <c r="AZ26" i="1" s="1"/>
  <c r="BA26" i="1" s="1"/>
  <c r="L26" i="1" s="1"/>
  <c r="AS30" i="1"/>
  <c r="AW54" i="1"/>
  <c r="AR33" i="1"/>
  <c r="AB54" i="1"/>
  <c r="AS68" i="1"/>
  <c r="AW53" i="1"/>
  <c r="AS46" i="1"/>
  <c r="AW34" i="1"/>
  <c r="AR57" i="1"/>
  <c r="AM57" i="1"/>
  <c r="AO57" i="1" s="1"/>
  <c r="AP57" i="1" s="1"/>
  <c r="AQ57" i="1" s="1"/>
  <c r="I57" i="1" s="1"/>
  <c r="AA46" i="1"/>
  <c r="AS53" i="1"/>
  <c r="AT53" i="1" s="1"/>
  <c r="AU53" i="1" s="1"/>
  <c r="AV53" i="1" s="1"/>
  <c r="AM46" i="1"/>
  <c r="AX57" i="1"/>
  <c r="Z47" i="1"/>
  <c r="AB57" i="1"/>
  <c r="AM45" i="1"/>
  <c r="AS45" i="1"/>
  <c r="AR26" i="1"/>
  <c r="AW65" i="1"/>
  <c r="AM65" i="1"/>
  <c r="AO65" i="1" s="1"/>
  <c r="AP65" i="1" s="1"/>
  <c r="AQ65" i="1" s="1"/>
  <c r="H65" i="1" s="1"/>
  <c r="AN30" i="1"/>
  <c r="AS54" i="1"/>
  <c r="AN54" i="1"/>
  <c r="AW33" i="1"/>
  <c r="AY33" i="1" s="1"/>
  <c r="AZ33" i="1" s="1"/>
  <c r="BA33" i="1" s="1"/>
  <c r="M33" i="1" s="1"/>
  <c r="AR37" i="1"/>
  <c r="AR52" i="1"/>
  <c r="AT52" i="1" s="1"/>
  <c r="AU52" i="1" s="1"/>
  <c r="AV52" i="1" s="1"/>
  <c r="K52" i="1" s="1"/>
  <c r="AN26" i="1"/>
  <c r="AM26" i="1"/>
  <c r="AW30" i="1"/>
  <c r="AY30" i="1" s="1"/>
  <c r="AZ30" i="1" s="1"/>
  <c r="BA30" i="1" s="1"/>
  <c r="L30" i="1" s="1"/>
  <c r="AM30" i="1"/>
  <c r="AM54" i="1"/>
  <c r="AR54" i="1"/>
  <c r="AN37" i="1"/>
  <c r="Z54" i="1"/>
  <c r="Z67" i="1"/>
  <c r="Z37" i="1"/>
  <c r="AB45" i="1"/>
  <c r="AA53" i="1"/>
  <c r="Z57" i="1"/>
  <c r="AB65" i="1"/>
  <c r="AA26" i="1"/>
  <c r="AS36" i="1"/>
  <c r="AS58" i="1"/>
  <c r="AW35" i="1"/>
  <c r="AM35" i="1"/>
  <c r="AO35" i="1" s="1"/>
  <c r="AP35" i="1" s="1"/>
  <c r="AQ35" i="1" s="1"/>
  <c r="H35" i="1" s="1"/>
  <c r="AW32" i="1"/>
  <c r="AY32" i="1" s="1"/>
  <c r="AZ32" i="1" s="1"/>
  <c r="BA32" i="1" s="1"/>
  <c r="M32" i="1" s="1"/>
  <c r="AR64" i="1"/>
  <c r="AR62" i="1"/>
  <c r="AW62" i="1"/>
  <c r="AY62" i="1" s="1"/>
  <c r="AZ62" i="1" s="1"/>
  <c r="BA62" i="1" s="1"/>
  <c r="L62" i="1" s="1"/>
  <c r="AX28" i="1"/>
  <c r="AW60" i="1"/>
  <c r="Z35" i="1"/>
  <c r="AA37" i="1"/>
  <c r="AB29" i="1"/>
  <c r="AA57" i="1"/>
  <c r="AX31" i="1"/>
  <c r="Z53" i="1"/>
  <c r="AA49" i="1"/>
  <c r="AB61" i="1"/>
  <c r="AA25" i="1"/>
  <c r="AX58" i="1"/>
  <c r="AS32" i="1"/>
  <c r="AN49" i="1"/>
  <c r="AW49" i="1"/>
  <c r="AY49" i="1" s="1"/>
  <c r="AZ49" i="1" s="1"/>
  <c r="BA49" i="1" s="1"/>
  <c r="M49" i="1" s="1"/>
  <c r="AX62" i="1"/>
  <c r="AM28" i="1"/>
  <c r="AX60" i="1"/>
  <c r="AS39" i="1"/>
  <c r="AM40" i="1"/>
  <c r="AA65" i="1"/>
  <c r="AA33" i="1"/>
  <c r="AA27" i="1"/>
  <c r="AR27" i="1"/>
  <c r="AB27" i="1"/>
  <c r="AN27" i="1"/>
  <c r="AX27" i="1"/>
  <c r="AS27" i="1"/>
  <c r="AM27" i="1"/>
  <c r="AW27" i="1"/>
  <c r="AR68" i="1"/>
  <c r="AW39" i="1"/>
  <c r="AS40" i="1"/>
  <c r="AM68" i="1"/>
  <c r="AW68" i="1"/>
  <c r="AR39" i="1"/>
  <c r="AR40" i="1"/>
  <c r="AA39" i="1"/>
  <c r="AN68" i="1"/>
  <c r="AM39" i="1"/>
  <c r="AX39" i="1"/>
  <c r="AX59" i="1"/>
  <c r="AW40" i="1"/>
  <c r="AY40" i="1" s="1"/>
  <c r="AZ40" i="1" s="1"/>
  <c r="BA40" i="1" s="1"/>
  <c r="L40" i="1" s="1"/>
  <c r="AB59" i="1"/>
  <c r="Z29" i="1"/>
  <c r="Z27" i="1"/>
  <c r="AB58" i="1"/>
  <c r="AA61" i="1"/>
  <c r="Z59" i="1"/>
  <c r="Z30" i="1"/>
  <c r="Z33" i="1"/>
  <c r="AA67" i="1"/>
  <c r="Z65" i="1"/>
  <c r="AA30" i="1"/>
  <c r="Z25" i="1"/>
  <c r="Z58" i="1"/>
  <c r="Z62" i="1"/>
  <c r="AB49" i="1"/>
  <c r="AM23" i="1"/>
  <c r="AN23" i="1"/>
  <c r="Z28" i="1"/>
  <c r="AA44" i="1"/>
  <c r="Z52" i="1"/>
  <c r="Z60" i="1"/>
  <c r="AB64" i="1"/>
  <c r="G56" i="1"/>
  <c r="E56" i="1"/>
  <c r="F56" i="1"/>
  <c r="AR56" i="1"/>
  <c r="AA56" i="1"/>
  <c r="AS56" i="1"/>
  <c r="AB56" i="1"/>
  <c r="AN56" i="1"/>
  <c r="Z56" i="1"/>
  <c r="AX56" i="1"/>
  <c r="AY56" i="1" s="1"/>
  <c r="AZ56" i="1" s="1"/>
  <c r="BA56" i="1" s="1"/>
  <c r="AM56" i="1"/>
  <c r="F24" i="1"/>
  <c r="G24" i="1"/>
  <c r="E24" i="1"/>
  <c r="AB24" i="1"/>
  <c r="AW24" i="1"/>
  <c r="AX24" i="1"/>
  <c r="AR24" i="1"/>
  <c r="AN24" i="1"/>
  <c r="Z24" i="1"/>
  <c r="AS24" i="1"/>
  <c r="AM24" i="1"/>
  <c r="F43" i="1"/>
  <c r="E43" i="1"/>
  <c r="G43" i="1"/>
  <c r="AB43" i="1"/>
  <c r="AN43" i="1"/>
  <c r="Z43" i="1"/>
  <c r="AR43" i="1"/>
  <c r="AX43" i="1"/>
  <c r="AW43" i="1"/>
  <c r="AS43" i="1"/>
  <c r="AM43" i="1"/>
  <c r="F36" i="1"/>
  <c r="G36" i="1"/>
  <c r="E36" i="1"/>
  <c r="AN36" i="1"/>
  <c r="Z36" i="1"/>
  <c r="AA36" i="1"/>
  <c r="AR36" i="1"/>
  <c r="AS55" i="1"/>
  <c r="F23" i="1"/>
  <c r="E23" i="1"/>
  <c r="G23" i="1"/>
  <c r="AB23" i="1"/>
  <c r="AX23" i="1"/>
  <c r="AR23" i="1"/>
  <c r="AW23" i="1"/>
  <c r="AA23" i="1"/>
  <c r="Z23" i="1"/>
  <c r="AS23" i="1"/>
  <c r="F42" i="1"/>
  <c r="G42" i="1"/>
  <c r="E42" i="1"/>
  <c r="Z42" i="1"/>
  <c r="AS42" i="1"/>
  <c r="AR42" i="1"/>
  <c r="AB42" i="1"/>
  <c r="AX42" i="1"/>
  <c r="AW42" i="1"/>
  <c r="AA42" i="1"/>
  <c r="AN42" i="1"/>
  <c r="AO42" i="1" s="1"/>
  <c r="AP42" i="1" s="1"/>
  <c r="AQ42" i="1" s="1"/>
  <c r="E63" i="1"/>
  <c r="G63" i="1"/>
  <c r="AB63" i="1"/>
  <c r="AX63" i="1"/>
  <c r="Z63" i="1"/>
  <c r="AW63" i="1"/>
  <c r="AR63" i="1"/>
  <c r="AA63" i="1"/>
  <c r="F31" i="1"/>
  <c r="E31" i="1"/>
  <c r="G31" i="1"/>
  <c r="Z31" i="1"/>
  <c r="AR31" i="1"/>
  <c r="AM31" i="1"/>
  <c r="AO31" i="1" s="1"/>
  <c r="AP31" i="1" s="1"/>
  <c r="AQ31" i="1" s="1"/>
  <c r="AW31" i="1"/>
  <c r="AS31" i="1"/>
  <c r="AB31" i="1"/>
  <c r="AA31" i="1"/>
  <c r="Z32" i="1"/>
  <c r="AB32" i="1"/>
  <c r="AA40" i="1"/>
  <c r="Z40" i="1"/>
  <c r="AA24" i="1"/>
  <c r="G66" i="1"/>
  <c r="F66" i="1"/>
  <c r="E66" i="1"/>
  <c r="AA66" i="1"/>
  <c r="AW66" i="1"/>
  <c r="AR66" i="1"/>
  <c r="AX66" i="1"/>
  <c r="AS66" i="1"/>
  <c r="F34" i="1"/>
  <c r="G34" i="1"/>
  <c r="E34" i="1"/>
  <c r="Z34" i="1"/>
  <c r="AR34" i="1"/>
  <c r="AX34" i="1"/>
  <c r="AA34" i="1"/>
  <c r="AN34" i="1"/>
  <c r="AS34" i="1"/>
  <c r="AM34" i="1"/>
  <c r="AN66" i="1"/>
  <c r="AM66" i="1"/>
  <c r="Z66" i="1"/>
  <c r="AB66" i="1"/>
  <c r="AB40" i="1"/>
  <c r="AB68" i="1"/>
  <c r="G52" i="1"/>
  <c r="F52" i="1"/>
  <c r="E52" i="1"/>
  <c r="AB52" i="1"/>
  <c r="AX52" i="1"/>
  <c r="G62" i="1"/>
  <c r="F62" i="1"/>
  <c r="E62" i="1"/>
  <c r="AA62" i="1"/>
  <c r="AS62" i="1"/>
  <c r="F49" i="1"/>
  <c r="E49" i="1"/>
  <c r="G49" i="1"/>
  <c r="Z49" i="1"/>
  <c r="G64" i="1"/>
  <c r="F64" i="1"/>
  <c r="E64" i="1"/>
  <c r="Z64" i="1"/>
  <c r="AW64" i="1"/>
  <c r="AY64" i="1" s="1"/>
  <c r="AZ64" i="1" s="1"/>
  <c r="BA64" i="1" s="1"/>
  <c r="AN64" i="1"/>
  <c r="F32" i="1"/>
  <c r="G32" i="1"/>
  <c r="E32" i="1"/>
  <c r="AN32" i="1"/>
  <c r="F35" i="1"/>
  <c r="E35" i="1"/>
  <c r="G35" i="1"/>
  <c r="AB35" i="1"/>
  <c r="AX35" i="1"/>
  <c r="G58" i="1"/>
  <c r="E58" i="1"/>
  <c r="F58" i="1"/>
  <c r="AM58" i="1"/>
  <c r="AW58" i="1"/>
  <c r="AY58" i="1" s="1"/>
  <c r="AZ58" i="1" s="1"/>
  <c r="BA58" i="1" s="1"/>
  <c r="E61" i="1"/>
  <c r="G61" i="1"/>
  <c r="F61" i="1"/>
  <c r="AM61" i="1"/>
  <c r="AN61" i="1"/>
  <c r="F25" i="1"/>
  <c r="E25" i="1"/>
  <c r="G25" i="1"/>
  <c r="AB25" i="1"/>
  <c r="AM25" i="1"/>
  <c r="AO25" i="1" s="1"/>
  <c r="AP25" i="1" s="1"/>
  <c r="AQ25" i="1" s="1"/>
  <c r="G60" i="1"/>
  <c r="E60" i="1"/>
  <c r="F60" i="1"/>
  <c r="AM60" i="1"/>
  <c r="AS60" i="1"/>
  <c r="F28" i="1"/>
  <c r="G28" i="1"/>
  <c r="E28" i="1"/>
  <c r="AA28" i="1"/>
  <c r="AR28" i="1"/>
  <c r="AS28" i="1"/>
  <c r="F38" i="1"/>
  <c r="G38" i="1"/>
  <c r="E38" i="1"/>
  <c r="AM38" i="1"/>
  <c r="AS38" i="1"/>
  <c r="AW52" i="1"/>
  <c r="AY52" i="1" s="1"/>
  <c r="AZ52" i="1" s="1"/>
  <c r="BA52" i="1" s="1"/>
  <c r="AM52" i="1"/>
  <c r="AN40" i="1"/>
  <c r="Z61" i="1"/>
  <c r="AA35" i="1"/>
  <c r="AA64" i="1"/>
  <c r="AB60" i="1"/>
  <c r="AA52" i="1"/>
  <c r="F45" i="1"/>
  <c r="E45" i="1"/>
  <c r="G45" i="1"/>
  <c r="AA45" i="1"/>
  <c r="F37" i="1"/>
  <c r="E37" i="1"/>
  <c r="G37" i="1"/>
  <c r="AB37" i="1"/>
  <c r="AM37" i="1"/>
  <c r="AO37" i="1" s="1"/>
  <c r="AP37" i="1" s="1"/>
  <c r="AQ37" i="1" s="1"/>
  <c r="AX37" i="1"/>
  <c r="AY37" i="1" s="1"/>
  <c r="AZ37" i="1" s="1"/>
  <c r="BA37" i="1" s="1"/>
  <c r="F40" i="1"/>
  <c r="G40" i="1"/>
  <c r="E40" i="1"/>
  <c r="E59" i="1"/>
  <c r="G59" i="1"/>
  <c r="F59" i="1"/>
  <c r="AA59" i="1"/>
  <c r="AM59" i="1"/>
  <c r="AW59" i="1"/>
  <c r="AR59" i="1"/>
  <c r="AT59" i="1" s="1"/>
  <c r="AU59" i="1" s="1"/>
  <c r="AV59" i="1" s="1"/>
  <c r="AN59" i="1"/>
  <c r="G68" i="1"/>
  <c r="F68" i="1"/>
  <c r="E68" i="1"/>
  <c r="Z68" i="1"/>
  <c r="AX68" i="1"/>
  <c r="F39" i="1"/>
  <c r="E39" i="1"/>
  <c r="G39" i="1"/>
  <c r="AB39" i="1"/>
  <c r="AN39" i="1"/>
  <c r="F46" i="1"/>
  <c r="G46" i="1"/>
  <c r="E46" i="1"/>
  <c r="AB46" i="1"/>
  <c r="AX46" i="1"/>
  <c r="AY46" i="1" s="1"/>
  <c r="AZ46" i="1" s="1"/>
  <c r="BA46" i="1" s="1"/>
  <c r="F41" i="1"/>
  <c r="E41" i="1"/>
  <c r="G41" i="1"/>
  <c r="AA41" i="1"/>
  <c r="AX41" i="1"/>
  <c r="E51" i="1"/>
  <c r="E53" i="1"/>
  <c r="G53" i="1"/>
  <c r="F53" i="1"/>
  <c r="AB53" i="1"/>
  <c r="AM53" i="1"/>
  <c r="AN53" i="1"/>
  <c r="F44" i="1"/>
  <c r="G44" i="1"/>
  <c r="E44" i="1"/>
  <c r="Z44" i="1"/>
  <c r="F47" i="1"/>
  <c r="E47" i="1"/>
  <c r="G47" i="1"/>
  <c r="AB22" i="1"/>
  <c r="AW22" i="1"/>
  <c r="AR22" i="1"/>
  <c r="F27" i="1"/>
  <c r="E27" i="1"/>
  <c r="G27" i="1"/>
  <c r="F29" i="1"/>
  <c r="G29" i="1"/>
  <c r="E57" i="1"/>
  <c r="G57" i="1"/>
  <c r="F57" i="1"/>
  <c r="F30" i="1"/>
  <c r="G30" i="1"/>
  <c r="E30" i="1"/>
  <c r="E65" i="1"/>
  <c r="G65" i="1"/>
  <c r="F65" i="1"/>
  <c r="E67" i="1"/>
  <c r="G67" i="1"/>
  <c r="F67" i="1"/>
  <c r="F26" i="1"/>
  <c r="G26" i="1"/>
  <c r="E26" i="1"/>
  <c r="F33" i="1"/>
  <c r="E33" i="1"/>
  <c r="G33" i="1"/>
  <c r="G54" i="1"/>
  <c r="E54" i="1"/>
  <c r="F54" i="1"/>
  <c r="AR87" i="1"/>
  <c r="AT87" i="1" s="1"/>
  <c r="BQ87" i="1"/>
  <c r="F87" i="1" s="1"/>
  <c r="K160" i="1" l="1"/>
  <c r="J160" i="1"/>
  <c r="M201" i="1"/>
  <c r="L201" i="1"/>
  <c r="I168" i="1"/>
  <c r="H168" i="1"/>
  <c r="AM51" i="1"/>
  <c r="F50" i="1"/>
  <c r="AY128" i="1"/>
  <c r="AZ128" i="1" s="1"/>
  <c r="BA128" i="1" s="1"/>
  <c r="A320" i="5"/>
  <c r="A299" i="5"/>
  <c r="A293" i="5"/>
  <c r="A316" i="5"/>
  <c r="A306" i="5"/>
  <c r="A307" i="5"/>
  <c r="A309" i="5"/>
  <c r="A311" i="5"/>
  <c r="A317" i="5"/>
  <c r="A277" i="5"/>
  <c r="A294" i="5"/>
  <c r="A292" i="5"/>
  <c r="A296" i="5"/>
  <c r="A319" i="5"/>
  <c r="A302" i="5"/>
  <c r="A313" i="5"/>
  <c r="A321" i="5"/>
  <c r="A323" i="5"/>
  <c r="A324" i="5"/>
  <c r="A134" i="5"/>
  <c r="E29" i="1"/>
  <c r="F51" i="1"/>
  <c r="AM63" i="1"/>
  <c r="AO63" i="1" s="1"/>
  <c r="AP63" i="1" s="1"/>
  <c r="AQ63" i="1" s="1"/>
  <c r="AS63" i="1"/>
  <c r="F63" i="1"/>
  <c r="AM55" i="1"/>
  <c r="AO55" i="1" s="1"/>
  <c r="AP55" i="1" s="1"/>
  <c r="AQ55" i="1" s="1"/>
  <c r="AW48" i="1"/>
  <c r="AR29" i="1"/>
  <c r="A298" i="5"/>
  <c r="A305" i="5"/>
  <c r="A301" i="5"/>
  <c r="A303" i="5"/>
  <c r="A297" i="5"/>
  <c r="A327" i="5"/>
  <c r="E48" i="1"/>
  <c r="AR51" i="1"/>
  <c r="G50" i="1"/>
  <c r="AW50" i="1"/>
  <c r="AN55" i="1"/>
  <c r="AM48" i="1"/>
  <c r="AO141" i="1"/>
  <c r="AP141" i="1" s="1"/>
  <c r="AQ141" i="1" s="1"/>
  <c r="A300" i="5"/>
  <c r="A322" i="5"/>
  <c r="A304" i="5"/>
  <c r="A315" i="5"/>
  <c r="A314" i="5"/>
  <c r="A308" i="5"/>
  <c r="A310" i="5"/>
  <c r="A312" i="5"/>
  <c r="A318" i="5"/>
  <c r="A326" i="5"/>
  <c r="A325" i="5"/>
  <c r="J77" i="1"/>
  <c r="A137" i="5"/>
  <c r="A161" i="5"/>
  <c r="A149" i="5"/>
  <c r="A158" i="5"/>
  <c r="A155" i="5"/>
  <c r="A152" i="5"/>
  <c r="A150" i="5"/>
  <c r="A148" i="5"/>
  <c r="A146" i="5"/>
  <c r="A144" i="5"/>
  <c r="A142" i="5"/>
  <c r="A140" i="5"/>
  <c r="A133" i="5"/>
  <c r="A131" i="5"/>
  <c r="A129" i="5"/>
  <c r="A116" i="5"/>
  <c r="A93" i="5"/>
  <c r="A156" i="5"/>
  <c r="A154" i="5"/>
  <c r="A162" i="5"/>
  <c r="A135" i="5"/>
  <c r="A114" i="5"/>
  <c r="A110" i="5"/>
  <c r="A85" i="5"/>
  <c r="J80" i="1"/>
  <c r="A88" i="5"/>
  <c r="A138" i="5"/>
  <c r="A136" i="5"/>
  <c r="A132" i="5"/>
  <c r="A130" i="5"/>
  <c r="A125" i="5"/>
  <c r="A115" i="5"/>
  <c r="A160" i="5"/>
  <c r="A159" i="5"/>
  <c r="A153" i="5"/>
  <c r="A151" i="5"/>
  <c r="A143" i="5"/>
  <c r="A127" i="5"/>
  <c r="A120" i="5"/>
  <c r="A112" i="5"/>
  <c r="A97" i="5"/>
  <c r="A71" i="5"/>
  <c r="A68" i="5"/>
  <c r="A59" i="5"/>
  <c r="G113" i="1"/>
  <c r="F113" i="1"/>
  <c r="AT109" i="1"/>
  <c r="AU109" i="1" s="1"/>
  <c r="AV109" i="1" s="1"/>
  <c r="K109" i="1" s="1"/>
  <c r="AO91" i="1"/>
  <c r="AP91" i="1" s="1"/>
  <c r="AQ91" i="1" s="1"/>
  <c r="H91" i="1" s="1"/>
  <c r="E86" i="1"/>
  <c r="F86" i="1"/>
  <c r="AT81" i="1"/>
  <c r="AU81" i="1" s="1"/>
  <c r="AV81" i="1" s="1"/>
  <c r="J81" i="1" s="1"/>
  <c r="G71" i="1"/>
  <c r="E71" i="1"/>
  <c r="F71" i="1"/>
  <c r="AT141" i="1"/>
  <c r="AU141" i="1" s="1"/>
  <c r="AV141" i="1" s="1"/>
  <c r="AW29" i="1"/>
  <c r="AN41" i="1"/>
  <c r="AX38" i="1"/>
  <c r="AS29" i="1"/>
  <c r="AX22" i="1"/>
  <c r="AX29" i="1"/>
  <c r="AS22" i="1"/>
  <c r="AO33" i="1"/>
  <c r="AP33" i="1" s="1"/>
  <c r="AQ33" i="1" s="1"/>
  <c r="I33" i="1" s="1"/>
  <c r="AB41" i="1"/>
  <c r="AT45" i="1"/>
  <c r="AU45" i="1" s="1"/>
  <c r="AV45" i="1" s="1"/>
  <c r="AB50" i="1"/>
  <c r="AA29" i="1"/>
  <c r="AN29" i="1"/>
  <c r="E22" i="1"/>
  <c r="Z22" i="1"/>
  <c r="AO30" i="1"/>
  <c r="AP30" i="1" s="1"/>
  <c r="AQ30" i="1" s="1"/>
  <c r="H30" i="1" s="1"/>
  <c r="AY45" i="1"/>
  <c r="AZ45" i="1" s="1"/>
  <c r="BA45" i="1" s="1"/>
  <c r="Z308" i="1"/>
  <c r="A291" i="5" s="1"/>
  <c r="AB308" i="1"/>
  <c r="AA308" i="1"/>
  <c r="AC308" i="1"/>
  <c r="AC307" i="1" s="1"/>
  <c r="AC306" i="1" s="1"/>
  <c r="AC305" i="1" s="1"/>
  <c r="AC304" i="1" s="1"/>
  <c r="AC303" i="1" s="1"/>
  <c r="AC302" i="1" s="1"/>
  <c r="AC301" i="1" s="1"/>
  <c r="AC300" i="1" s="1"/>
  <c r="AC299" i="1" s="1"/>
  <c r="AC298" i="1" s="1"/>
  <c r="A281" i="5" s="1"/>
  <c r="L145" i="1"/>
  <c r="A128" i="5" s="1"/>
  <c r="K138" i="1"/>
  <c r="A121" i="5" s="1"/>
  <c r="J136" i="1"/>
  <c r="I124" i="1"/>
  <c r="I123" i="1"/>
  <c r="H106" i="1"/>
  <c r="L103" i="1"/>
  <c r="A86" i="5" s="1"/>
  <c r="M99" i="1"/>
  <c r="A82" i="5" s="1"/>
  <c r="H97" i="1"/>
  <c r="K92" i="1"/>
  <c r="J139" i="1"/>
  <c r="A122" i="5" s="1"/>
  <c r="H136" i="1"/>
  <c r="J130" i="1"/>
  <c r="A113" i="5" s="1"/>
  <c r="M109" i="1"/>
  <c r="H80" i="1"/>
  <c r="A63" i="5" s="1"/>
  <c r="H78" i="1"/>
  <c r="H71" i="1"/>
  <c r="Z312" i="1"/>
  <c r="AB312" i="1"/>
  <c r="AA312" i="1"/>
  <c r="AP273" i="1"/>
  <c r="AQ273" i="1" s="1"/>
  <c r="J135" i="1"/>
  <c r="M123" i="1"/>
  <c r="H135" i="1"/>
  <c r="A118" i="5" s="1"/>
  <c r="I135" i="1"/>
  <c r="M136" i="1"/>
  <c r="L136" i="1"/>
  <c r="H128" i="1"/>
  <c r="I128" i="1"/>
  <c r="AA55" i="1"/>
  <c r="AR38" i="1"/>
  <c r="AN48" i="1"/>
  <c r="AY65" i="1"/>
  <c r="AZ65" i="1" s="1"/>
  <c r="BA65" i="1" s="1"/>
  <c r="M65" i="1" s="1"/>
  <c r="AT26" i="1"/>
  <c r="AU26" i="1" s="1"/>
  <c r="AV26" i="1" s="1"/>
  <c r="J26" i="1" s="1"/>
  <c r="AR41" i="1"/>
  <c r="AW38" i="1"/>
  <c r="F118" i="1"/>
  <c r="E118" i="1"/>
  <c r="E96" i="1"/>
  <c r="A79" i="5" s="1"/>
  <c r="Z86" i="1"/>
  <c r="I86" i="1"/>
  <c r="F124" i="1"/>
  <c r="E123" i="1"/>
  <c r="F123" i="1"/>
  <c r="E113" i="1"/>
  <c r="A96" i="5" s="1"/>
  <c r="G96" i="1"/>
  <c r="G86" i="1"/>
  <c r="AO74" i="1"/>
  <c r="AP74" i="1" s="1"/>
  <c r="AQ74" i="1" s="1"/>
  <c r="H74" i="1" s="1"/>
  <c r="AT143" i="1"/>
  <c r="AU143" i="1" s="1"/>
  <c r="AV143" i="1" s="1"/>
  <c r="Z48" i="1"/>
  <c r="AB55" i="1"/>
  <c r="E55" i="1"/>
  <c r="Z38" i="1"/>
  <c r="AT39" i="1"/>
  <c r="AU39" i="1" s="1"/>
  <c r="AV39" i="1" s="1"/>
  <c r="J39" i="1" s="1"/>
  <c r="Z50" i="1"/>
  <c r="AO28" i="1"/>
  <c r="AP28" i="1" s="1"/>
  <c r="AQ28" i="1" s="1"/>
  <c r="I28" i="1" s="1"/>
  <c r="Z41" i="1"/>
  <c r="AR67" i="1"/>
  <c r="AS67" i="1"/>
  <c r="AT46" i="1"/>
  <c r="AU46" i="1" s="1"/>
  <c r="AV46" i="1" s="1"/>
  <c r="K46" i="1" s="1"/>
  <c r="AN67" i="1"/>
  <c r="AM67" i="1"/>
  <c r="AS41" i="1"/>
  <c r="G119" i="1"/>
  <c r="AO156" i="1"/>
  <c r="AP156" i="1" s="1"/>
  <c r="AQ156" i="1" s="1"/>
  <c r="AN38" i="1"/>
  <c r="AO38" i="1" s="1"/>
  <c r="AP38" i="1" s="1"/>
  <c r="AQ38" i="1" s="1"/>
  <c r="AW67" i="1"/>
  <c r="AT33" i="1"/>
  <c r="AU33" i="1" s="1"/>
  <c r="AV33" i="1" s="1"/>
  <c r="K33" i="1" s="1"/>
  <c r="AW41" i="1"/>
  <c r="AB38" i="1"/>
  <c r="AX67" i="1"/>
  <c r="AA121" i="1"/>
  <c r="F121" i="1"/>
  <c r="E121" i="1"/>
  <c r="AT91" i="1"/>
  <c r="AU91" i="1" s="1"/>
  <c r="AV91" i="1" s="1"/>
  <c r="J91" i="1" s="1"/>
  <c r="G90" i="1"/>
  <c r="AT86" i="1"/>
  <c r="AU86" i="1" s="1"/>
  <c r="AV86" i="1" s="1"/>
  <c r="K86" i="1" s="1"/>
  <c r="J74" i="1"/>
  <c r="AA115" i="1"/>
  <c r="Z115" i="1"/>
  <c r="A98" i="5" s="1"/>
  <c r="L77" i="1"/>
  <c r="A60" i="5" s="1"/>
  <c r="H278" i="1"/>
  <c r="M40" i="1"/>
  <c r="L32" i="1"/>
  <c r="I117" i="1"/>
  <c r="I211" i="1"/>
  <c r="K108" i="1"/>
  <c r="A91" i="5" s="1"/>
  <c r="L104" i="1"/>
  <c r="A87" i="5" s="1"/>
  <c r="H287" i="1"/>
  <c r="M281" i="1"/>
  <c r="L121" i="1"/>
  <c r="J109" i="1"/>
  <c r="J95" i="1"/>
  <c r="M117" i="1"/>
  <c r="H33" i="1"/>
  <c r="K284" i="1"/>
  <c r="L279" i="1"/>
  <c r="M262" i="1"/>
  <c r="J117" i="1"/>
  <c r="H109" i="1"/>
  <c r="A92" i="5" s="1"/>
  <c r="I94" i="1"/>
  <c r="J72" i="1"/>
  <c r="A55" i="5" s="1"/>
  <c r="H70" i="1"/>
  <c r="A53" i="5" s="1"/>
  <c r="I91" i="1"/>
  <c r="L84" i="1"/>
  <c r="A67" i="5" s="1"/>
  <c r="J82" i="1"/>
  <c r="J75" i="1"/>
  <c r="A58" i="5" s="1"/>
  <c r="AN50" i="1"/>
  <c r="AB116" i="1"/>
  <c r="AA116" i="1"/>
  <c r="Z116" i="1"/>
  <c r="AB94" i="1"/>
  <c r="Z94" i="1"/>
  <c r="AA94" i="1"/>
  <c r="H183" i="1"/>
  <c r="H126" i="1"/>
  <c r="AB122" i="1"/>
  <c r="AA122" i="1"/>
  <c r="Z122" i="1"/>
  <c r="F122" i="1"/>
  <c r="G122" i="1"/>
  <c r="F116" i="1"/>
  <c r="E116" i="1"/>
  <c r="E107" i="1"/>
  <c r="A90" i="5" s="1"/>
  <c r="F107" i="1"/>
  <c r="J106" i="1"/>
  <c r="AA97" i="1"/>
  <c r="Z97" i="1"/>
  <c r="F94" i="1"/>
  <c r="E94" i="1"/>
  <c r="K91" i="1"/>
  <c r="I82" i="1"/>
  <c r="A65" i="5" s="1"/>
  <c r="J79" i="1"/>
  <c r="A62" i="5" s="1"/>
  <c r="L78" i="1"/>
  <c r="M73" i="1"/>
  <c r="A56" i="5" s="1"/>
  <c r="AA71" i="1"/>
  <c r="Z71" i="1"/>
  <c r="AB71" i="1"/>
  <c r="AA69" i="1"/>
  <c r="Z69" i="1"/>
  <c r="F69" i="1"/>
  <c r="A52" i="5" s="1"/>
  <c r="G69" i="1"/>
  <c r="Z91" i="1"/>
  <c r="AA91" i="1"/>
  <c r="AB91" i="1"/>
  <c r="Z123" i="1"/>
  <c r="AA123" i="1"/>
  <c r="AB123" i="1"/>
  <c r="AB120" i="1"/>
  <c r="Z120" i="1"/>
  <c r="F120" i="1"/>
  <c r="A103" i="5" s="1"/>
  <c r="G120" i="1"/>
  <c r="AA119" i="1"/>
  <c r="AB119" i="1"/>
  <c r="Z119" i="1"/>
  <c r="I118" i="1"/>
  <c r="I112" i="1"/>
  <c r="A95" i="5" s="1"/>
  <c r="K101" i="1"/>
  <c r="A84" i="5" s="1"/>
  <c r="F100" i="1"/>
  <c r="A83" i="5" s="1"/>
  <c r="AB92" i="1"/>
  <c r="AA92" i="1"/>
  <c r="E87" i="1"/>
  <c r="G87" i="1"/>
  <c r="K81" i="1"/>
  <c r="AB69" i="1"/>
  <c r="G48" i="1"/>
  <c r="AA51" i="1"/>
  <c r="AS50" i="1"/>
  <c r="AA48" i="1"/>
  <c r="AW55" i="1"/>
  <c r="AX55" i="1"/>
  <c r="F55" i="1"/>
  <c r="AR50" i="1"/>
  <c r="AT37" i="1"/>
  <c r="AU37" i="1" s="1"/>
  <c r="AV37" i="1" s="1"/>
  <c r="K37" i="1" s="1"/>
  <c r="AX51" i="1"/>
  <c r="AR48" i="1"/>
  <c r="AT48" i="1" s="1"/>
  <c r="AU48" i="1" s="1"/>
  <c r="AV48" i="1" s="1"/>
  <c r="J48" i="1" s="1"/>
  <c r="AT49" i="1"/>
  <c r="AU49" i="1" s="1"/>
  <c r="AV49" i="1" s="1"/>
  <c r="AM22" i="1"/>
  <c r="AO22" i="1" s="1"/>
  <c r="AP22" i="1" s="1"/>
  <c r="AQ22" i="1" s="1"/>
  <c r="H22" i="1" s="1"/>
  <c r="AA22" i="1"/>
  <c r="G22" i="1"/>
  <c r="AY38" i="1"/>
  <c r="AZ38" i="1" s="1"/>
  <c r="BA38" i="1" s="1"/>
  <c r="F22" i="1"/>
  <c r="AS48" i="1"/>
  <c r="AB100" i="1"/>
  <c r="Z100" i="1"/>
  <c r="AA100" i="1"/>
  <c r="L283" i="1"/>
  <c r="H251" i="1"/>
  <c r="L215" i="1"/>
  <c r="AA182" i="1"/>
  <c r="Z182" i="1"/>
  <c r="AB182" i="1"/>
  <c r="Z124" i="1"/>
  <c r="AA124" i="1"/>
  <c r="AB124" i="1"/>
  <c r="E122" i="1"/>
  <c r="A105" i="5" s="1"/>
  <c r="AB121" i="1"/>
  <c r="Z121" i="1"/>
  <c r="I121" i="1"/>
  <c r="AA120" i="1"/>
  <c r="F119" i="1"/>
  <c r="A102" i="5" s="1"/>
  <c r="AA118" i="1"/>
  <c r="AB118" i="1"/>
  <c r="G116" i="1"/>
  <c r="M116" i="1"/>
  <c r="AB113" i="1"/>
  <c r="AA113" i="1"/>
  <c r="Z113" i="1"/>
  <c r="I111" i="1"/>
  <c r="A94" i="5" s="1"/>
  <c r="M106" i="1"/>
  <c r="AA95" i="1"/>
  <c r="AB95" i="1"/>
  <c r="Z95" i="1"/>
  <c r="E95" i="1"/>
  <c r="G95" i="1"/>
  <c r="L93" i="1"/>
  <c r="K93" i="1"/>
  <c r="Z92" i="1"/>
  <c r="F92" i="1"/>
  <c r="M89" i="1"/>
  <c r="A72" i="5" s="1"/>
  <c r="AB86" i="1"/>
  <c r="AA86" i="1"/>
  <c r="J86" i="1"/>
  <c r="L86" i="1"/>
  <c r="Z83" i="1"/>
  <c r="AA83" i="1"/>
  <c r="G83" i="1"/>
  <c r="F48" i="1"/>
  <c r="AT22" i="1"/>
  <c r="AU22" i="1" s="1"/>
  <c r="AV22" i="1" s="1"/>
  <c r="J22" i="1" s="1"/>
  <c r="AN51" i="1"/>
  <c r="G51" i="1"/>
  <c r="E50" i="1"/>
  <c r="AR55" i="1"/>
  <c r="Z55" i="1"/>
  <c r="AM50" i="1"/>
  <c r="AO50" i="1" s="1"/>
  <c r="AP50" i="1" s="1"/>
  <c r="AQ50" i="1" s="1"/>
  <c r="AX50" i="1"/>
  <c r="AY50" i="1" s="1"/>
  <c r="AZ50" i="1" s="1"/>
  <c r="BA50" i="1" s="1"/>
  <c r="Z51" i="1"/>
  <c r="AS51" i="1"/>
  <c r="AT51" i="1" s="1"/>
  <c r="AU51" i="1" s="1"/>
  <c r="AV51" i="1" s="1"/>
  <c r="AW51" i="1"/>
  <c r="Z107" i="1"/>
  <c r="AA107" i="1"/>
  <c r="AB107" i="1"/>
  <c r="J126" i="1"/>
  <c r="Z125" i="1"/>
  <c r="AA125" i="1"/>
  <c r="AB125" i="1"/>
  <c r="E125" i="1"/>
  <c r="A108" i="5" s="1"/>
  <c r="F125" i="1"/>
  <c r="G124" i="1"/>
  <c r="G118" i="1"/>
  <c r="G100" i="1"/>
  <c r="AO98" i="1"/>
  <c r="AP98" i="1" s="1"/>
  <c r="AQ98" i="1" s="1"/>
  <c r="AB97" i="1"/>
  <c r="E97" i="1"/>
  <c r="G97" i="1"/>
  <c r="AA96" i="1"/>
  <c r="AB96" i="1"/>
  <c r="Z96" i="1"/>
  <c r="G94" i="1"/>
  <c r="G92" i="1"/>
  <c r="E91" i="1"/>
  <c r="F91" i="1"/>
  <c r="G91" i="1"/>
  <c r="AB90" i="1"/>
  <c r="Z90" i="1"/>
  <c r="AA90" i="1"/>
  <c r="F90" i="1"/>
  <c r="A73" i="5" s="1"/>
  <c r="AB83" i="1"/>
  <c r="E83" i="1"/>
  <c r="A66" i="5" s="1"/>
  <c r="AO81" i="1"/>
  <c r="AP81" i="1" s="1"/>
  <c r="AQ81" i="1" s="1"/>
  <c r="AY31" i="1"/>
  <c r="AZ31" i="1" s="1"/>
  <c r="BA31" i="1" s="1"/>
  <c r="M31" i="1" s="1"/>
  <c r="I35" i="1"/>
  <c r="AT63" i="1"/>
  <c r="AU63" i="1" s="1"/>
  <c r="AV63" i="1" s="1"/>
  <c r="K63" i="1" s="1"/>
  <c r="AT31" i="1"/>
  <c r="AU31" i="1" s="1"/>
  <c r="AV31" i="1" s="1"/>
  <c r="K31" i="1" s="1"/>
  <c r="AT68" i="1"/>
  <c r="AU68" i="1" s="1"/>
  <c r="AV68" i="1" s="1"/>
  <c r="K68" i="1" s="1"/>
  <c r="AO58" i="1"/>
  <c r="AP58" i="1" s="1"/>
  <c r="AQ58" i="1" s="1"/>
  <c r="H58" i="1" s="1"/>
  <c r="AY22" i="1"/>
  <c r="AZ22" i="1" s="1"/>
  <c r="BA22" i="1" s="1"/>
  <c r="L22" i="1" s="1"/>
  <c r="AY59" i="1"/>
  <c r="AZ59" i="1" s="1"/>
  <c r="BA59" i="1" s="1"/>
  <c r="L59" i="1" s="1"/>
  <c r="AO60" i="1"/>
  <c r="AP60" i="1" s="1"/>
  <c r="AQ60" i="1" s="1"/>
  <c r="I60" i="1" s="1"/>
  <c r="AO44" i="1"/>
  <c r="AP44" i="1" s="1"/>
  <c r="AQ44" i="1" s="1"/>
  <c r="I44" i="1" s="1"/>
  <c r="AT25" i="1"/>
  <c r="AU25" i="1" s="1"/>
  <c r="AV25" i="1" s="1"/>
  <c r="J25" i="1" s="1"/>
  <c r="AY47" i="1"/>
  <c r="AZ47" i="1" s="1"/>
  <c r="BA47" i="1" s="1"/>
  <c r="L47" i="1" s="1"/>
  <c r="AO52" i="1"/>
  <c r="AP52" i="1" s="1"/>
  <c r="AQ52" i="1" s="1"/>
  <c r="I52" i="1" s="1"/>
  <c r="M26" i="1"/>
  <c r="AT40" i="1"/>
  <c r="AU40" i="1" s="1"/>
  <c r="AV40" i="1" s="1"/>
  <c r="AY60" i="1"/>
  <c r="AZ60" i="1" s="1"/>
  <c r="BA60" i="1" s="1"/>
  <c r="AO46" i="1"/>
  <c r="AP46" i="1" s="1"/>
  <c r="AQ46" i="1" s="1"/>
  <c r="H46" i="1" s="1"/>
  <c r="AT41" i="1"/>
  <c r="AU41" i="1" s="1"/>
  <c r="AV41" i="1" s="1"/>
  <c r="J41" i="1" s="1"/>
  <c r="AT36" i="1"/>
  <c r="AU36" i="1" s="1"/>
  <c r="AV36" i="1" s="1"/>
  <c r="J36" i="1" s="1"/>
  <c r="AY28" i="1"/>
  <c r="AZ28" i="1" s="1"/>
  <c r="BA28" i="1" s="1"/>
  <c r="L28" i="1" s="1"/>
  <c r="AY53" i="1"/>
  <c r="AZ53" i="1" s="1"/>
  <c r="BA53" i="1" s="1"/>
  <c r="AO67" i="1"/>
  <c r="AP67" i="1" s="1"/>
  <c r="AQ67" i="1" s="1"/>
  <c r="M61" i="1"/>
  <c r="L61" i="1"/>
  <c r="AO61" i="1"/>
  <c r="AP61" i="1" s="1"/>
  <c r="AQ61" i="1" s="1"/>
  <c r="H61" i="1" s="1"/>
  <c r="AT66" i="1"/>
  <c r="AU66" i="1" s="1"/>
  <c r="AV66" i="1" s="1"/>
  <c r="J66" i="1" s="1"/>
  <c r="AT61" i="1"/>
  <c r="AU61" i="1" s="1"/>
  <c r="AV61" i="1" s="1"/>
  <c r="AY25" i="1"/>
  <c r="AZ25" i="1" s="1"/>
  <c r="BA25" i="1" s="1"/>
  <c r="L25" i="1" s="1"/>
  <c r="AT60" i="1"/>
  <c r="AU60" i="1" s="1"/>
  <c r="AV60" i="1" s="1"/>
  <c r="AT62" i="1"/>
  <c r="AU62" i="1" s="1"/>
  <c r="AV62" i="1" s="1"/>
  <c r="J62" i="1" s="1"/>
  <c r="AY67" i="1"/>
  <c r="AZ67" i="1" s="1"/>
  <c r="BA67" i="1" s="1"/>
  <c r="L67" i="1" s="1"/>
  <c r="AO62" i="1"/>
  <c r="AP62" i="1" s="1"/>
  <c r="AQ62" i="1" s="1"/>
  <c r="AO68" i="1"/>
  <c r="AP68" i="1" s="1"/>
  <c r="AQ68" i="1" s="1"/>
  <c r="I68" i="1" s="1"/>
  <c r="AY68" i="1"/>
  <c r="AZ68" i="1" s="1"/>
  <c r="BA68" i="1" s="1"/>
  <c r="M68" i="1" s="1"/>
  <c r="AY66" i="1"/>
  <c r="AZ66" i="1" s="1"/>
  <c r="BA66" i="1" s="1"/>
  <c r="L66" i="1" s="1"/>
  <c r="AO66" i="1"/>
  <c r="AP66" i="1" s="1"/>
  <c r="AQ66" i="1" s="1"/>
  <c r="I66" i="1" s="1"/>
  <c r="K65" i="1"/>
  <c r="J65" i="1"/>
  <c r="AO41" i="1"/>
  <c r="AP41" i="1" s="1"/>
  <c r="AQ41" i="1" s="1"/>
  <c r="AT44" i="1"/>
  <c r="AU44" i="1" s="1"/>
  <c r="AV44" i="1" s="1"/>
  <c r="J44" i="1" s="1"/>
  <c r="AY63" i="1"/>
  <c r="AZ63" i="1" s="1"/>
  <c r="BA63" i="1" s="1"/>
  <c r="L63" i="1" s="1"/>
  <c r="AT64" i="1"/>
  <c r="AU64" i="1" s="1"/>
  <c r="AV64" i="1" s="1"/>
  <c r="AO64" i="1"/>
  <c r="AP64" i="1" s="1"/>
  <c r="AQ64" i="1" s="1"/>
  <c r="M62" i="1"/>
  <c r="AY41" i="1"/>
  <c r="AZ41" i="1" s="1"/>
  <c r="BA41" i="1" s="1"/>
  <c r="M45" i="1"/>
  <c r="L45" i="1"/>
  <c r="J52" i="1"/>
  <c r="AO40" i="1"/>
  <c r="AP40" i="1" s="1"/>
  <c r="AQ40" i="1" s="1"/>
  <c r="AO45" i="1"/>
  <c r="AP45" i="1" s="1"/>
  <c r="AQ45" i="1" s="1"/>
  <c r="I45" i="1" s="1"/>
  <c r="AY44" i="1"/>
  <c r="AZ44" i="1" s="1"/>
  <c r="BA44" i="1" s="1"/>
  <c r="L44" i="1" s="1"/>
  <c r="AY57" i="1"/>
  <c r="AZ57" i="1" s="1"/>
  <c r="BA57" i="1" s="1"/>
  <c r="AO56" i="1"/>
  <c r="AP56" i="1" s="1"/>
  <c r="AQ56" i="1" s="1"/>
  <c r="H56" i="1" s="1"/>
  <c r="AO39" i="1"/>
  <c r="AP39" i="1" s="1"/>
  <c r="AQ39" i="1" s="1"/>
  <c r="I39" i="1" s="1"/>
  <c r="AY39" i="1"/>
  <c r="AZ39" i="1" s="1"/>
  <c r="BA39" i="1" s="1"/>
  <c r="L39" i="1" s="1"/>
  <c r="AT38" i="1"/>
  <c r="AU38" i="1" s="1"/>
  <c r="AV38" i="1" s="1"/>
  <c r="L37" i="1"/>
  <c r="M37" i="1"/>
  <c r="AO26" i="1"/>
  <c r="AP26" i="1" s="1"/>
  <c r="AQ26" i="1" s="1"/>
  <c r="H26" i="1" s="1"/>
  <c r="AO59" i="1"/>
  <c r="AP59" i="1" s="1"/>
  <c r="AQ59" i="1" s="1"/>
  <c r="I59" i="1" s="1"/>
  <c r="AT58" i="1"/>
  <c r="AU58" i="1" s="1"/>
  <c r="AV58" i="1" s="1"/>
  <c r="I30" i="1"/>
  <c r="AT57" i="1"/>
  <c r="AU57" i="1" s="1"/>
  <c r="AV57" i="1" s="1"/>
  <c r="AO47" i="1"/>
  <c r="AP47" i="1" s="1"/>
  <c r="AQ47" i="1" s="1"/>
  <c r="M56" i="1"/>
  <c r="L56" i="1"/>
  <c r="AT56" i="1"/>
  <c r="AU56" i="1" s="1"/>
  <c r="AV56" i="1" s="1"/>
  <c r="K56" i="1" s="1"/>
  <c r="H57" i="1"/>
  <c r="AT29" i="1"/>
  <c r="AU29" i="1" s="1"/>
  <c r="AV29" i="1" s="1"/>
  <c r="AT30" i="1"/>
  <c r="AU30" i="1" s="1"/>
  <c r="AV30" i="1" s="1"/>
  <c r="K30" i="1" s="1"/>
  <c r="AT35" i="1"/>
  <c r="AU35" i="1" s="1"/>
  <c r="AV35" i="1" s="1"/>
  <c r="AO36" i="1"/>
  <c r="AP36" i="1" s="1"/>
  <c r="AQ36" i="1" s="1"/>
  <c r="AT54" i="1"/>
  <c r="AU54" i="1" s="1"/>
  <c r="AV54" i="1" s="1"/>
  <c r="K54" i="1" s="1"/>
  <c r="AY54" i="1"/>
  <c r="AZ54" i="1" s="1"/>
  <c r="BA54" i="1" s="1"/>
  <c r="AY36" i="1"/>
  <c r="AZ36" i="1" s="1"/>
  <c r="BA36" i="1" s="1"/>
  <c r="AO54" i="1"/>
  <c r="AP54" i="1" s="1"/>
  <c r="AQ54" i="1" s="1"/>
  <c r="AO48" i="1"/>
  <c r="AP48" i="1" s="1"/>
  <c r="AQ48" i="1" s="1"/>
  <c r="H48" i="1" s="1"/>
  <c r="AY35" i="1"/>
  <c r="AZ35" i="1" s="1"/>
  <c r="BA35" i="1" s="1"/>
  <c r="AY34" i="1"/>
  <c r="AZ34" i="1" s="1"/>
  <c r="BA34" i="1" s="1"/>
  <c r="AO34" i="1"/>
  <c r="AP34" i="1" s="1"/>
  <c r="AQ34" i="1" s="1"/>
  <c r="H34" i="1" s="1"/>
  <c r="AT34" i="1"/>
  <c r="AU34" i="1" s="1"/>
  <c r="AV34" i="1" s="1"/>
  <c r="J34" i="1" s="1"/>
  <c r="AT32" i="1"/>
  <c r="AU32" i="1" s="1"/>
  <c r="AV32" i="1" s="1"/>
  <c r="AO32" i="1"/>
  <c r="AP32" i="1" s="1"/>
  <c r="AQ32" i="1" s="1"/>
  <c r="AT55" i="1"/>
  <c r="AU55" i="1" s="1"/>
  <c r="AV55" i="1" s="1"/>
  <c r="K55" i="1" s="1"/>
  <c r="K53" i="1"/>
  <c r="J53" i="1"/>
  <c r="L33" i="1"/>
  <c r="AO53" i="1"/>
  <c r="AP53" i="1" s="1"/>
  <c r="AQ53" i="1" s="1"/>
  <c r="I53" i="1" s="1"/>
  <c r="AT28" i="1"/>
  <c r="AU28" i="1" s="1"/>
  <c r="AV28" i="1" s="1"/>
  <c r="J28" i="1" s="1"/>
  <c r="AO51" i="1"/>
  <c r="AP51" i="1" s="1"/>
  <c r="AQ51" i="1" s="1"/>
  <c r="I51" i="1" s="1"/>
  <c r="M30" i="1"/>
  <c r="I65" i="1"/>
  <c r="AY51" i="1"/>
  <c r="AZ51" i="1" s="1"/>
  <c r="BA51" i="1" s="1"/>
  <c r="AT50" i="1"/>
  <c r="AU50" i="1" s="1"/>
  <c r="AV50" i="1" s="1"/>
  <c r="J50" i="1" s="1"/>
  <c r="AY48" i="1"/>
  <c r="AZ48" i="1" s="1"/>
  <c r="BA48" i="1" s="1"/>
  <c r="M48" i="1" s="1"/>
  <c r="AT47" i="1"/>
  <c r="AU47" i="1" s="1"/>
  <c r="AV47" i="1" s="1"/>
  <c r="L49" i="1"/>
  <c r="AO29" i="1"/>
  <c r="AP29" i="1" s="1"/>
  <c r="AQ29" i="1" s="1"/>
  <c r="AO49" i="1"/>
  <c r="AP49" i="1" s="1"/>
  <c r="AQ49" i="1" s="1"/>
  <c r="AO24" i="1"/>
  <c r="AP24" i="1" s="1"/>
  <c r="AQ24" i="1" s="1"/>
  <c r="I24" i="1" s="1"/>
  <c r="J45" i="1"/>
  <c r="K45" i="1"/>
  <c r="AY29" i="1"/>
  <c r="AZ29" i="1" s="1"/>
  <c r="BA29" i="1" s="1"/>
  <c r="AY27" i="1"/>
  <c r="AZ27" i="1" s="1"/>
  <c r="BA27" i="1" s="1"/>
  <c r="L27" i="1" s="1"/>
  <c r="AY24" i="1"/>
  <c r="AZ24" i="1" s="1"/>
  <c r="BA24" i="1" s="1"/>
  <c r="L24" i="1" s="1"/>
  <c r="AO27" i="1"/>
  <c r="AP27" i="1" s="1"/>
  <c r="AQ27" i="1" s="1"/>
  <c r="AT27" i="1"/>
  <c r="AU27" i="1" s="1"/>
  <c r="AV27" i="1" s="1"/>
  <c r="L46" i="1"/>
  <c r="M46" i="1"/>
  <c r="AO43" i="1"/>
  <c r="AP43" i="1" s="1"/>
  <c r="AQ43" i="1" s="1"/>
  <c r="H43" i="1" s="1"/>
  <c r="AY42" i="1"/>
  <c r="AZ42" i="1" s="1"/>
  <c r="BA42" i="1" s="1"/>
  <c r="L42" i="1" s="1"/>
  <c r="AY43" i="1"/>
  <c r="AZ43" i="1" s="1"/>
  <c r="BA43" i="1" s="1"/>
  <c r="M43" i="1" s="1"/>
  <c r="AT43" i="1"/>
  <c r="AU43" i="1" s="1"/>
  <c r="AV43" i="1" s="1"/>
  <c r="J43" i="1" s="1"/>
  <c r="AT42" i="1"/>
  <c r="AU42" i="1" s="1"/>
  <c r="AV42" i="1" s="1"/>
  <c r="J42" i="1" s="1"/>
  <c r="H42" i="1"/>
  <c r="I42" i="1"/>
  <c r="AT24" i="1"/>
  <c r="AU24" i="1" s="1"/>
  <c r="AV24" i="1" s="1"/>
  <c r="J24" i="1" s="1"/>
  <c r="AY23" i="1"/>
  <c r="AZ23" i="1" s="1"/>
  <c r="BA23" i="1" s="1"/>
  <c r="M23" i="1" s="1"/>
  <c r="AT23" i="1"/>
  <c r="AU23" i="1" s="1"/>
  <c r="AV23" i="1" s="1"/>
  <c r="K23" i="1" s="1"/>
  <c r="AO23" i="1"/>
  <c r="AP23" i="1" s="1"/>
  <c r="AQ23" i="1" s="1"/>
  <c r="H37" i="1"/>
  <c r="I37" i="1"/>
  <c r="M58" i="1"/>
  <c r="L58" i="1"/>
  <c r="I63" i="1"/>
  <c r="H63" i="1"/>
  <c r="I55" i="1"/>
  <c r="H55" i="1"/>
  <c r="K36" i="1"/>
  <c r="K59" i="1"/>
  <c r="J59" i="1"/>
  <c r="L31" i="1"/>
  <c r="H25" i="1"/>
  <c r="I25" i="1"/>
  <c r="H31" i="1"/>
  <c r="I31" i="1"/>
  <c r="M52" i="1"/>
  <c r="L52" i="1"/>
  <c r="H59" i="1"/>
  <c r="M64" i="1"/>
  <c r="L64" i="1"/>
  <c r="M63" i="1"/>
  <c r="AB87" i="1"/>
  <c r="AA87" i="1"/>
  <c r="Z87" i="1"/>
  <c r="AU87" i="1"/>
  <c r="AV87" i="1" s="1"/>
  <c r="A101" i="5" l="1"/>
  <c r="A107" i="5"/>
  <c r="A284" i="5"/>
  <c r="A288" i="5"/>
  <c r="A285" i="5"/>
  <c r="I58" i="1"/>
  <c r="K66" i="1"/>
  <c r="A104" i="5"/>
  <c r="A286" i="5"/>
  <c r="A295" i="5"/>
  <c r="A75" i="5"/>
  <c r="A282" i="5"/>
  <c r="A283" i="5"/>
  <c r="A290" i="5"/>
  <c r="M59" i="1"/>
  <c r="A99" i="5"/>
  <c r="A77" i="5"/>
  <c r="A78" i="5"/>
  <c r="A54" i="5"/>
  <c r="A80" i="5"/>
  <c r="A289" i="5"/>
  <c r="I141" i="1"/>
  <c r="H141" i="1"/>
  <c r="A287" i="5"/>
  <c r="L128" i="1"/>
  <c r="A111" i="5" s="1"/>
  <c r="M128" i="1"/>
  <c r="A42" i="5"/>
  <c r="I56" i="1"/>
  <c r="L68" i="1"/>
  <c r="A76" i="5"/>
  <c r="A100" i="5"/>
  <c r="A69" i="5"/>
  <c r="A106" i="5"/>
  <c r="I22" i="1"/>
  <c r="K41" i="1"/>
  <c r="A89" i="5"/>
  <c r="I74" i="1"/>
  <c r="A57" i="5" s="1"/>
  <c r="A109" i="5"/>
  <c r="A61" i="5"/>
  <c r="A119" i="5"/>
  <c r="A74" i="5"/>
  <c r="K22" i="1"/>
  <c r="K26" i="1"/>
  <c r="J33" i="1"/>
  <c r="A16" i="5" s="1"/>
  <c r="J141" i="1"/>
  <c r="K141" i="1"/>
  <c r="J31" i="1"/>
  <c r="A14" i="5" s="1"/>
  <c r="L65" i="1"/>
  <c r="A48" i="5" s="1"/>
  <c r="M47" i="1"/>
  <c r="K48" i="1"/>
  <c r="K39" i="1"/>
  <c r="M22" i="1"/>
  <c r="K25" i="1"/>
  <c r="H273" i="1"/>
  <c r="I273" i="1"/>
  <c r="K62" i="1"/>
  <c r="J68" i="1"/>
  <c r="J46" i="1"/>
  <c r="I61" i="1"/>
  <c r="H28" i="1"/>
  <c r="J37" i="1"/>
  <c r="A20" i="5" s="1"/>
  <c r="H50" i="1"/>
  <c r="I50" i="1"/>
  <c r="H38" i="1"/>
  <c r="I38" i="1"/>
  <c r="M50" i="1"/>
  <c r="L50" i="1"/>
  <c r="M66" i="1"/>
  <c r="AT67" i="1"/>
  <c r="AU67" i="1" s="1"/>
  <c r="AV67" i="1" s="1"/>
  <c r="K143" i="1"/>
  <c r="J143" i="1"/>
  <c r="H156" i="1"/>
  <c r="I156" i="1"/>
  <c r="H52" i="1"/>
  <c r="A35" i="5" s="1"/>
  <c r="M28" i="1"/>
  <c r="K44" i="1"/>
  <c r="K51" i="1"/>
  <c r="J51" i="1"/>
  <c r="K87" i="1"/>
  <c r="J87" i="1"/>
  <c r="A70" i="5" s="1"/>
  <c r="J63" i="1"/>
  <c r="A46" i="5" s="1"/>
  <c r="H66" i="1"/>
  <c r="A49" i="5" s="1"/>
  <c r="H60" i="1"/>
  <c r="M25" i="1"/>
  <c r="M44" i="1"/>
  <c r="L38" i="1"/>
  <c r="M38" i="1"/>
  <c r="K49" i="1"/>
  <c r="J49" i="1"/>
  <c r="AY55" i="1"/>
  <c r="AZ55" i="1" s="1"/>
  <c r="BA55" i="1" s="1"/>
  <c r="H81" i="1"/>
  <c r="I81" i="1"/>
  <c r="M39" i="1"/>
  <c r="I98" i="1"/>
  <c r="H98" i="1"/>
  <c r="H24" i="1"/>
  <c r="H68" i="1"/>
  <c r="A51" i="5" s="1"/>
  <c r="H44" i="1"/>
  <c r="A27" i="5" s="1"/>
  <c r="I46" i="1"/>
  <c r="L53" i="1"/>
  <c r="M53" i="1"/>
  <c r="M60" i="1"/>
  <c r="L60" i="1"/>
  <c r="J40" i="1"/>
  <c r="K40" i="1"/>
  <c r="H45" i="1"/>
  <c r="A28" i="5" s="1"/>
  <c r="H39" i="1"/>
  <c r="M67" i="1"/>
  <c r="I67" i="1"/>
  <c r="H67" i="1"/>
  <c r="K61" i="1"/>
  <c r="J61" i="1"/>
  <c r="K60" i="1"/>
  <c r="J60" i="1"/>
  <c r="I43" i="1"/>
  <c r="H62" i="1"/>
  <c r="A45" i="5" s="1"/>
  <c r="I62" i="1"/>
  <c r="K50" i="1"/>
  <c r="J54" i="1"/>
  <c r="L43" i="1"/>
  <c r="H51" i="1"/>
  <c r="K28" i="1"/>
  <c r="I41" i="1"/>
  <c r="H41" i="1"/>
  <c r="I64" i="1"/>
  <c r="H64" i="1"/>
  <c r="K34" i="1"/>
  <c r="J56" i="1"/>
  <c r="A39" i="5" s="1"/>
  <c r="I26" i="1"/>
  <c r="A9" i="5" s="1"/>
  <c r="K64" i="1"/>
  <c r="J64" i="1"/>
  <c r="L41" i="1"/>
  <c r="M41" i="1"/>
  <c r="H40" i="1"/>
  <c r="A23" i="5" s="1"/>
  <c r="I40" i="1"/>
  <c r="L57" i="1"/>
  <c r="M57" i="1"/>
  <c r="K38" i="1"/>
  <c r="J38" i="1"/>
  <c r="J58" i="1"/>
  <c r="A41" i="5" s="1"/>
  <c r="K58" i="1"/>
  <c r="J55" i="1"/>
  <c r="J30" i="1"/>
  <c r="A13" i="5" s="1"/>
  <c r="I47" i="1"/>
  <c r="H47" i="1"/>
  <c r="K57" i="1"/>
  <c r="J57" i="1"/>
  <c r="L54" i="1"/>
  <c r="M54" i="1"/>
  <c r="J35" i="1"/>
  <c r="A18" i="5" s="1"/>
  <c r="K35" i="1"/>
  <c r="J29" i="1"/>
  <c r="K29" i="1"/>
  <c r="L36" i="1"/>
  <c r="M36" i="1"/>
  <c r="I36" i="1"/>
  <c r="H36" i="1"/>
  <c r="L48" i="1"/>
  <c r="I54" i="1"/>
  <c r="H54" i="1"/>
  <c r="A37" i="5" s="1"/>
  <c r="H53" i="1"/>
  <c r="I34" i="1"/>
  <c r="L35" i="1"/>
  <c r="M35" i="1"/>
  <c r="I48" i="1"/>
  <c r="L34" i="1"/>
  <c r="M34" i="1"/>
  <c r="H32" i="1"/>
  <c r="I32" i="1"/>
  <c r="K32" i="1"/>
  <c r="J32" i="1"/>
  <c r="L51" i="1"/>
  <c r="M51" i="1"/>
  <c r="K43" i="1"/>
  <c r="J47" i="1"/>
  <c r="K47" i="1"/>
  <c r="H29" i="1"/>
  <c r="I29" i="1"/>
  <c r="M24" i="1"/>
  <c r="I49" i="1"/>
  <c r="H49" i="1"/>
  <c r="L29" i="1"/>
  <c r="M29" i="1"/>
  <c r="M27" i="1"/>
  <c r="J27" i="1"/>
  <c r="K27" i="1"/>
  <c r="M42" i="1"/>
  <c r="H27" i="1"/>
  <c r="I27" i="1"/>
  <c r="K42" i="1"/>
  <c r="A25" i="5" s="1"/>
  <c r="L23" i="1"/>
  <c r="AK329" i="1"/>
  <c r="AK187" i="1"/>
  <c r="AK113" i="1"/>
  <c r="AK68" i="1"/>
  <c r="AK144" i="1"/>
  <c r="AK126" i="1"/>
  <c r="K24" i="1"/>
  <c r="AK180" i="1"/>
  <c r="O180" i="1" s="1"/>
  <c r="AK250" i="1"/>
  <c r="T250" i="1" s="1"/>
  <c r="A233" i="5" s="1"/>
  <c r="AK197" i="1"/>
  <c r="AK216" i="1"/>
  <c r="S216" i="1" s="1"/>
  <c r="AK72" i="1"/>
  <c r="AK204" i="1"/>
  <c r="AK172" i="1"/>
  <c r="AK339" i="1"/>
  <c r="AK206" i="1"/>
  <c r="AK45" i="1"/>
  <c r="AK73" i="1"/>
  <c r="AK87" i="1"/>
  <c r="AK275" i="1"/>
  <c r="AK28" i="1"/>
  <c r="AK79" i="1"/>
  <c r="AK127" i="1"/>
  <c r="AK43" i="1"/>
  <c r="AK148" i="1"/>
  <c r="AK145" i="1"/>
  <c r="AK54" i="1"/>
  <c r="AK318" i="1"/>
  <c r="AK241" i="1"/>
  <c r="AK302" i="1"/>
  <c r="AK303" i="1"/>
  <c r="AK291" i="1"/>
  <c r="AK159" i="1"/>
  <c r="AK130" i="1"/>
  <c r="AK214" i="1"/>
  <c r="AK320" i="1"/>
  <c r="AK171" i="1"/>
  <c r="AK278" i="1"/>
  <c r="U278" i="1" s="1"/>
  <c r="A261" i="5" s="1"/>
  <c r="AK67" i="1"/>
  <c r="AK253" i="1"/>
  <c r="AK110" i="1"/>
  <c r="AK102" i="1"/>
  <c r="AK331" i="1"/>
  <c r="AK249" i="1"/>
  <c r="AK198" i="1"/>
  <c r="AK125" i="1"/>
  <c r="AK288" i="1"/>
  <c r="AK228" i="1"/>
  <c r="AK34" i="1"/>
  <c r="AK128" i="1"/>
  <c r="AK182" i="1"/>
  <c r="AK193" i="1"/>
  <c r="S193" i="1" s="1"/>
  <c r="AK229" i="1"/>
  <c r="R229" i="1" s="1"/>
  <c r="AK255" i="1"/>
  <c r="AK63" i="1"/>
  <c r="AK71" i="1"/>
  <c r="AK137" i="1"/>
  <c r="AK158" i="1"/>
  <c r="AK301" i="1"/>
  <c r="J23" i="1"/>
  <c r="AK202" i="1"/>
  <c r="AK91" i="1"/>
  <c r="AK309" i="1"/>
  <c r="AK232" i="1"/>
  <c r="S232" i="1" s="1"/>
  <c r="AK300" i="1"/>
  <c r="AK146" i="1"/>
  <c r="AK266" i="1"/>
  <c r="U266" i="1" s="1"/>
  <c r="A249" i="5" s="1"/>
  <c r="AK153" i="1"/>
  <c r="AK342" i="1"/>
  <c r="AK101" i="1"/>
  <c r="AK138" i="1"/>
  <c r="AK210" i="1"/>
  <c r="AK141" i="1"/>
  <c r="AK94" i="1"/>
  <c r="AK174" i="1"/>
  <c r="AK323" i="1"/>
  <c r="AK305" i="1"/>
  <c r="AK200" i="1"/>
  <c r="AK179" i="1"/>
  <c r="I23" i="1"/>
  <c r="H23" i="1"/>
  <c r="S204" i="1"/>
  <c r="R204" i="1"/>
  <c r="A187" i="5" s="1"/>
  <c r="V291" i="1"/>
  <c r="A274" i="5" s="1"/>
  <c r="T253" i="1"/>
  <c r="A236" i="5" s="1"/>
  <c r="N180" i="1"/>
  <c r="S214" i="1"/>
  <c r="R214" i="1"/>
  <c r="R187" i="1"/>
  <c r="S187" i="1"/>
  <c r="T249" i="1"/>
  <c r="A232" i="5" s="1"/>
  <c r="S198" i="1"/>
  <c r="R198" i="1"/>
  <c r="A181" i="5" s="1"/>
  <c r="U288" i="1"/>
  <c r="A271" i="5" s="1"/>
  <c r="S228" i="1"/>
  <c r="R228" i="1"/>
  <c r="A211" i="5" s="1"/>
  <c r="O182" i="1"/>
  <c r="N182" i="1"/>
  <c r="R193" i="1"/>
  <c r="A176" i="5" s="1"/>
  <c r="T255" i="1"/>
  <c r="A238" i="5" s="1"/>
  <c r="R197" i="1"/>
  <c r="A180" i="5" s="1"/>
  <c r="S197" i="1"/>
  <c r="S206" i="1"/>
  <c r="R206" i="1"/>
  <c r="U275" i="1"/>
  <c r="A258" i="5" s="1"/>
  <c r="T241" i="1"/>
  <c r="A224" i="5" s="1"/>
  <c r="S202" i="1"/>
  <c r="R202" i="1"/>
  <c r="A185" i="5" s="1"/>
  <c r="S210" i="1"/>
  <c r="R210" i="1"/>
  <c r="S200" i="1"/>
  <c r="R200" i="1"/>
  <c r="A183" i="5" s="1"/>
  <c r="AK132" i="1" l="1"/>
  <c r="AK281" i="1"/>
  <c r="U281" i="1" s="1"/>
  <c r="A264" i="5" s="1"/>
  <c r="AK66" i="1"/>
  <c r="AK324" i="1"/>
  <c r="AK105" i="1"/>
  <c r="AK211" i="1"/>
  <c r="AK289" i="1"/>
  <c r="U289" i="1" s="1"/>
  <c r="A272" i="5" s="1"/>
  <c r="AK287" i="1"/>
  <c r="U287" i="1" s="1"/>
  <c r="A270" i="5" s="1"/>
  <c r="AK46" i="1"/>
  <c r="AK307" i="1"/>
  <c r="AK319" i="1"/>
  <c r="AK84" i="1"/>
  <c r="AK99" i="1"/>
  <c r="AK201" i="1"/>
  <c r="S201" i="1" s="1"/>
  <c r="AK209" i="1"/>
  <c r="R209" i="1" s="1"/>
  <c r="AK47" i="1"/>
  <c r="AK314" i="1"/>
  <c r="AK279" i="1"/>
  <c r="U279" i="1" s="1"/>
  <c r="A262" i="5" s="1"/>
  <c r="AK55" i="1"/>
  <c r="AK243" i="1"/>
  <c r="T243" i="1" s="1"/>
  <c r="A226" i="5" s="1"/>
  <c r="AK236" i="1"/>
  <c r="AK233" i="1"/>
  <c r="AK24" i="1"/>
  <c r="AK76" i="1"/>
  <c r="AK269" i="1"/>
  <c r="U269" i="1" s="1"/>
  <c r="A252" i="5" s="1"/>
  <c r="AK134" i="1"/>
  <c r="AK44" i="1"/>
  <c r="AK62" i="1"/>
  <c r="AK248" i="1"/>
  <c r="T248" i="1" s="1"/>
  <c r="A231" i="5" s="1"/>
  <c r="AK186" i="1"/>
  <c r="AK192" i="1"/>
  <c r="AK344" i="1"/>
  <c r="AK321" i="1"/>
  <c r="AK222" i="1"/>
  <c r="AK40" i="1"/>
  <c r="AK333" i="1"/>
  <c r="AK155" i="1"/>
  <c r="AK273" i="1"/>
  <c r="U273" i="1" s="1"/>
  <c r="AK290" i="1"/>
  <c r="U290" i="1" s="1"/>
  <c r="A273" i="5" s="1"/>
  <c r="AK116" i="1"/>
  <c r="AK298" i="1"/>
  <c r="AK299" i="1"/>
  <c r="AK77" i="1"/>
  <c r="AK326" i="1"/>
  <c r="AK220" i="1"/>
  <c r="AK218" i="1"/>
  <c r="AK150" i="1"/>
  <c r="AK83" i="1"/>
  <c r="AK208" i="1"/>
  <c r="AK196" i="1"/>
  <c r="AK151" i="1"/>
  <c r="AK58" i="1"/>
  <c r="AK191" i="1"/>
  <c r="AK25" i="1"/>
  <c r="AK268" i="1"/>
  <c r="U268" i="1" s="1"/>
  <c r="A251" i="5" s="1"/>
  <c r="AK293" i="1"/>
  <c r="V293" i="1" s="1"/>
  <c r="A276" i="5" s="1"/>
  <c r="AK221" i="1"/>
  <c r="AK104" i="1"/>
  <c r="AK129" i="1"/>
  <c r="AK98" i="1"/>
  <c r="AK165" i="1"/>
  <c r="AK337" i="1"/>
  <c r="AK176" i="1"/>
  <c r="AK190" i="1"/>
  <c r="AK205" i="1"/>
  <c r="AK282" i="1"/>
  <c r="U282" i="1" s="1"/>
  <c r="A265" i="5" s="1"/>
  <c r="AK161" i="1"/>
  <c r="AK239" i="1"/>
  <c r="T239" i="1" s="1"/>
  <c r="A222" i="5" s="1"/>
  <c r="AK26" i="1"/>
  <c r="AK304" i="1"/>
  <c r="AK85" i="1"/>
  <c r="R216" i="1"/>
  <c r="AK164" i="1"/>
  <c r="AK183" i="1"/>
  <c r="AK203" i="1"/>
  <c r="AK56" i="1"/>
  <c r="AK140" i="1"/>
  <c r="AK297" i="1"/>
  <c r="AK257" i="1"/>
  <c r="T257" i="1" s="1"/>
  <c r="A240" i="5" s="1"/>
  <c r="AK251" i="1"/>
  <c r="T251" i="1" s="1"/>
  <c r="A234" i="5" s="1"/>
  <c r="AK149" i="1"/>
  <c r="AK265" i="1"/>
  <c r="U265" i="1" s="1"/>
  <c r="A248" i="5" s="1"/>
  <c r="AK327" i="1"/>
  <c r="AK65" i="1"/>
  <c r="AK340" i="1"/>
  <c r="AK335" i="1"/>
  <c r="AK147" i="1"/>
  <c r="AK332" i="1"/>
  <c r="AK170" i="1"/>
  <c r="AK75" i="1"/>
  <c r="AK33" i="1"/>
  <c r="AK30" i="1"/>
  <c r="AK274" i="1"/>
  <c r="U274" i="1" s="1"/>
  <c r="A257" i="5" s="1"/>
  <c r="AK41" i="1"/>
  <c r="AK139" i="1"/>
  <c r="AK23" i="1"/>
  <c r="AK100" i="1"/>
  <c r="AK90" i="1"/>
  <c r="AK267" i="1"/>
  <c r="U267" i="1" s="1"/>
  <c r="A250" i="5" s="1"/>
  <c r="AK254" i="1"/>
  <c r="T254" i="1" s="1"/>
  <c r="A237" i="5" s="1"/>
  <c r="AK115" i="1"/>
  <c r="AK59" i="1"/>
  <c r="AK136" i="1"/>
  <c r="AK308" i="1"/>
  <c r="AK306" i="1"/>
  <c r="AK264" i="1"/>
  <c r="U264" i="1" s="1"/>
  <c r="A247" i="5" s="1"/>
  <c r="AK276" i="1"/>
  <c r="U276" i="1" s="1"/>
  <c r="A259" i="5" s="1"/>
  <c r="AK262" i="1"/>
  <c r="T262" i="1" s="1"/>
  <c r="A245" i="5" s="1"/>
  <c r="AK120" i="1"/>
  <c r="AK338" i="1"/>
  <c r="AK152" i="1"/>
  <c r="AK122" i="1"/>
  <c r="AK121" i="1"/>
  <c r="AK38" i="1"/>
  <c r="AK195" i="1"/>
  <c r="AK223" i="1"/>
  <c r="AK167" i="1"/>
  <c r="AK97" i="1"/>
  <c r="AK194" i="1"/>
  <c r="AK234" i="1"/>
  <c r="AK294" i="1"/>
  <c r="AK271" i="1"/>
  <c r="U271" i="1" s="1"/>
  <c r="A254" i="5" s="1"/>
  <c r="AK199" i="1"/>
  <c r="AK27" i="1"/>
  <c r="AK21" i="1"/>
  <c r="AK284" i="1"/>
  <c r="U284" i="1" s="1"/>
  <c r="A267" i="5" s="1"/>
  <c r="AK286" i="1"/>
  <c r="U286" i="1" s="1"/>
  <c r="A269" i="5" s="1"/>
  <c r="AK336" i="1"/>
  <c r="AK235" i="1"/>
  <c r="AK259" i="1"/>
  <c r="T259" i="1" s="1"/>
  <c r="A242" i="5" s="1"/>
  <c r="AK181" i="1"/>
  <c r="AK81" i="1"/>
  <c r="AK39" i="1"/>
  <c r="AK184" i="1"/>
  <c r="AK49" i="1"/>
  <c r="AK245" i="1"/>
  <c r="T245" i="1" s="1"/>
  <c r="A228" i="5" s="1"/>
  <c r="AK312" i="1"/>
  <c r="AK86" i="1"/>
  <c r="AK217" i="1"/>
  <c r="AK169" i="1"/>
  <c r="AK310" i="1"/>
  <c r="A139" i="5"/>
  <c r="AK173" i="1"/>
  <c r="AK343" i="1"/>
  <c r="AK163" i="1"/>
  <c r="AK156" i="1"/>
  <c r="AK313" i="1"/>
  <c r="AK328" i="1"/>
  <c r="AK89" i="1"/>
  <c r="AK78" i="1"/>
  <c r="AK92" i="1"/>
  <c r="AK107" i="1"/>
  <c r="AK283" i="1"/>
  <c r="U283" i="1" s="1"/>
  <c r="A266" i="5" s="1"/>
  <c r="AK341" i="1"/>
  <c r="AK166" i="1"/>
  <c r="AK315" i="1"/>
  <c r="AK215" i="1"/>
  <c r="AK238" i="1"/>
  <c r="R238" i="1" s="1"/>
  <c r="AK225" i="1"/>
  <c r="AK316" i="1"/>
  <c r="AK31" i="1"/>
  <c r="AK334" i="1"/>
  <c r="AK35" i="1"/>
  <c r="AK52" i="1"/>
  <c r="AK135" i="1"/>
  <c r="AK50" i="1"/>
  <c r="AK247" i="1"/>
  <c r="T247" i="1" s="1"/>
  <c r="A230" i="5" s="1"/>
  <c r="AK51" i="1"/>
  <c r="AK22" i="1"/>
  <c r="AK124" i="1"/>
  <c r="AK252" i="1"/>
  <c r="T252" i="1" s="1"/>
  <c r="A235" i="5" s="1"/>
  <c r="AK143" i="1"/>
  <c r="AK69" i="1"/>
  <c r="AK93" i="1"/>
  <c r="AK80" i="1"/>
  <c r="AK111" i="1"/>
  <c r="AK178" i="1"/>
  <c r="AK160" i="1"/>
  <c r="AK322" i="1"/>
  <c r="AK48" i="1"/>
  <c r="AK189" i="1"/>
  <c r="AK117" i="1"/>
  <c r="AK96" i="1"/>
  <c r="AK311" i="1"/>
  <c r="AK123" i="1"/>
  <c r="AK109" i="1"/>
  <c r="AK260" i="1"/>
  <c r="T260" i="1" s="1"/>
  <c r="A243" i="5" s="1"/>
  <c r="AK325" i="1"/>
  <c r="AK242" i="1"/>
  <c r="T242" i="1" s="1"/>
  <c r="A225" i="5" s="1"/>
  <c r="AK246" i="1"/>
  <c r="T246" i="1" s="1"/>
  <c r="A229" i="5" s="1"/>
  <c r="AK213" i="1"/>
  <c r="AK219" i="1"/>
  <c r="AK261" i="1"/>
  <c r="T261" i="1" s="1"/>
  <c r="A244" i="5" s="1"/>
  <c r="AK53" i="1"/>
  <c r="AK263" i="1"/>
  <c r="U263" i="1" s="1"/>
  <c r="A246" i="5" s="1"/>
  <c r="AK112" i="1"/>
  <c r="AK177" i="1"/>
  <c r="AK244" i="1"/>
  <c r="T244" i="1" s="1"/>
  <c r="A227" i="5" s="1"/>
  <c r="AK142" i="1"/>
  <c r="AK36" i="1"/>
  <c r="AK330" i="1"/>
  <c r="AK118" i="1"/>
  <c r="AK70" i="1"/>
  <c r="AK188" i="1"/>
  <c r="AK185" i="1"/>
  <c r="AK95" i="1"/>
  <c r="AK237" i="1"/>
  <c r="AK256" i="1"/>
  <c r="T256" i="1" s="1"/>
  <c r="A239" i="5" s="1"/>
  <c r="AK60" i="1"/>
  <c r="AK270" i="1"/>
  <c r="U270" i="1" s="1"/>
  <c r="A253" i="5" s="1"/>
  <c r="AK292" i="1"/>
  <c r="V292" i="1" s="1"/>
  <c r="A275" i="5" s="1"/>
  <c r="AK226" i="1"/>
  <c r="AK61" i="1"/>
  <c r="AK280" i="1"/>
  <c r="U280" i="1" s="1"/>
  <c r="A263" i="5" s="1"/>
  <c r="AK119" i="1"/>
  <c r="AK285" i="1"/>
  <c r="U285" i="1" s="1"/>
  <c r="A268" i="5" s="1"/>
  <c r="A31" i="5"/>
  <c r="A8" i="5"/>
  <c r="A5" i="5"/>
  <c r="A40" i="5"/>
  <c r="A26" i="5"/>
  <c r="A22" i="5"/>
  <c r="A29" i="5"/>
  <c r="A44" i="5"/>
  <c r="A17" i="5"/>
  <c r="A193" i="5"/>
  <c r="A197" i="5"/>
  <c r="A81" i="5"/>
  <c r="A64" i="5"/>
  <c r="A43" i="5"/>
  <c r="A126" i="5"/>
  <c r="A6" i="5"/>
  <c r="A47" i="5"/>
  <c r="A33" i="5"/>
  <c r="A256" i="5"/>
  <c r="A32" i="5"/>
  <c r="A12" i="5"/>
  <c r="A36" i="5"/>
  <c r="A19" i="5"/>
  <c r="A30" i="5"/>
  <c r="A34" i="5"/>
  <c r="A124" i="5"/>
  <c r="A189" i="5"/>
  <c r="A165" i="5"/>
  <c r="A170" i="5"/>
  <c r="A163" i="5"/>
  <c r="A199" i="5"/>
  <c r="A10" i="5"/>
  <c r="A15" i="5"/>
  <c r="A24" i="5"/>
  <c r="A7" i="5"/>
  <c r="A21" i="5"/>
  <c r="A11" i="5"/>
  <c r="AK212" i="1"/>
  <c r="AK82" i="1"/>
  <c r="AK74" i="1"/>
  <c r="AK64" i="1"/>
  <c r="AK224" i="1"/>
  <c r="AK57" i="1"/>
  <c r="AK175" i="1"/>
  <c r="AK258" i="1"/>
  <c r="T258" i="1" s="1"/>
  <c r="A241" i="5" s="1"/>
  <c r="AK32" i="1"/>
  <c r="AK207" i="1"/>
  <c r="AK88" i="1"/>
  <c r="AK231" i="1"/>
  <c r="AK29" i="1"/>
  <c r="AK133" i="1"/>
  <c r="AK317" i="1"/>
  <c r="AK114" i="1"/>
  <c r="AK240" i="1"/>
  <c r="T240" i="1" s="1"/>
  <c r="A223" i="5" s="1"/>
  <c r="AK157" i="1"/>
  <c r="AK168" i="1"/>
  <c r="AK154" i="1"/>
  <c r="AK42" i="1"/>
  <c r="AK106" i="1"/>
  <c r="AK296" i="1"/>
  <c r="AK103" i="1"/>
  <c r="AK227" i="1"/>
  <c r="AK37" i="1"/>
  <c r="AK295" i="1"/>
  <c r="AK108" i="1"/>
  <c r="AK230" i="1"/>
  <c r="AK272" i="1"/>
  <c r="U272" i="1" s="1"/>
  <c r="A255" i="5" s="1"/>
  <c r="AK277" i="1"/>
  <c r="U277" i="1" s="1"/>
  <c r="A260" i="5" s="1"/>
  <c r="AK162" i="1"/>
  <c r="AK131" i="1"/>
  <c r="J67" i="1"/>
  <c r="K67" i="1"/>
  <c r="M55" i="1"/>
  <c r="L55" i="1"/>
  <c r="R232" i="1"/>
  <c r="A215" i="5" s="1"/>
  <c r="R201" i="1"/>
  <c r="A184" i="5" s="1"/>
  <c r="S209" i="1"/>
  <c r="A192" i="5" s="1"/>
  <c r="S229" i="1"/>
  <c r="A212" i="5" s="1"/>
  <c r="S226" i="1" l="1"/>
  <c r="R226" i="1"/>
  <c r="A209" i="5" s="1"/>
  <c r="S188" i="1"/>
  <c r="R188" i="1"/>
  <c r="A171" i="5" s="1"/>
  <c r="S219" i="1"/>
  <c r="R219" i="1"/>
  <c r="S234" i="1"/>
  <c r="R234" i="1"/>
  <c r="A217" i="5" s="1"/>
  <c r="R223" i="1"/>
  <c r="A206" i="5" s="1"/>
  <c r="S223" i="1"/>
  <c r="R190" i="1"/>
  <c r="A173" i="5" s="1"/>
  <c r="S190" i="1"/>
  <c r="R237" i="1"/>
  <c r="A220" i="5" s="1"/>
  <c r="S237" i="1"/>
  <c r="R213" i="1"/>
  <c r="A196" i="5" s="1"/>
  <c r="S213" i="1"/>
  <c r="R225" i="1"/>
  <c r="A208" i="5" s="1"/>
  <c r="S225" i="1"/>
  <c r="S217" i="1"/>
  <c r="R217" i="1"/>
  <c r="A200" i="5" s="1"/>
  <c r="N181" i="1"/>
  <c r="A164" i="5" s="1"/>
  <c r="O181" i="1"/>
  <c r="R199" i="1"/>
  <c r="S199" i="1"/>
  <c r="S194" i="1"/>
  <c r="R194" i="1"/>
  <c r="S195" i="1"/>
  <c r="R195" i="1"/>
  <c r="R203" i="1"/>
  <c r="A186" i="5" s="1"/>
  <c r="S203" i="1"/>
  <c r="S192" i="1"/>
  <c r="R192" i="1"/>
  <c r="P184" i="1"/>
  <c r="A167" i="5" s="1"/>
  <c r="Q184" i="1"/>
  <c r="N183" i="1"/>
  <c r="A166" i="5" s="1"/>
  <c r="O183" i="1"/>
  <c r="S196" i="1"/>
  <c r="R196" i="1"/>
  <c r="R218" i="1"/>
  <c r="A201" i="5" s="1"/>
  <c r="S218" i="1"/>
  <c r="S222" i="1"/>
  <c r="R222" i="1"/>
  <c r="R186" i="1"/>
  <c r="S186" i="1"/>
  <c r="R233" i="1"/>
  <c r="A216" i="5" s="1"/>
  <c r="S233" i="1"/>
  <c r="S211" i="1"/>
  <c r="R211" i="1"/>
  <c r="A194" i="5" s="1"/>
  <c r="S238" i="1"/>
  <c r="A221" i="5" s="1"/>
  <c r="R185" i="1"/>
  <c r="S185" i="1"/>
  <c r="S189" i="1"/>
  <c r="R189" i="1"/>
  <c r="A172" i="5" s="1"/>
  <c r="S215" i="1"/>
  <c r="R215" i="1"/>
  <c r="A198" i="5" s="1"/>
  <c r="R235" i="1"/>
  <c r="S235" i="1"/>
  <c r="R205" i="1"/>
  <c r="S205" i="1"/>
  <c r="S221" i="1"/>
  <c r="R221" i="1"/>
  <c r="A204" i="5" s="1"/>
  <c r="S191" i="1"/>
  <c r="R191" i="1"/>
  <c r="A174" i="5" s="1"/>
  <c r="S208" i="1"/>
  <c r="R208" i="1"/>
  <c r="A191" i="5" s="1"/>
  <c r="S220" i="1"/>
  <c r="R220" i="1"/>
  <c r="A203" i="5" s="1"/>
  <c r="R236" i="1"/>
  <c r="S236" i="1"/>
  <c r="A50" i="5"/>
  <c r="A38" i="5"/>
  <c r="S212" i="1"/>
  <c r="R212" i="1"/>
  <c r="A195" i="5" s="1"/>
  <c r="S224" i="1"/>
  <c r="R224" i="1"/>
  <c r="A207" i="5" s="1"/>
  <c r="R207" i="1"/>
  <c r="S207" i="1"/>
  <c r="R231" i="1"/>
  <c r="S231" i="1"/>
  <c r="R230" i="1"/>
  <c r="S230" i="1"/>
  <c r="R227" i="1"/>
  <c r="S227" i="1"/>
  <c r="A219" i="5" l="1"/>
  <c r="A218" i="5"/>
  <c r="A175" i="5"/>
  <c r="A178" i="5"/>
  <c r="A169" i="5"/>
  <c r="A182" i="5"/>
  <c r="A188" i="5"/>
  <c r="A168" i="5"/>
  <c r="A205" i="5"/>
  <c r="A179" i="5"/>
  <c r="A177" i="5"/>
  <c r="A202" i="5"/>
  <c r="A210" i="5"/>
  <c r="A214" i="5"/>
  <c r="A213" i="5"/>
  <c r="A190" i="5"/>
</calcChain>
</file>

<file path=xl/sharedStrings.xml><?xml version="1.0" encoding="utf-8"?>
<sst xmlns="http://schemas.openxmlformats.org/spreadsheetml/2006/main" count="2889" uniqueCount="1149">
  <si>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</si>
  <si>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</si>
  <si>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</si>
  <si>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</si>
  <si>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</si>
  <si>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</si>
  <si>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</si>
  <si>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</si>
  <si>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</si>
  <si>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</si>
  <si>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</si>
  <si>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</si>
  <si>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</si>
  <si>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</si>
  <si>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</si>
  <si>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</si>
  <si>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ぬ</t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</si>
  <si>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</si>
  <si>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</si>
  <si>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</si>
  <si>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</si>
  <si>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</si>
  <si>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</si>
  <si>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</si>
  <si>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</si>
  <si>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</si>
  <si>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</si>
  <si>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</si>
  <si>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</si>
  <si>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</si>
  <si>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</si>
  <si>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</si>
  <si>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</si>
  <si>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</si>
  <si>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</si>
  <si>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</si>
  <si>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</si>
  <si>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</si>
  <si>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</si>
  <si>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</si>
  <si>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</si>
  <si>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</si>
  <si>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</si>
  <si>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</si>
  <si>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</si>
  <si>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</si>
  <si>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</si>
  <si>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</si>
  <si>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</si>
  <si>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</si>
  <si>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</si>
  <si>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</si>
  <si>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</si>
  <si>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</si>
  <si>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</si>
  <si>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</si>
  <si>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</si>
  <si>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</si>
  <si>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</si>
  <si>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</si>
  <si>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</si>
  <si>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</si>
  <si>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</si>
  <si>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</si>
  <si>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</si>
  <si>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っ</t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</si>
  <si>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</si>
  <si>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</si>
  <si>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</si>
  <si>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</si>
  <si>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</si>
  <si>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</si>
  <si>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</si>
  <si>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</si>
  <si>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</si>
  <si>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</si>
  <si>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</si>
  <si>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</si>
  <si>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</si>
  <si>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</si>
  <si>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</si>
  <si>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</si>
  <si>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</si>
  <si>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</si>
  <si>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</si>
  <si>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</si>
  <si>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</si>
  <si>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</si>
  <si>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</si>
  <si>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</si>
  <si>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</si>
  <si>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</si>
  <si>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</si>
  <si>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</si>
  <si>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</si>
  <si>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</si>
  <si>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</si>
  <si>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</si>
  <si>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</si>
  <si>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</si>
  <si>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</si>
  <si>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</si>
  <si>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</si>
  <si>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</si>
  <si>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</si>
  <si>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</si>
  <si>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Sp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</si>
  <si>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</si>
  <si>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</si>
  <si>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</si>
  <si>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</si>
  <si>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</si>
  <si>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</si>
  <si>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変換無</t>
    <rPh sb="0" eb="2">
      <t>ヘンカン</t>
    </rPh>
    <rPh sb="2" eb="3">
      <t>ナ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</si>
  <si>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</si>
  <si>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</si>
  <si>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</si>
  <si>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A01</t>
    <phoneticPr fontId="1"/>
  </si>
  <si>
    <t>Sp</t>
    <phoneticPr fontId="1"/>
  </si>
  <si>
    <t>spacebar</t>
    <phoneticPr fontId="1"/>
  </si>
  <si>
    <t>'</t>
    <phoneticPr fontId="1"/>
  </si>
  <si>
    <t>_</t>
    <phoneticPr fontId="1"/>
  </si>
  <si>
    <t>なし</t>
    <phoneticPr fontId="1"/>
  </si>
  <si>
    <t>=</t>
    <phoneticPr fontId="1"/>
  </si>
  <si>
    <t>]</t>
    <phoneticPr fontId="1"/>
  </si>
  <si>
    <t>E01</t>
    <phoneticPr fontId="1"/>
  </si>
  <si>
    <t>＼</t>
    <phoneticPr fontId="1"/>
  </si>
  <si>
    <t>\</t>
    <phoneticPr fontId="1"/>
  </si>
  <si>
    <t>E02</t>
    <phoneticPr fontId="1"/>
  </si>
  <si>
    <t>E03</t>
    <phoneticPr fontId="1"/>
  </si>
  <si>
    <t>E04</t>
    <phoneticPr fontId="1"/>
  </si>
  <si>
    <t>E05</t>
    <phoneticPr fontId="1"/>
  </si>
  <si>
    <t>E06</t>
    <phoneticPr fontId="1"/>
  </si>
  <si>
    <t>E07</t>
    <phoneticPr fontId="1"/>
  </si>
  <si>
    <t>E08</t>
    <phoneticPr fontId="1"/>
  </si>
  <si>
    <t>E09</t>
    <phoneticPr fontId="1"/>
  </si>
  <si>
    <t>E10</t>
    <phoneticPr fontId="1"/>
  </si>
  <si>
    <t>E11</t>
    <phoneticPr fontId="1"/>
  </si>
  <si>
    <t>hyphen</t>
    <phoneticPr fontId="1"/>
  </si>
  <si>
    <t>E12</t>
    <phoneticPr fontId="1"/>
  </si>
  <si>
    <t>equal</t>
  </si>
  <si>
    <t>D01</t>
    <phoneticPr fontId="1"/>
  </si>
  <si>
    <t>Q</t>
  </si>
  <si>
    <t>q</t>
  </si>
  <si>
    <t>D02</t>
    <phoneticPr fontId="1"/>
  </si>
  <si>
    <t>W</t>
  </si>
  <si>
    <t>w</t>
  </si>
  <si>
    <t>D03</t>
    <phoneticPr fontId="1"/>
  </si>
  <si>
    <t>E</t>
  </si>
  <si>
    <t>e</t>
  </si>
  <si>
    <t>D04</t>
    <phoneticPr fontId="1"/>
  </si>
  <si>
    <t>R</t>
  </si>
  <si>
    <t>r</t>
  </si>
  <si>
    <t>D05</t>
    <phoneticPr fontId="1"/>
  </si>
  <si>
    <t>T</t>
  </si>
  <si>
    <t>t</t>
  </si>
  <si>
    <t>D06</t>
    <phoneticPr fontId="1"/>
  </si>
  <si>
    <t>Y</t>
  </si>
  <si>
    <t>y</t>
  </si>
  <si>
    <t>D07</t>
    <phoneticPr fontId="1"/>
  </si>
  <si>
    <t>U</t>
  </si>
  <si>
    <t>u</t>
  </si>
  <si>
    <t>D08</t>
    <phoneticPr fontId="1"/>
  </si>
  <si>
    <t>I</t>
  </si>
  <si>
    <t>i</t>
  </si>
  <si>
    <t>D09</t>
    <phoneticPr fontId="1"/>
  </si>
  <si>
    <t>O</t>
  </si>
  <si>
    <t>o</t>
  </si>
  <si>
    <t>D10</t>
    <phoneticPr fontId="1"/>
  </si>
  <si>
    <t>P</t>
  </si>
  <si>
    <t>p</t>
  </si>
  <si>
    <t>D11</t>
    <phoneticPr fontId="1"/>
  </si>
  <si>
    <t>@</t>
  </si>
  <si>
    <t>open_bracket</t>
    <phoneticPr fontId="1"/>
  </si>
  <si>
    <t>D12</t>
    <phoneticPr fontId="1"/>
  </si>
  <si>
    <t>[</t>
  </si>
  <si>
    <t>close_bracket</t>
    <phoneticPr fontId="1"/>
  </si>
  <si>
    <t>C01</t>
    <phoneticPr fontId="1"/>
  </si>
  <si>
    <t>A</t>
  </si>
  <si>
    <t>a</t>
    <phoneticPr fontId="1"/>
  </si>
  <si>
    <t>C02</t>
    <phoneticPr fontId="1"/>
  </si>
  <si>
    <t>S</t>
  </si>
  <si>
    <t>s</t>
  </si>
  <si>
    <t>C03</t>
    <phoneticPr fontId="1"/>
  </si>
  <si>
    <t>D</t>
  </si>
  <si>
    <t>d</t>
  </si>
  <si>
    <t>C04</t>
    <phoneticPr fontId="1"/>
  </si>
  <si>
    <t>F</t>
  </si>
  <si>
    <t>f</t>
  </si>
  <si>
    <t>C05</t>
    <phoneticPr fontId="1"/>
  </si>
  <si>
    <t>G</t>
  </si>
  <si>
    <t>g</t>
  </si>
  <si>
    <t>C06</t>
    <phoneticPr fontId="1"/>
  </si>
  <si>
    <t>H</t>
  </si>
  <si>
    <t>h</t>
  </si>
  <si>
    <t>C07</t>
    <phoneticPr fontId="1"/>
  </si>
  <si>
    <t>J</t>
  </si>
  <si>
    <t>j</t>
  </si>
  <si>
    <t>C08</t>
    <phoneticPr fontId="1"/>
  </si>
  <si>
    <t>K</t>
  </si>
  <si>
    <t>k</t>
  </si>
  <si>
    <t>C09</t>
    <phoneticPr fontId="1"/>
  </si>
  <si>
    <t>L</t>
  </si>
  <si>
    <t>l</t>
  </si>
  <si>
    <t>C10</t>
    <phoneticPr fontId="1"/>
  </si>
  <si>
    <t>;</t>
  </si>
  <si>
    <t>semicolon</t>
  </si>
  <si>
    <t>C11</t>
    <phoneticPr fontId="1"/>
  </si>
  <si>
    <t>:</t>
  </si>
  <si>
    <t>quote</t>
  </si>
  <si>
    <t>C12</t>
    <phoneticPr fontId="1"/>
  </si>
  <si>
    <t>non_us_pound</t>
  </si>
  <si>
    <t>B01</t>
    <phoneticPr fontId="1"/>
  </si>
  <si>
    <t>Z</t>
  </si>
  <si>
    <t>z</t>
  </si>
  <si>
    <t>B02</t>
    <phoneticPr fontId="1"/>
  </si>
  <si>
    <t>X</t>
  </si>
  <si>
    <t>x</t>
  </si>
  <si>
    <t>B03</t>
    <phoneticPr fontId="1"/>
  </si>
  <si>
    <t>C</t>
  </si>
  <si>
    <t>c</t>
  </si>
  <si>
    <t>B04</t>
    <phoneticPr fontId="1"/>
  </si>
  <si>
    <t>V</t>
  </si>
  <si>
    <t>v</t>
  </si>
  <si>
    <t>B05</t>
    <phoneticPr fontId="1"/>
  </si>
  <si>
    <t>B</t>
  </si>
  <si>
    <t>b</t>
  </si>
  <si>
    <t>B06</t>
    <phoneticPr fontId="1"/>
  </si>
  <si>
    <t>N</t>
  </si>
  <si>
    <t>n</t>
  </si>
  <si>
    <t>B07</t>
    <phoneticPr fontId="1"/>
  </si>
  <si>
    <t>M</t>
  </si>
  <si>
    <t>m</t>
  </si>
  <si>
    <t>B08</t>
    <phoneticPr fontId="1"/>
  </si>
  <si>
    <t>,</t>
  </si>
  <si>
    <t>comma</t>
  </si>
  <si>
    <t>B09</t>
    <phoneticPr fontId="1"/>
  </si>
  <si>
    <t>.</t>
  </si>
  <si>
    <t>period</t>
  </si>
  <si>
    <t>B10</t>
    <phoneticPr fontId="1"/>
  </si>
  <si>
    <t>/</t>
  </si>
  <si>
    <t>slash</t>
  </si>
  <si>
    <t>B11</t>
    <phoneticPr fontId="1"/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</si>
  <si>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</si>
  <si>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</si>
  <si>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</si>
  <si>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定義</t>
    <rPh sb="0" eb="2">
      <t xml:space="preserve">テイギ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</si>
  <si>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</si>
  <si>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</si>
  <si>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</si>
  <si>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</si>
  <si>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ユニコード始まり</t>
    <rPh sb="5" eb="6">
      <t xml:space="preserve">ハジマリ </t>
    </rPh>
    <phoneticPr fontId="1"/>
  </si>
  <si>
    <t>{"key_code":"b","modifiers":["shift","option"]},{"key_code":"</t>
    <phoneticPr fontId="1"/>
  </si>
  <si>
    <t>"},{"key_code":"</t>
    <phoneticPr fontId="1"/>
  </si>
  <si>
    <t>かな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</si>
  <si>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</si>
  <si>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</si>
  <si>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</si>
  <si>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</si>
  <si>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</si>
  <si>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</si>
  <si>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</si>
  <si>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</si>
  <si>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</si>
  <si>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</si>
  <si>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</si>
  <si>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</si>
  <si>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</si>
  <si>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</si>
  <si>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</si>
  <si>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</si>
  <si>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</si>
  <si>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矢印</t>
    <rPh sb="0" eb="2">
      <t xml:space="preserve">ヤジルシ </t>
    </rPh>
    <phoneticPr fontId="1"/>
  </si>
  <si>
    <t>BS</t>
    <phoneticPr fontId="1"/>
  </si>
  <si>
    <t>小</t>
    <rPh sb="0" eb="1">
      <t xml:space="preserve">コ </t>
    </rPh>
    <phoneticPr fontId="1"/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</si>
  <si>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</si>
  <si>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</si>
  <si>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</si>
  <si>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</si>
  <si>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 xml:space="preserve">{"description":"(シンクロ) 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</si>
  <si>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</si>
  <si>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</si>
  <si>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</si>
  <si>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</si>
  <si>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 xml:space="preserve">{"description":"[英数] </t>
    <rPh sb="17" eb="19">
      <t xml:space="preserve">エイスウ </t>
    </rPh>
    <phoneticPr fontId="1"/>
  </si>
  <si>
    <t>]}]}</t>
    <phoneticPr fontId="1"/>
  </si>
  <si>
    <t>",</t>
    <phoneticPr fontId="1"/>
  </si>
  <si>
    <t>","manipulators":[</t>
    <phoneticPr fontId="1"/>
  </si>
  <si>
    <t>","conditions":[{"type":"variable_if","name":"USC","value":0},{"input_sources":[{"language":"ja"}],"type":"input_source_if"},{"input_sources":[{"input_mode_id":"Roman$"}],"type":"input_source_unless"}],"from":{"simultaneous":[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</si>
  <si>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</si>
  <si>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","conditions":[{"type":"variable_if","name":"USC","value":2},{"type":"variable_unless","name":"</t>
    <phoneticPr fontId="1"/>
  </si>
  <si>
    <t>","conditions":[{"type":"variable_unless","name":"USC","value":0},{"type":"variable_unless","name":"</t>
    <phoneticPr fontId="1"/>
  </si>
  <si>
    <t>","conditions":[{"type":"variable_unless","name":"LKS","value":2},{"type":"variable_unless","name":"USC","value":0},{"type":"variable_unless","name":"</t>
    <phoneticPr fontId="1"/>
  </si>
  <si>
    <t>","conditions":[{"type":"variable_unless","name":"LKS","value":2},{"type":"variable_unless","name":"USC","value":0},{"type":"variable_unless","name":"</t>
  </si>
  <si>
    <t>","conditions":[{"type":"variable_unless","name":"USC","value":0},{"input_sources":[{"language":"ja"}],"type":"input_source_if"},{"input_sources":[{"input_mode_id":"Roman$"}],"type":"input_source_unless"}],"from":{"key_code":"</t>
    <phoneticPr fontId="1"/>
  </si>
  <si>
    <t>","conditions":[{"input_sources":[{"language":"ja"}],"type":"input_source_if"},{"input_sources":[{"input_mode_id":"Roman$"}],"type":"input_source_unless"}],"from":{"key_code":"</t>
    <phoneticPr fontId="1"/>
  </si>
  <si>
    <t>","conditions":[{"type":"variable_unless","name":"USC","value":0}],"from":{"key_code":"</t>
    <phoneticPr fontId="1"/>
  </si>
  <si>
    <t>],"modifiers":{"optional":["caps_lock"]},"simultaneous_options":{"detect_key_down_uninterruptedly":true,"key_down_order":"strict","to_after_key_up":[{"set_variable":{"name":"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</si>
  <si>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</si>
  <si>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{"conditions":[{"type":"variable_if","name":"USC","value":2},{"type":"variable_unless","name":"</t>
    <phoneticPr fontId="1"/>
  </si>
  <si>
    <t>{"conditions":[{"type":"variable_unless","name":"USC","value":0},{"type":"variable_unless","name":"</t>
    <phoneticPr fontId="1"/>
  </si>
  <si>
    <t>{"conditions":[{"type":"variable_unless","name":"LKS","value":2},{"type":"variable_unless","name":"USC","value":0},{"type":"variable_unless","name":"</t>
    <phoneticPr fontId="1"/>
  </si>
  <si>
    <t>{"conditions":[{"type":"variable_unless","name":"LKS","value":2},{"type":"variable_unless","name":"USC","value":0},{"type":"variable_unless","name":"</t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</si>
  <si>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</si>
  <si>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</si>
  <si>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</si>
  <si>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</si>
  <si>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","modifiers":{"optional":["caps_lock"]}},"to":[{"set_variable":{"name":"</t>
    <phoneticPr fontId="1"/>
  </si>
  <si>
    <t>","conditions":[{"type":"variable_unless","name":"USC","value":0},{"type":"frontmost_application_unless","bundle_identifiers":["^com\\.apple\\.loginwindow$"]}],"from":{"key_code":"</t>
    <phoneticPr fontId="1"/>
  </si>
  <si>
    <t>","value":0}},{"set_variable":{"name":"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</si>
  <si>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</si>
  <si>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</si>
  <si>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</si>
  <si>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</si>
  <si>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</si>
  <si>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","value":1}},{"set_variable":{"name":"LKS","value":1}}],"to_after_key_up":[{"set_variable":{"name":"</t>
    <phoneticPr fontId="1"/>
  </si>
  <si>
    <t>","value":0},{"type":"variable_unless","name":"</t>
  </si>
  <si>
    <t>","modifiers":{"optional":["any"]}},"to":[</t>
    <phoneticPr fontId="1"/>
  </si>
  <si>
    <t>","value":0}},{"set_variable":{"name":"USC","value":0}}]}},"to":[{"set_variable":{"name":"</t>
    <phoneticPr fontId="1"/>
  </si>
  <si>
    <t>","modifiers":{"optional":["caps_lock"]}},"to":[{"key_code":"delete_or_backspace"},</t>
    <phoneticPr fontId="1"/>
  </si>
  <si>
    <t>","modifiers":{"mandatory":["shift"],"optional":["caps_lock"]}},"to":[{"key_code":"delete_or_backspace"},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</si>
  <si>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</si>
  <si>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</si>
  <si>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</si>
  <si>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</si>
  <si>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</si>
  <si>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","value":1}},{"set_variable":{"name":"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</si>
  <si>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</si>
  <si>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</si>
  <si>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</si>
  <si>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</si>
  <si>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</si>
  <si>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","value":1}},{"set_variable":{"name":"USC","value":2}},{"set_variable":{"name":"LKS","value":1}}],"to_after_key_up":[{"set_variable":{"name":"</t>
    <phoneticPr fontId="1"/>
  </si>
  <si>
    <t>","value":0}},{"set_variable":{"name":"USC","value":0}}],"type":"basic"},</t>
  </si>
  <si>
    <t>],"type":"basic"},</t>
    <phoneticPr fontId="1"/>
  </si>
  <si>
    <t>","value":1}},{"set_variable":{"name":"USC","value":0}}],"to_after_key_up":[{"set_variable":{"name":"</t>
    <phoneticPr fontId="1"/>
  </si>
  <si>
    <t>}},{"set_variable":{"name":"LKS","value":2}}],"to_after_key_up":[{"set_variable":{"name":"</t>
    <phoneticPr fontId="1"/>
  </si>
  <si>
    <t>}},{"set_variable":{"name":"LKS","value":2}}],"to_after_key_up":[{"set_variable":{"name":"</t>
  </si>
  <si>
    <t>{"conditions":[{"input_sources":[{"language":"ja"}],"type":"input_source_if"},{"input_sources":[{"input_mode_id":"Roman$"}],"type":"input_source_unless"}],"from":{"key_code":"</t>
    <phoneticPr fontId="1"/>
  </si>
  <si>
    <t>{"from":{"key_code":"</t>
    <phoneticPr fontId="1"/>
  </si>
  <si>
    <t>{"conditions":[{"type":"variable_if","name":"USC","value":0},{"input_sources":[{"language":"ja"}],"type":"input_source_if"},{"input_sources":[{"input_mode_id":"Roman$"}],"type":"input_source_unless"}],"from":{"simultaneous":[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</si>
  <si>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","value":0}}],"type":"basic"},</t>
    <phoneticPr fontId="1"/>
  </si>
  <si>
    <t>","value":0}}],"type":"basic"},</t>
  </si>
  <si>
    <t>{"conditions":[{"type":"frontmost_application_unless","bundle_identifiers":["^com\\.apple\\.loginwindow$"]}],"from":{"key_code":"</t>
    <phoneticPr fontId="1"/>
  </si>
  <si>
    <t>],"modifiers":{"optional":["caps_lock"]},"simultaneous_options":{"detect_key_down_uninterruptedly":true,"to_after_key_up":[{"set_variable":{"name":"</t>
    <phoneticPr fontId="1"/>
  </si>
  <si>
    <t>{"conditions":[{"type":"variable_unless","name":"</t>
    <phoneticPr fontId="1"/>
  </si>
  <si>
    <t>{"conditions":[{"type":"variable_unless","name":"</t>
  </si>
  <si>
    <t>","value":1}},{"set_variable":{"name":"USC","value":1}},{"set_variable":{"name":"LKS","value":1}}],"to_after_key_up":[{"set_variable":{"name":"</t>
    <phoneticPr fontId="1"/>
  </si>
  <si>
    <t>{"conditions":[{"type":"variable_if","name":"USC","value":0}],"from":{"simultaneous":[</t>
    <phoneticPr fontId="1"/>
  </si>
  <si>
    <t>","modifiers":{"optional":["shift","caps_lock"]}},"to":[</t>
    <phoneticPr fontId="1"/>
  </si>
  <si>
    <t>","modifiers":{"optional":["caps_lock"]}},"to":[{"key_code":"delete_or_backspace"},</t>
  </si>
  <si>
    <t>","value":0}},{"set_variable":{"name":"USC","value":0}}],"type":"basic"}</t>
    <phoneticPr fontId="1"/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</si>
  <si>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</si>
  <si>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</si>
  <si>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</si>
  <si>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</si>
  <si>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</si>
  <si>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 xml:space="preserve"> → 行送り","from":{"simultaneous":[</t>
    <phoneticPr fontId="1"/>
  </si>
  <si>
    <t>","modifiers":{"optional":["caps_lock"]}},"to":[</t>
  </si>
  <si>
    <t>(編集モード)</t>
    <rPh sb="1" eb="3">
      <t>ヘンシュウ</t>
    </rPh>
    <phoneticPr fontId="1"/>
  </si>
  <si>
    <t>は</t>
    <phoneticPr fontId="1"/>
  </si>
  <si>
    <t>こ</t>
    <phoneticPr fontId="1"/>
  </si>
  <si>
    <t>"},{"key_code":"</t>
  </si>
  <si>
    <t>],"modifiers":{"optional":["caps_lock"]}},"to":[{"key_code":"return_or_enter","repeat":false}],"type":"basic"},</t>
    <phoneticPr fontId="1"/>
  </si>
  <si>
    <t>"A"-1</t>
    <phoneticPr fontId="1"/>
  </si>
  <si>
    <t>な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</si>
  <si>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</si>
  <si>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</si>
  <si>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</si>
  <si>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</si>
  <si>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</si>
  <si>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</si>
  <si>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</si>
  <si>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</si>
  <si>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スクリプト</t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</si>
  <si>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</si>
  <si>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</si>
  <si>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</si>
  <si>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</si>
  <si>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矢印</t>
  </si>
  <si>
    <t>↓</t>
    <rPh sb="0" eb="1">
      <t xml:space="preserve">イジョウハ ヘンコウセズ </t>
    </rPh>
    <phoneticPr fontId="1"/>
  </si>
  <si>
    <t>↓</t>
    <phoneticPr fontId="1"/>
  </si>
  <si>
    <t>かな出力</t>
    <rPh sb="2" eb="4">
      <t>シュツリョク</t>
    </rPh>
    <phoneticPr fontId="1"/>
  </si>
  <si>
    <t>英数出力</t>
    <rPh sb="0" eb="2">
      <t>エイスウ</t>
    </rPh>
    <rPh sb="2" eb="4">
      <t>シュツリョク</t>
    </rPh>
    <phoneticPr fontId="1"/>
  </si>
  <si>
    <t>入力
キー数</t>
    <rPh sb="0" eb="2">
      <t xml:space="preserve">ニュウリョク </t>
    </rPh>
    <phoneticPr fontId="1"/>
  </si>
  <si>
    <t>シフト
種類</t>
    <rPh sb="4" eb="6">
      <t>シュルイ</t>
    </rPh>
    <phoneticPr fontId="1"/>
  </si>
  <si>
    <t>シフト
非押下時</t>
    <phoneticPr fontId="1"/>
  </si>
  <si>
    <t>シフト
押下時</t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</si>
  <si>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</si>
  <si>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</si>
  <si>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</si>
  <si>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</si>
  <si>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</si>
  <si>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</si>
  <si>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</si>
  <si>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</si>
  <si>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</si>
  <si>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</si>
  <si>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</si>
  <si>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</si>
  <si>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</si>
  <si>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</si>
  <si>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</si>
  <si>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</si>
  <si>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</si>
  <si>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</si>
  <si>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</si>
  <si>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る</t>
    <phoneticPr fontId="1"/>
  </si>
  <si>
    <t>す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</si>
  <si>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</si>
  <si>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</si>
  <si>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</si>
  <si>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</si>
  <si>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</si>
  <si>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</si>
  <si>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</si>
  <si>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</si>
  <si>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</si>
  <si>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</si>
  <si>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</si>
  <si>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き</t>
    <phoneticPr fontId="1"/>
  </si>
  <si>
    <t>て</t>
    <phoneticPr fontId="1"/>
  </si>
  <si>
    <t>◀最末尾</t>
  </si>
  <si>
    <t>^{End}</t>
  </si>
  <si>
    <t>{"key_code":"left_arrow","modifiers":["command"]}</t>
  </si>
  <si>
    <t>—</t>
    <phoneticPr fontId="1"/>
  </si>
  <si>
    <t>｜{改行}</t>
    <phoneticPr fontId="1"/>
  </si>
  <si>
    <t>{"key_code":"b","modifiers":["shift","option"]},{"key_code":"2"},{"key_code":"0"},{"key_code":"1"},{"key_code":"4"},{"key_code":"lang1"}</t>
  </si>
  <si>
    <t>{"key_code":"hyphen","modifiers":["shift","option"]}</t>
  </si>
  <si>
    <t>保存</t>
  </si>
  <si>
    <t>^s</t>
  </si>
  <si>
    <t>{"key_code":"s","modifiers":["command"]}</t>
  </si>
  <si>
    <t>・</t>
  </si>
  <si>
    <t>{"key_code":"slash"}</t>
  </si>
  <si>
    <t>{"key_code":"9","modifiers":["shift","option"]}</t>
    <phoneticPr fontId="1"/>
  </si>
  <si>
    <t>（</t>
  </si>
  <si>
    <t>（{改行}</t>
  </si>
  <si>
    <t>{"key_code":"b","modifiers":["shift","option"]},{"key_code":"f"},{"key_code":"f"},{"key_code":"0"},{"key_code":"8"},{"key_code":"lang1"}</t>
  </si>
  <si>
    <t>{"key_code":"b","modifiers":["shift","option"]},{"key_code":"0"},{"key_code":"0"},{"key_code":"2"},{"key_code":"8"},{"key_code":"lang2"}</t>
    <phoneticPr fontId="1"/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</si>
  <si>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</si>
  <si>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</si>
  <si>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</si>
  <si>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</si>
  <si>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</si>
  <si>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</si>
  <si>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{"key_code":"b","modifiers":["shift","option"]},{"key_code":"3"},{"key_code":"0"},{"key_code":"0"},{"key_code":"c"},{"key_code":"lang1"}</t>
  </si>
  <si>
    <t>{"key_code":"b","modifiers":["shift","option"]},{"key_code":"3"},{"key_code":"0"},{"key_code":"0"},{"key_code":"c"},{"key_code":"lang2"}</t>
    <phoneticPr fontId="1"/>
  </si>
  <si>
    <t>？</t>
  </si>
  <si>
    <t>？{改行}</t>
  </si>
  <si>
    <t>{"key_code":"slash","modifiers":["shift"]},{"key_code":"return_or_enter"}</t>
  </si>
  <si>
    <t>{"key_code":"slash","modifiers":["shift"]}</t>
    <phoneticPr fontId="1"/>
  </si>
  <si>
    <t>……</t>
  </si>
  <si>
    <t>……{改行}</t>
  </si>
  <si>
    <t>{"key_code":"semicolon","modifiers":["option"]},{"key_code":"semicolon","modifiers":["option"]},{"key_code":"return_or_enter"}</t>
  </si>
  <si>
    <t>{"key_code":"semicolon","modifiers":["option"]},{"key_code":"semicolon","modifiers":["option"]}</t>
    <phoneticPr fontId="1"/>
  </si>
  <si>
    <t>）</t>
  </si>
  <si>
    <t>）{改行}</t>
  </si>
  <si>
    <t>{"key_code":"b","modifiers":["shift","option"]},{"key_code":"f"},{"key_code":"f"},{"key_code":"0"},{"key_code":"9"},{"key_code":"lang1"}</t>
  </si>
  <si>
    <t>{"key_code":"b","modifiers":["shift","option"]},{"key_code":"0"},{"key_code":"0"},{"key_code":"2"},{"key_code":"9"},{"key_code":"lang2"}</t>
    <phoneticPr fontId="1"/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</si>
  <si>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</si>
  <si>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</si>
  <si>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</si>
  <si>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</si>
  <si>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</si>
  <si>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</si>
  <si>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{"key_code":"b","modifiers":["shift","option"]},{"key_code":"3"},{"key_code":"0"},{"key_code":"0"},{"key_code":"d"},{"key_code":"lang1"}</t>
  </si>
  <si>
    <t>{"key_code":"b","modifiers":["shift","option"]},{"key_code":"3"},{"key_code":"0"},{"key_code":"0"},{"key_code":"d"},{"key_code":"lang2"}</t>
    <phoneticPr fontId="1"/>
  </si>
  <si>
    <t>！</t>
  </si>
  <si>
    <t>！{改行}</t>
  </si>
  <si>
    <t>{"key_code":"1","modifiers":["shift"]},{"key_code":"return_or_enter"}</t>
  </si>
  <si>
    <t>{"key_code":"1","modifiers":["shift"]}</t>
    <phoneticPr fontId="1"/>
  </si>
  <si>
    <t>──</t>
  </si>
  <si>
    <t>──{改行}</t>
  </si>
  <si>
    <t>{"key_code":"b","modifiers":["shift","option"]},{"key_code":"2"},{"key_code":"0"},{"key_code":"1"},{"key_code":"4"},{"key_code":"2"},{"key_code":"0"},{"key_code":"1"},{"key_code":"4"},{"key_code":"lang1"}</t>
    <phoneticPr fontId="1"/>
  </si>
  <si>
    <t>{"key_code":"hyphen","modifiers":["shift","option"]},{"key_code":"hyphen","modifiers":["shift","option"]}</t>
    <phoneticPr fontId="1"/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</si>
  <si>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</si>
  <si>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</si>
  <si>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</si>
  <si>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</si>
  <si>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</si>
  <si>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</si>
  <si>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</si>
  <si>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{vk1C}</t>
  </si>
  <si>
    <t>{"key_code":"lang1"},{"key_code":"lang1"}</t>
  </si>
  <si>
    <t>Del</t>
  </si>
  <si>
    <t>{Del}</t>
  </si>
  <si>
    <t>{"key_code":"delete_forward"}</t>
  </si>
  <si>
    <t>入力キャンセル</t>
  </si>
  <si>
    <t>+{Esc 3}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</si>
  <si>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</si>
  <si>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</si>
  <si>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</si>
  <si>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</si>
  <si>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</si>
  <si>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</si>
  <si>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</si>
  <si>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</si>
  <si>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</si>
  <si>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</si>
  <si>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</si>
  <si>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</si>
  <si>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</si>
  <si>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</si>
  <si>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</si>
  <si>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</si>
  <si>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</si>
  <si>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</si>
  <si>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</si>
  <si>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</si>
  <si>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</si>
  <si>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</si>
  <si>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</si>
  <si>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</si>
  <si>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</si>
  <si>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</si>
  <si>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</si>
  <si>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</si>
  <si>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</si>
  <si>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</si>
  <si>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</si>
  <si>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</si>
  <si>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</si>
  <si>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</si>
  <si>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</si>
  <si>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ルビ
マクロ</t>
  </si>
  <si>
    <t>｜{改行}{End}《》{改行}{↑}</t>
  </si>
  <si>
    <t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t>
  </si>
  <si>
    <t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</si>
  <si>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</si>
  <si>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</si>
  <si>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</si>
  <si>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</si>
  <si>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</si>
  <si>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</si>
  <si>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</si>
  <si>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</si>
  <si>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</si>
  <si>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</si>
  <si>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</si>
  <si>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</si>
  <si>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</si>
  <si>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</si>
  <si>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</si>
  <si>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</si>
  <si>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</si>
  <si>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</si>
  <si>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</si>
  <si>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</si>
  <si>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{"key_code":"b","modifiers":["shift","option"]},{"key_code":"3"},{"key_code":"0"},{"key_code":"0"},{"key_code":"e"},{"key_code":"lang1"}</t>
  </si>
  <si>
    <t>{"key_code":"b","modifiers":["shift","option"]},{"key_code":"3"},{"key_code":"0"},{"key_code":"0"},{"key_code":"e"},{"key_code":"lang2"}</t>
    <phoneticPr fontId="1"/>
  </si>
  <si>
    <t>」
「
マクロ</t>
  </si>
  <si>
    <t>」{改行 2}「{改行}</t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</si>
  <si>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{"key_code":"b","modifiers":["shift","option"]},{"key_code":"3"},{"key_code":"0"},{"key_code":"0"},{"key_code":"d"},{"key_code":"return_or_enter"},{"key_code":"return_or_enter"},{"key_code":"3"},{"key_code":"0"},{"key_code":"0"},{"key_code":"c"},{"key_code":"lang1"}</t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</si>
  <si>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{"key_code":"b","modifiers":["shift","option"]},{"key_code":"3"},{"key_code":"0"},{"key_code":"0"},{"key_code":"d"},{"key_code":"return_or_enter"},{"key_code":"return_or_enter"},{"key_code":"3"},{"key_code":"0"},{"key_code":"0"},{"key_code":"c"},{"key_code":"lang2"}</t>
    <phoneticPr fontId="1"/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</si>
  <si>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</si>
  <si>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</si>
  <si>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</si>
  <si>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</si>
  <si>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</si>
  <si>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</si>
  <si>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</si>
  <si>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</si>
  <si>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</si>
  <si>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</si>
  <si>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</si>
  <si>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</si>
  <si>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</si>
  <si>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{"key_code":"b","modifiers":["shift","option"]},{"key_code":"3"},{"key_code":"0"},{"key_code":"0"},{"key_code":"f"},{"key_code":"lang1"}</t>
  </si>
  <si>
    <t>{"key_code":"b","modifiers":["shift","option"]},{"key_code":"3"},{"key_code":"0"},{"key_code":"0"},{"key_code":"f"},{"key_code":"lang2"}</t>
    <phoneticPr fontId="1"/>
  </si>
  <si>
    <t>」
□
マクロ</t>
  </si>
  <si>
    <t>」{改行 2}{Space}</t>
  </si>
  <si>
    <t>{"key_code":"b","modifiers":["shift","option"]},{"key_code":"3"},{"key_code":"0"},{"key_code":"0"},{"key_code":"d"},{"key_code":"lang1"},{"key_code":"return_or_enter"},{"key_code":"spacebar"}</t>
  </si>
  <si>
    <t>{"key_code":"b","modifiers":["shift","option"]},{"key_code":"3"},{"key_code":"0"},{"key_code":"0"},{"key_code":"d"},{"key_code":"lang2"},{"key_code":"return_or_enter"},{"key_code":"spacebar"}</t>
    <phoneticPr fontId="1"/>
  </si>
  <si>
    <t>」
｜
マクロ</t>
  </si>
  <si>
    <t>」{改行 2}</t>
  </si>
  <si>
    <t>{"key_code":"b","modifiers":["shift","option"]},{"key_code":"3"},{"key_code":"0"},{"key_code":"0"},{"key_code":"d"},{"key_code":"lang1"},{"key_code":"return_or_enter"}</t>
  </si>
  <si>
    <t>{"key_code":"b","modifiers":["shift","option"]},{"key_code":"3"},{"key_code":"0"},{"key_code":"0"},{"key_code":"d"},{"key_code":"lang2"},{"key_code":"return_or_enter"}</t>
    <phoneticPr fontId="1"/>
  </si>
  <si>
    <t>▲
Home
選択</t>
  </si>
  <si>
    <t>+{Home}</t>
  </si>
  <si>
    <t>{"key_code":"up_arrow","modifiers":["shift","command"]}</t>
  </si>
  <si>
    <t>5
←</t>
  </si>
  <si>
    <t>{← 5}</t>
  </si>
  <si>
    <t>{"key_code":"left_arrow"},{"key_code":"left_arrow"},{"key_code":"left_arrow"},{"key_code":"left_arrow"},{"key_code":"left_arrow"}</t>
  </si>
  <si>
    <t>5
→</t>
  </si>
  <si>
    <t>{→ 5}</t>
  </si>
  <si>
    <t>{"key_code":"right_arrow"},{"key_code":"right_arrow"},{"key_code":"right_arrow"},{"key_code":"right_arrow"},{"key_code":"right_arrow"}</t>
  </si>
  <si>
    <t>次 5
◀ページ
先頭</t>
  </si>
  <si>
    <t>^{PgDn 5}</t>
  </si>
  <si>
    <t>{"key_code":"page_down"},{"key_code":"page_down"},{"key_code":"page_down"},{"key_code":"page_down"},{"key_code":"page_down"}</t>
  </si>
  <si>
    <t>前 5
ページ▶
先頭</t>
  </si>
  <si>
    <t>^{PgUp 5}</t>
  </si>
  <si>
    <t>{"key_code":"page_up"},{"key_code":"page_up"},{"key_code":"page_up"},{"key_code":"page_up"},{"key_code":"page_up"}</t>
  </si>
  <si>
    <t>カット</t>
  </si>
  <si>
    <t>^x</t>
  </si>
  <si>
    <t>{"key_code":"x","modifiers":["command"]}</t>
    <phoneticPr fontId="1"/>
  </si>
  <si>
    <t>5
←
選択</t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</si>
  <si>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</si>
  <si>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</si>
  <si>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5
→
選択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</si>
  <si>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</si>
  <si>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</si>
  <si>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</si>
  <si>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</si>
  <si>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</si>
  <si>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</si>
  <si>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</si>
  <si>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</si>
  <si>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</si>
  <si>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</si>
  <si>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</si>
  <si>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</si>
  <si>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</si>
  <si>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</si>
  <si>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</si>
  <si>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</si>
  <si>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{"key_code":"v","modifiers":["command"]}</t>
  </si>
  <si>
    <t>リドゥ</t>
  </si>
  <si>
    <t>^y</t>
  </si>
  <si>
    <t>{"key_code":"z","modifiers":["shift","command"]}</t>
    <phoneticPr fontId="1"/>
  </si>
  <si>
    <t>アンドゥ</t>
    <phoneticPr fontId="1"/>
  </si>
  <si>
    <t>^z</t>
  </si>
  <si>
    <t>{"key_code":"z","modifiers":["command"]}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</si>
  <si>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</si>
  <si>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</si>
  <si>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</si>
  <si>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</si>
  <si>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</si>
  <si>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</si>
  <si>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</si>
  <si>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</si>
  <si>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</si>
  <si>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</si>
  <si>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</si>
  <si>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</si>
  <si>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</si>
  <si>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</si>
  <si>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</si>
  <si>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</si>
  <si>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</si>
  <si>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</si>
  <si>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</si>
  <si>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</si>
  <si>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</si>
  <si>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</si>
  <si>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</si>
  <si>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</si>
  <si>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</si>
  <si>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</si>
  <si>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</si>
  <si>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</si>
  <si>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</si>
  <si>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</si>
  <si>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</si>
  <si>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</si>
  <si>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</si>
  <si>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</si>
  <si>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</si>
  <si>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</si>
  <si>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</si>
  <si>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</si>
  <si>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</si>
  <si>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</si>
  <si>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</si>
  <si>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</si>
  <si>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</si>
  <si>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</si>
  <si>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</si>
  <si>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</si>
  <si>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</si>
  <si>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</si>
  <si>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</si>
  <si>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</si>
  <si>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</si>
  <si>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</si>
  <si>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</si>
  <si>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ぅ</t>
    <phoneticPr fontId="1"/>
  </si>
  <si>
    <t>{"key_code":"x"},{"key_code":"u"}</t>
    <phoneticPr fontId="1"/>
  </si>
  <si>
    <t>IME ON</t>
  </si>
  <si>
    <t>{vkF2 2}</t>
    <phoneticPr fontId="1"/>
  </si>
  <si>
    <t>{"key_code":"lang1"}</t>
  </si>
  <si>
    <t>IME OFF</t>
  </si>
  <si>
    <t>{vkF2},{vkF0}</t>
  </si>
  <si>
    <t>{"key_code":"lang2"}</t>
  </si>
  <si>
    <t>行送り</t>
  </si>
  <si>
    <t>{Enter}</t>
  </si>
  <si>
    <t>{"key_code":"return_or_enter"}</t>
  </si>
  <si>
    <t>ゎ</t>
    <phoneticPr fontId="1"/>
  </si>
  <si>
    <t>{"key_code":"x"},{"key_code":"w"},{"key_code":"a"}</t>
    <phoneticPr fontId="1"/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</si>
  <si>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</si>
  <si>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</si>
  <si>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</si>
  <si>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</si>
  <si>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</si>
  <si>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</si>
  <si>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</si>
  <si>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</si>
  <si>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</si>
  <si>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</si>
  <si>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</si>
  <si>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</si>
  <si>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</si>
  <si>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</si>
  <si>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</si>
  <si>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</si>
  <si>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</si>
  <si>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</si>
  <si>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</si>
  <si>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</si>
  <si>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</si>
  <si>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</si>
  <si>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</si>
  <si>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</si>
  <si>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</si>
  <si>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</si>
  <si>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</si>
  <si>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ゃ</t>
    <phoneticPr fontId="1"/>
  </si>
  <si>
    <t>{"key_code":"x"},{"key_code":"y"},{"key_code":"a"}</t>
  </si>
  <si>
    <t>ゅ</t>
    <phoneticPr fontId="1"/>
  </si>
  <si>
    <t>{"key_code":"x"},{"key_code":"y"},{"key_code":"u"}</t>
  </si>
  <si>
    <t>ょ</t>
    <phoneticPr fontId="1"/>
  </si>
  <si>
    <t>{"key_code":"x"},{"key_code":"y"},{"key_code":"o"}</t>
  </si>
  <si>
    <t>ぁ</t>
    <phoneticPr fontId="1"/>
  </si>
  <si>
    <t>{"key_code":"x"},{"key_code":"a"}</t>
    <phoneticPr fontId="1"/>
  </si>
  <si>
    <t>ぃ</t>
    <phoneticPr fontId="1"/>
  </si>
  <si>
    <t>{"key_code":"x"},{"key_code":"i"}</t>
    <phoneticPr fontId="1"/>
  </si>
  <si>
    <t>ぇ</t>
    <phoneticPr fontId="1"/>
  </si>
  <si>
    <t>{"key_code":"x"},{"key_code":"e"}</t>
    <phoneticPr fontId="1"/>
  </si>
  <si>
    <t>ぉ</t>
    <phoneticPr fontId="1"/>
  </si>
  <si>
    <t>{"key_code":"x"},{"key_code":"o"}</t>
    <phoneticPr fontId="1"/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</si>
  <si>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</si>
  <si>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</si>
  <si>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</si>
  <si>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</si>
  <si>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</si>
  <si>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</si>
  <si>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</si>
  <si>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</si>
  <si>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</si>
  <si>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</si>
  <si>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</si>
  <si>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</si>
  <si>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</si>
  <si>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</si>
  <si>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</si>
  <si>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</si>
  <si>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</si>
  <si>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</si>
  <si>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</si>
  <si>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</si>
  <si>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</si>
  <si>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</si>
  <si>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っ</t>
    <phoneticPr fontId="1"/>
  </si>
  <si>
    <t>{"key_code":"x"},{"key_code":"t"},{"key_code":"u"}</t>
    <phoneticPr fontId="1"/>
  </si>
  <si>
    <t>{"key_code":"a"}</t>
  </si>
  <si>
    <t>{"key_code":"i"}</t>
  </si>
  <si>
    <t>{"key_code":"u"}</t>
  </si>
  <si>
    <t>{"key_code":"hyphen"}</t>
  </si>
  <si>
    <t>？</t>
    <phoneticPr fontId="1"/>
  </si>
  <si>
    <t>ぬ</t>
    <phoneticPr fontId="1"/>
  </si>
  <si>
    <t>り</t>
    <phoneticPr fontId="1"/>
  </si>
  <si>
    <t>め</t>
    <phoneticPr fontId="1"/>
  </si>
  <si>
    <t>{"key_code":"y"},{"key_code":"o"}</t>
    <phoneticPr fontId="1"/>
  </si>
  <si>
    <t>{"key_code":"e"}</t>
  </si>
  <si>
    <t>{"key_code":"y"},{"key_code":"u"}</t>
    <phoneticPr fontId="1"/>
  </si>
  <si>
    <t>{"key_code":"y"},{"key_code":"a"}</t>
    <phoneticPr fontId="1"/>
  </si>
  <si>
    <t>{"key_code":"w"},{"key_code":"a"}</t>
  </si>
  <si>
    <t>つ</t>
    <phoneticPr fontId="1"/>
  </si>
  <si>
    <t>{"key_code":"t"},{"key_code":"u"}</t>
  </si>
  <si>
    <t>、</t>
  </si>
  <si>
    <t>{"key_code":"comma"}</t>
  </si>
  <si>
    <t>{"key_code":"o"}</t>
  </si>
  <si>
    <t>。</t>
  </si>
  <si>
    <t>。{Enter}</t>
  </si>
  <si>
    <t>{"key_code":"period"},{"key_code":"return_or_enter"}</t>
  </si>
  <si>
    <t>{"key_code":"open_bracket","modifiers":["shift","option"]}</t>
    <phoneticPr fontId="1"/>
  </si>
  <si>
    <t>!</t>
    <phoneticPr fontId="1"/>
  </si>
  <si>
    <t>{"key_code":"1","modifiers":["shift"]}</t>
  </si>
  <si>
    <t>{"key_code":"close_bracket","modifiers":["shift","option"]}</t>
    <phoneticPr fontId="1"/>
  </si>
  <si>
    <t>{"key_code":"non_us_pound","modifiers":["shift","option"]}</t>
    <phoneticPr fontId="1"/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</si>
  <si>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</si>
  <si>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</si>
  <si>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</si>
  <si>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</si>
  <si>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</si>
  <si>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</si>
  <si>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</si>
  <si>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</si>
  <si>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薙刀式 v13完成版（仮）</t>
    <rPh sb="0" eb="2">
      <t xml:space="preserve">ナギナタ </t>
    </rPh>
    <rPh sb="2" eb="3">
      <t xml:space="preserve">シキ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</si>
  <si>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</si>
  <si>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薙刀式 v13完成版（仮）縦書き用 +かわせみ2</t>
    <rPh sb="0" eb="3">
      <t xml:space="preserve">ナギナタシキ </t>
    </rPh>
    <rPh sb="16" eb="17">
      <t xml:space="preserve">ヨウ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</si>
  <si>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</si>
  <si>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</si>
  <si>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</si>
  <si>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</si>
  <si>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</si>
  <si>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</si>
  <si>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</si>
  <si>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</si>
  <si>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</si>
  <si>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</si>
  <si>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</si>
  <si>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</si>
  <si>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べ</t>
    <phoneticPr fontId="1"/>
  </si>
  <si>
    <t>be</t>
  </si>
  <si>
    <t>び</t>
    <phoneticPr fontId="1"/>
  </si>
  <si>
    <t>bi</t>
  </si>
  <si>
    <t>ぼ</t>
    <phoneticPr fontId="1"/>
  </si>
  <si>
    <t>bo</t>
  </si>
  <si>
    <t>ぶ</t>
    <phoneticPr fontId="1"/>
  </si>
  <si>
    <t>bu</t>
  </si>
  <si>
    <t>びゃ</t>
    <phoneticPr fontId="1"/>
  </si>
  <si>
    <t>bya</t>
    <phoneticPr fontId="1"/>
  </si>
  <si>
    <t>びぇ</t>
    <phoneticPr fontId="1"/>
  </si>
  <si>
    <t>bye</t>
    <phoneticPr fontId="1"/>
  </si>
  <si>
    <t>びぃ</t>
    <phoneticPr fontId="1"/>
  </si>
  <si>
    <t>byi</t>
    <phoneticPr fontId="1"/>
  </si>
  <si>
    <t>びょ</t>
    <phoneticPr fontId="1"/>
  </si>
  <si>
    <t>byo</t>
    <phoneticPr fontId="1"/>
  </si>
  <si>
    <t>びゅ</t>
    <phoneticPr fontId="1"/>
  </si>
  <si>
    <t>byu</t>
    <phoneticPr fontId="1"/>
  </si>
  <si>
    <t>da</t>
  </si>
  <si>
    <t>で</t>
    <phoneticPr fontId="1"/>
  </si>
  <si>
    <t>de</t>
  </si>
  <si>
    <t>でゃ</t>
    <phoneticPr fontId="1"/>
  </si>
  <si>
    <t>dha</t>
    <phoneticPr fontId="1"/>
  </si>
  <si>
    <t>でぇ</t>
    <phoneticPr fontId="1"/>
  </si>
  <si>
    <t>dhe</t>
    <phoneticPr fontId="1"/>
  </si>
  <si>
    <t>でぃ</t>
    <phoneticPr fontId="1"/>
  </si>
  <si>
    <t>dhi</t>
    <phoneticPr fontId="1"/>
  </si>
  <si>
    <t>でょ</t>
    <phoneticPr fontId="1"/>
  </si>
  <si>
    <t>dho</t>
    <phoneticPr fontId="1"/>
  </si>
  <si>
    <t>でゅ</t>
    <phoneticPr fontId="1"/>
  </si>
  <si>
    <t>dhu</t>
    <phoneticPr fontId="1"/>
  </si>
  <si>
    <t>di</t>
  </si>
  <si>
    <t>ど</t>
    <phoneticPr fontId="1"/>
  </si>
  <si>
    <t>do</t>
  </si>
  <si>
    <t>づ</t>
    <phoneticPr fontId="1"/>
  </si>
  <si>
    <t>du</t>
  </si>
  <si>
    <t>どぁ</t>
    <phoneticPr fontId="1"/>
  </si>
  <si>
    <t>dwa</t>
    <phoneticPr fontId="1"/>
  </si>
  <si>
    <t>どぇ</t>
    <phoneticPr fontId="1"/>
  </si>
  <si>
    <t>dwe</t>
    <phoneticPr fontId="1"/>
  </si>
  <si>
    <t>どぃ</t>
    <phoneticPr fontId="1"/>
  </si>
  <si>
    <t>dwi</t>
    <phoneticPr fontId="1"/>
  </si>
  <si>
    <t>どぉ</t>
    <phoneticPr fontId="1"/>
  </si>
  <si>
    <t>dwo</t>
    <phoneticPr fontId="1"/>
  </si>
  <si>
    <t>どぅ</t>
    <phoneticPr fontId="1"/>
  </si>
  <si>
    <t>dwu</t>
    <phoneticPr fontId="1"/>
  </si>
  <si>
    <t>ぢゃ</t>
    <phoneticPr fontId="1"/>
  </si>
  <si>
    <t>dya</t>
    <phoneticPr fontId="1"/>
  </si>
  <si>
    <t>ぢぇ</t>
    <phoneticPr fontId="1"/>
  </si>
  <si>
    <t>dye</t>
    <phoneticPr fontId="1"/>
  </si>
  <si>
    <t>ぢぃ</t>
    <phoneticPr fontId="1"/>
  </si>
  <si>
    <t>dyi</t>
    <phoneticPr fontId="1"/>
  </si>
  <si>
    <t>ぢょ</t>
    <phoneticPr fontId="1"/>
  </si>
  <si>
    <t>dyo</t>
    <phoneticPr fontId="1"/>
  </si>
  <si>
    <t>ぢゅ</t>
    <phoneticPr fontId="1"/>
  </si>
  <si>
    <t>dyu</t>
    <phoneticPr fontId="1"/>
  </si>
  <si>
    <t>ふぁ</t>
    <phoneticPr fontId="1"/>
  </si>
  <si>
    <t>fa</t>
    <phoneticPr fontId="1"/>
  </si>
  <si>
    <t>ふぇ</t>
    <phoneticPr fontId="1"/>
  </si>
  <si>
    <t>fe</t>
    <phoneticPr fontId="1"/>
  </si>
  <si>
    <t>ふぃ</t>
    <phoneticPr fontId="1"/>
  </si>
  <si>
    <t>fi</t>
    <phoneticPr fontId="1"/>
  </si>
  <si>
    <t>ふぉ</t>
    <phoneticPr fontId="1"/>
  </si>
  <si>
    <t>fo</t>
    <phoneticPr fontId="1"/>
  </si>
  <si>
    <t>ふゃ</t>
    <phoneticPr fontId="1"/>
  </si>
  <si>
    <t>fya</t>
    <phoneticPr fontId="1"/>
  </si>
  <si>
    <t>ふょ</t>
    <phoneticPr fontId="1"/>
  </si>
  <si>
    <t>fyo</t>
    <phoneticPr fontId="1"/>
  </si>
  <si>
    <t>ふゅ</t>
    <phoneticPr fontId="1"/>
  </si>
  <si>
    <t>fyu</t>
    <phoneticPr fontId="1"/>
  </si>
  <si>
    <t>ga</t>
  </si>
  <si>
    <t>ge</t>
  </si>
  <si>
    <t>gi</t>
  </si>
  <si>
    <t>go</t>
  </si>
  <si>
    <t>gu</t>
  </si>
  <si>
    <t>guxwa</t>
    <phoneticPr fontId="1"/>
  </si>
  <si>
    <t>gwa</t>
  </si>
  <si>
    <t>gwe</t>
    <phoneticPr fontId="1"/>
  </si>
  <si>
    <t>gwi</t>
    <phoneticPr fontId="1"/>
  </si>
  <si>
    <t>gwo</t>
    <phoneticPr fontId="1"/>
  </si>
  <si>
    <t>ぐぅ</t>
  </si>
  <si>
    <t>gwu</t>
    <phoneticPr fontId="1"/>
  </si>
  <si>
    <t>ぎゃ</t>
    <phoneticPr fontId="1"/>
  </si>
  <si>
    <t>gya</t>
    <phoneticPr fontId="1"/>
  </si>
  <si>
    <t>ぎぇ</t>
    <phoneticPr fontId="1"/>
  </si>
  <si>
    <t>gye</t>
    <phoneticPr fontId="1"/>
  </si>
  <si>
    <t>ぎぃ</t>
    <phoneticPr fontId="1"/>
  </si>
  <si>
    <t>gyi</t>
    <phoneticPr fontId="1"/>
  </si>
  <si>
    <t>ぎょ</t>
    <phoneticPr fontId="1"/>
  </si>
  <si>
    <t>gyo</t>
    <phoneticPr fontId="1"/>
  </si>
  <si>
    <t>ぎゅ</t>
    <phoneticPr fontId="1"/>
  </si>
  <si>
    <t>gyu</t>
    <phoneticPr fontId="1"/>
  </si>
  <si>
    <t>ha</t>
  </si>
  <si>
    <t>へ</t>
    <phoneticPr fontId="1"/>
  </si>
  <si>
    <t>he</t>
  </si>
  <si>
    <t>ひ</t>
    <phoneticPr fontId="1"/>
  </si>
  <si>
    <t>hi</t>
  </si>
  <si>
    <t>ほ</t>
    <phoneticPr fontId="1"/>
  </si>
  <si>
    <t>ho</t>
  </si>
  <si>
    <t>ふ</t>
    <phoneticPr fontId="1"/>
  </si>
  <si>
    <t>hu</t>
    <phoneticPr fontId="1"/>
  </si>
  <si>
    <t>ひゃ</t>
    <phoneticPr fontId="1"/>
  </si>
  <si>
    <t>hya</t>
    <phoneticPr fontId="1"/>
  </si>
  <si>
    <t>ひぇ</t>
    <phoneticPr fontId="1"/>
  </si>
  <si>
    <t>hye</t>
    <phoneticPr fontId="1"/>
  </si>
  <si>
    <t>ひぃ</t>
    <phoneticPr fontId="1"/>
  </si>
  <si>
    <t>hyi</t>
    <phoneticPr fontId="1"/>
  </si>
  <si>
    <t>ひょ</t>
    <phoneticPr fontId="1"/>
  </si>
  <si>
    <t>hyo</t>
    <phoneticPr fontId="1"/>
  </si>
  <si>
    <t>ひゅ</t>
    <phoneticPr fontId="1"/>
  </si>
  <si>
    <t>hyu</t>
    <phoneticPr fontId="1"/>
  </si>
  <si>
    <t>じゃ</t>
    <phoneticPr fontId="1"/>
  </si>
  <si>
    <t>ja</t>
    <phoneticPr fontId="1"/>
  </si>
  <si>
    <t>じぇ</t>
    <phoneticPr fontId="1"/>
  </si>
  <si>
    <t>je</t>
    <phoneticPr fontId="1"/>
  </si>
  <si>
    <t>じょ</t>
    <phoneticPr fontId="1"/>
  </si>
  <si>
    <t>jo</t>
    <phoneticPr fontId="1"/>
  </si>
  <si>
    <t>じゅ</t>
    <phoneticPr fontId="1"/>
  </si>
  <si>
    <t>ju</t>
    <phoneticPr fontId="1"/>
  </si>
  <si>
    <t>ka</t>
  </si>
  <si>
    <t>ke</t>
  </si>
  <si>
    <t>ki</t>
  </si>
  <si>
    <t>ko</t>
  </si>
  <si>
    <t>ku</t>
  </si>
  <si>
    <t>くゎ</t>
    <phoneticPr fontId="1"/>
  </si>
  <si>
    <t>kuxwa</t>
    <phoneticPr fontId="1"/>
  </si>
  <si>
    <t>くゃ</t>
    <phoneticPr fontId="1"/>
  </si>
  <si>
    <t>kuxya</t>
    <phoneticPr fontId="1"/>
  </si>
  <si>
    <t>くょ</t>
    <phoneticPr fontId="1"/>
  </si>
  <si>
    <t>kuxyo</t>
    <phoneticPr fontId="1"/>
  </si>
  <si>
    <t>くゅ</t>
    <phoneticPr fontId="1"/>
  </si>
  <si>
    <t>kuxyu</t>
    <phoneticPr fontId="1"/>
  </si>
  <si>
    <t>きゃ</t>
    <phoneticPr fontId="1"/>
  </si>
  <si>
    <t>kya</t>
    <phoneticPr fontId="1"/>
  </si>
  <si>
    <t>きぇ</t>
    <phoneticPr fontId="1"/>
  </si>
  <si>
    <t>kye</t>
    <phoneticPr fontId="1"/>
  </si>
  <si>
    <t>きぃ</t>
    <phoneticPr fontId="1"/>
  </si>
  <si>
    <t>kyi</t>
    <phoneticPr fontId="1"/>
  </si>
  <si>
    <t>きょ</t>
    <phoneticPr fontId="1"/>
  </si>
  <si>
    <t>kyo</t>
    <phoneticPr fontId="1"/>
  </si>
  <si>
    <t>きゅ</t>
    <phoneticPr fontId="1"/>
  </si>
  <si>
    <t>kyu</t>
    <phoneticPr fontId="1"/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</si>
  <si>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</si>
  <si>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</si>
  <si>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</si>
  <si>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</si>
  <si>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</si>
  <si>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</si>
  <si>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</si>
  <si>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</si>
  <si>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みゃ</t>
    <phoneticPr fontId="1"/>
  </si>
  <si>
    <t>mya</t>
    <phoneticPr fontId="1"/>
  </si>
  <si>
    <t>みぇ</t>
    <phoneticPr fontId="1"/>
  </si>
  <si>
    <t>mye</t>
    <phoneticPr fontId="1"/>
  </si>
  <si>
    <t>みぃ</t>
    <phoneticPr fontId="1"/>
  </si>
  <si>
    <t>myi</t>
    <phoneticPr fontId="1"/>
  </si>
  <si>
    <t>みょ</t>
    <phoneticPr fontId="1"/>
  </si>
  <si>
    <t>myo</t>
    <phoneticPr fontId="1"/>
  </si>
  <si>
    <t>みゅ</t>
    <phoneticPr fontId="1"/>
  </si>
  <si>
    <t>myu</t>
    <phoneticPr fontId="1"/>
  </si>
  <si>
    <t>na</t>
  </si>
  <si>
    <t>ね</t>
    <phoneticPr fontId="1"/>
  </si>
  <si>
    <t>ne</t>
  </si>
  <si>
    <t>に</t>
    <phoneticPr fontId="1"/>
  </si>
  <si>
    <t>ni</t>
  </si>
  <si>
    <t>nn</t>
    <phoneticPr fontId="1"/>
  </si>
  <si>
    <t>の</t>
    <phoneticPr fontId="1"/>
  </si>
  <si>
    <t>no</t>
  </si>
  <si>
    <t>nu</t>
  </si>
  <si>
    <t>にゃ</t>
    <phoneticPr fontId="1"/>
  </si>
  <si>
    <t>nya</t>
    <phoneticPr fontId="1"/>
  </si>
  <si>
    <t>にぇ</t>
    <phoneticPr fontId="1"/>
  </si>
  <si>
    <t>nye</t>
    <phoneticPr fontId="1"/>
  </si>
  <si>
    <t>にぃ</t>
    <phoneticPr fontId="1"/>
  </si>
  <si>
    <t>nyi</t>
    <phoneticPr fontId="1"/>
  </si>
  <si>
    <t>にょ</t>
    <phoneticPr fontId="1"/>
  </si>
  <si>
    <t>nyo</t>
    <phoneticPr fontId="1"/>
  </si>
  <si>
    <t>にゅ</t>
    <phoneticPr fontId="1"/>
  </si>
  <si>
    <t>nyu</t>
    <phoneticPr fontId="1"/>
  </si>
  <si>
    <t>pa</t>
  </si>
  <si>
    <t>ぺ</t>
    <phoneticPr fontId="1"/>
  </si>
  <si>
    <t>pe</t>
  </si>
  <si>
    <t>ぴ</t>
    <phoneticPr fontId="1"/>
  </si>
  <si>
    <t>pi</t>
  </si>
  <si>
    <t>ぽ</t>
    <phoneticPr fontId="1"/>
  </si>
  <si>
    <t>po</t>
  </si>
  <si>
    <t>ぷ</t>
    <phoneticPr fontId="1"/>
  </si>
  <si>
    <t>pu</t>
  </si>
  <si>
    <t>ぴゃ</t>
    <phoneticPr fontId="1"/>
  </si>
  <si>
    <t>pya</t>
    <phoneticPr fontId="1"/>
  </si>
  <si>
    <t>ぴぇ</t>
    <phoneticPr fontId="1"/>
  </si>
  <si>
    <t>pye</t>
    <phoneticPr fontId="1"/>
  </si>
  <si>
    <t>ぴぃ</t>
    <phoneticPr fontId="1"/>
  </si>
  <si>
    <t>pyi</t>
    <phoneticPr fontId="1"/>
  </si>
  <si>
    <t>ぴょ</t>
    <phoneticPr fontId="1"/>
  </si>
  <si>
    <t>pyo</t>
    <phoneticPr fontId="1"/>
  </si>
  <si>
    <t>ぴゅ</t>
    <phoneticPr fontId="1"/>
  </si>
  <si>
    <t>pyu</t>
    <phoneticPr fontId="1"/>
  </si>
  <si>
    <t>くぁ</t>
    <phoneticPr fontId="1"/>
  </si>
  <si>
    <t>qa</t>
    <phoneticPr fontId="1"/>
  </si>
  <si>
    <t>くぇ</t>
    <phoneticPr fontId="1"/>
  </si>
  <si>
    <t>qe</t>
    <phoneticPr fontId="1"/>
  </si>
  <si>
    <t>くぃ</t>
    <phoneticPr fontId="1"/>
  </si>
  <si>
    <t>qi</t>
    <phoneticPr fontId="1"/>
  </si>
  <si>
    <t>くぉ</t>
    <phoneticPr fontId="1"/>
  </si>
  <si>
    <t>qo</t>
    <phoneticPr fontId="1"/>
  </si>
  <si>
    <t>くぅ</t>
    <phoneticPr fontId="1"/>
  </si>
  <si>
    <t>qu</t>
    <phoneticPr fontId="1"/>
  </si>
  <si>
    <t>ra</t>
  </si>
  <si>
    <t>れ</t>
    <phoneticPr fontId="1"/>
  </si>
  <si>
    <t>re</t>
  </si>
  <si>
    <t>ri</t>
  </si>
  <si>
    <t>ろ</t>
    <phoneticPr fontId="1"/>
  </si>
  <si>
    <t>ro</t>
  </si>
  <si>
    <t>ru</t>
  </si>
  <si>
    <t>りゃ</t>
    <phoneticPr fontId="1"/>
  </si>
  <si>
    <t>rya</t>
    <phoneticPr fontId="1"/>
  </si>
  <si>
    <t>りぇ</t>
    <phoneticPr fontId="1"/>
  </si>
  <si>
    <t>rye</t>
    <phoneticPr fontId="1"/>
  </si>
  <si>
    <t>りぃ</t>
    <phoneticPr fontId="1"/>
  </si>
  <si>
    <t>ryi</t>
    <phoneticPr fontId="1"/>
  </si>
  <si>
    <t>りょ</t>
    <phoneticPr fontId="1"/>
  </si>
  <si>
    <t>ryo</t>
    <phoneticPr fontId="1"/>
  </si>
  <si>
    <t>りゅ</t>
    <phoneticPr fontId="1"/>
  </si>
  <si>
    <t>ryu</t>
    <phoneticPr fontId="1"/>
  </si>
  <si>
    <t>sa</t>
  </si>
  <si>
    <t>se</t>
  </si>
  <si>
    <t>si</t>
  </si>
  <si>
    <t>so</t>
  </si>
  <si>
    <t>su</t>
  </si>
  <si>
    <t>すぁ</t>
    <phoneticPr fontId="1"/>
  </si>
  <si>
    <t>suxa</t>
    <phoneticPr fontId="1"/>
  </si>
  <si>
    <t>すぇ</t>
    <phoneticPr fontId="1"/>
  </si>
  <si>
    <t>suxe</t>
    <phoneticPr fontId="1"/>
  </si>
  <si>
    <t>すぃ</t>
    <phoneticPr fontId="1"/>
  </si>
  <si>
    <t>suxi</t>
    <phoneticPr fontId="1"/>
  </si>
  <si>
    <t>すぉ</t>
    <phoneticPr fontId="1"/>
  </si>
  <si>
    <t>suxo</t>
    <phoneticPr fontId="1"/>
  </si>
  <si>
    <t>すぅ</t>
    <phoneticPr fontId="1"/>
  </si>
  <si>
    <t>suxu</t>
    <phoneticPr fontId="1"/>
  </si>
  <si>
    <t>しゃ</t>
    <phoneticPr fontId="1"/>
  </si>
  <si>
    <t>sya</t>
    <phoneticPr fontId="1"/>
  </si>
  <si>
    <t>しぇ</t>
    <phoneticPr fontId="1"/>
  </si>
  <si>
    <t>sye</t>
    <phoneticPr fontId="1"/>
  </si>
  <si>
    <t>しぃ</t>
    <phoneticPr fontId="1"/>
  </si>
  <si>
    <t>syi</t>
    <phoneticPr fontId="1"/>
  </si>
  <si>
    <t>しょ</t>
    <phoneticPr fontId="1"/>
  </si>
  <si>
    <t>syo</t>
    <phoneticPr fontId="1"/>
  </si>
  <si>
    <t>しゅ</t>
    <phoneticPr fontId="1"/>
  </si>
  <si>
    <t>syu</t>
    <phoneticPr fontId="1"/>
  </si>
  <si>
    <t>ta</t>
  </si>
  <si>
    <t>te</t>
  </si>
  <si>
    <t>てゃ</t>
    <phoneticPr fontId="1"/>
  </si>
  <si>
    <t>tha</t>
    <phoneticPr fontId="1"/>
  </si>
  <si>
    <t>てぇ</t>
    <phoneticPr fontId="1"/>
  </si>
  <si>
    <t>the</t>
    <phoneticPr fontId="1"/>
  </si>
  <si>
    <t>てぃ</t>
    <phoneticPr fontId="1"/>
  </si>
  <si>
    <t>thi</t>
    <phoneticPr fontId="1"/>
  </si>
  <si>
    <t>てょ</t>
    <phoneticPr fontId="1"/>
  </si>
  <si>
    <t>tho</t>
    <phoneticPr fontId="1"/>
  </si>
  <si>
    <t>てゅ</t>
    <phoneticPr fontId="1"/>
  </si>
  <si>
    <t>thu</t>
    <phoneticPr fontId="1"/>
  </si>
  <si>
    <t>ti</t>
  </si>
  <si>
    <t>to</t>
  </si>
  <si>
    <t>つぁ</t>
    <phoneticPr fontId="1"/>
  </si>
  <si>
    <t>tsa</t>
    <phoneticPr fontId="1"/>
  </si>
  <si>
    <t>つぇ</t>
    <phoneticPr fontId="1"/>
  </si>
  <si>
    <t>tse</t>
    <phoneticPr fontId="1"/>
  </si>
  <si>
    <t>つぃ</t>
    <phoneticPr fontId="1"/>
  </si>
  <si>
    <t>tsi</t>
    <phoneticPr fontId="1"/>
  </si>
  <si>
    <t>つぉ</t>
    <phoneticPr fontId="1"/>
  </si>
  <si>
    <t>tso</t>
    <phoneticPr fontId="1"/>
  </si>
  <si>
    <t>つ</t>
  </si>
  <si>
    <t>tu</t>
  </si>
  <si>
    <t>とぁ</t>
    <phoneticPr fontId="1"/>
  </si>
  <si>
    <t>twa</t>
    <phoneticPr fontId="1"/>
  </si>
  <si>
    <t>とぇ</t>
    <phoneticPr fontId="1"/>
  </si>
  <si>
    <t>twe</t>
    <phoneticPr fontId="1"/>
  </si>
  <si>
    <t>とぃ</t>
    <phoneticPr fontId="1"/>
  </si>
  <si>
    <t>twi</t>
    <phoneticPr fontId="1"/>
  </si>
  <si>
    <t>とぉ</t>
    <phoneticPr fontId="1"/>
  </si>
  <si>
    <t>two</t>
    <phoneticPr fontId="1"/>
  </si>
  <si>
    <t>とぅ</t>
    <phoneticPr fontId="1"/>
  </si>
  <si>
    <t>twu</t>
    <phoneticPr fontId="1"/>
  </si>
  <si>
    <t>ちゃ</t>
    <phoneticPr fontId="1"/>
  </si>
  <si>
    <t>tya</t>
    <phoneticPr fontId="1"/>
  </si>
  <si>
    <t>ちぇ</t>
    <phoneticPr fontId="1"/>
  </si>
  <si>
    <t>tye</t>
    <phoneticPr fontId="1"/>
  </si>
  <si>
    <t>ちぃ</t>
    <phoneticPr fontId="1"/>
  </si>
  <si>
    <t>tyi</t>
    <phoneticPr fontId="1"/>
  </si>
  <si>
    <t>ちょ</t>
    <phoneticPr fontId="1"/>
  </si>
  <si>
    <t>tyo</t>
    <phoneticPr fontId="1"/>
  </si>
  <si>
    <t>ちゅ</t>
    <phoneticPr fontId="1"/>
  </si>
  <si>
    <t>tyu</t>
    <phoneticPr fontId="1"/>
  </si>
  <si>
    <t>うぁ</t>
    <phoneticPr fontId="1"/>
  </si>
  <si>
    <t>uxa</t>
    <phoneticPr fontId="1"/>
  </si>
  <si>
    <t>うぇ</t>
    <phoneticPr fontId="1"/>
  </si>
  <si>
    <t>uxe</t>
    <phoneticPr fontId="1"/>
  </si>
  <si>
    <t>うぃ</t>
    <phoneticPr fontId="1"/>
  </si>
  <si>
    <t>uxi</t>
    <phoneticPr fontId="1"/>
  </si>
  <si>
    <t>うぉ</t>
    <phoneticPr fontId="1"/>
  </si>
  <si>
    <t>uxo</t>
    <phoneticPr fontId="1"/>
  </si>
  <si>
    <t>ヴぁ</t>
    <phoneticPr fontId="1"/>
  </si>
  <si>
    <t>va</t>
    <phoneticPr fontId="1"/>
  </si>
  <si>
    <t>ヴぇ</t>
    <phoneticPr fontId="1"/>
  </si>
  <si>
    <t>ve</t>
    <phoneticPr fontId="1"/>
  </si>
  <si>
    <t>ヴぃ</t>
    <phoneticPr fontId="1"/>
  </si>
  <si>
    <t>vi</t>
    <phoneticPr fontId="1"/>
  </si>
  <si>
    <t>ヴぉ</t>
    <phoneticPr fontId="1"/>
  </si>
  <si>
    <t>vo</t>
    <phoneticPr fontId="1"/>
  </si>
  <si>
    <t>ヴ</t>
    <phoneticPr fontId="1"/>
  </si>
  <si>
    <t>vu</t>
    <phoneticPr fontId="1"/>
  </si>
  <si>
    <t>ヴゃ</t>
    <phoneticPr fontId="1"/>
  </si>
  <si>
    <t>vya</t>
    <phoneticPr fontId="1"/>
  </si>
  <si>
    <t>ヴょ</t>
    <phoneticPr fontId="1"/>
  </si>
  <si>
    <t>vyo</t>
    <phoneticPr fontId="1"/>
  </si>
  <si>
    <t>ヴゅ</t>
    <phoneticPr fontId="1"/>
  </si>
  <si>
    <t>vyu</t>
    <phoneticPr fontId="1"/>
  </si>
  <si>
    <t>wa</t>
  </si>
  <si>
    <t>を</t>
    <phoneticPr fontId="1"/>
  </si>
  <si>
    <t>wo</t>
  </si>
  <si>
    <t>ぁ</t>
  </si>
  <si>
    <t>xa</t>
  </si>
  <si>
    <t>xe</t>
    <phoneticPr fontId="1"/>
  </si>
  <si>
    <t>xi</t>
    <phoneticPr fontId="1"/>
  </si>
  <si>
    <t>xo</t>
  </si>
  <si>
    <t>xtu</t>
    <phoneticPr fontId="1"/>
  </si>
  <si>
    <t>ぅ</t>
  </si>
  <si>
    <t>xu</t>
    <phoneticPr fontId="1"/>
  </si>
  <si>
    <t>xwa</t>
    <phoneticPr fontId="1"/>
  </si>
  <si>
    <t>xya</t>
    <phoneticPr fontId="1"/>
  </si>
  <si>
    <t>xyo</t>
    <phoneticPr fontId="1"/>
  </si>
  <si>
    <t>xyu</t>
    <phoneticPr fontId="1"/>
  </si>
  <si>
    <t>ya</t>
  </si>
  <si>
    <t>いぇ</t>
  </si>
  <si>
    <t>ye</t>
  </si>
  <si>
    <t>yo</t>
    <phoneticPr fontId="1"/>
  </si>
  <si>
    <t>yu</t>
    <phoneticPr fontId="1"/>
  </si>
  <si>
    <t>za</t>
  </si>
  <si>
    <t>ze</t>
  </si>
  <si>
    <t>zi</t>
  </si>
  <si>
    <t>zo</t>
  </si>
  <si>
    <t>zu</t>
  </si>
  <si>
    <t>じぃ</t>
    <phoneticPr fontId="1"/>
  </si>
  <si>
    <t>zyi</t>
    <phoneticPr fontId="1"/>
  </si>
  <si>
    <t>ゑ</t>
    <phoneticPr fontId="1"/>
  </si>
  <si>
    <t>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</si>
</sst>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 diagonalUp="1" diagonalDown="1"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 style="thin">
        <color theme="0" tint="-0.24994659260841701"/>
      </diagonal>
    </border>
  </borders>
  <cellStyleXfs count="1">
    <xf numFmtId="0" fontId="0" fillId="0" borderId="0">
      <alignment vertical="center"/>
    </xf>
  </cellStyleXfs>
  <cellXfs count="50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0" fontId="3" fillId="0" borderId="9" xfId="0" applyFont="1" applyBorder="1" applyAlignment="1" applyProtection="1">
      <alignment vertical="center" wrapText="1"/>
    </xf>
    <xf numFmtId="0" fontId="3" fillId="0" borderId="3" xfId="0" applyFont="1" applyBorder="1" applyAlignment="1" applyProtection="1">
      <alignment vertical="center" wrapText="1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49" fontId="0" fillId="0" borderId="18" xfId="0" applyNumberFormat="1" applyBorder="1" applyAlignment="1">
      <alignment vertical="center" wrapText="1"/>
    </xf>
    <xf numFmtId="0" fontId="0" fillId="0" borderId="7" xfId="0" applyBorder="1" applyAlignment="1" applyProtection="1">
      <alignment horizontal="center" vertical="center"/>
      <protection locked="0"/>
    </xf>
    <xf numFmtId="0" fontId="4" fillId="0" borderId="25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3" fillId="0" borderId="32" xfId="0" applyFont="1" applyBorder="1" applyAlignment="1" applyProtection="1">
      <alignment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3" fontId="0" fillId="0" borderId="0" xfId="0" applyNumberFormat="1" applyBorder="1">
      <alignment vertical="center"/>
    </xf>
    <xf numFmtId="3" fontId="3" fillId="0" borderId="18" xfId="0" applyNumberFormat="1" applyFont="1" applyBorder="1" applyAlignment="1">
      <alignment horizontal="center"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3" fillId="0" borderId="24" xfId="0" applyNumberFormat="1" applyFont="1" applyBorder="1">
      <alignment vertical="center"/>
    </xf>
    <xf numFmtId="49" fontId="11" fillId="0" borderId="22" xfId="0" applyNumberFormat="1" applyFont="1" applyBorder="1">
      <alignment vertical="center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9" xfId="0" applyNumberFormat="1" applyBorder="1" applyAlignment="1" applyProtection="1">
      <alignment vertical="center"/>
      <protection locked="0"/>
    </xf>
    <xf numFmtId="49" fontId="0" fillId="0" borderId="40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5" fillId="0" borderId="44" xfId="0" applyFont="1" applyBorder="1" applyProtection="1">
      <alignment vertical="center"/>
      <protection locked="0"/>
    </xf>
    <xf numFmtId="0" fontId="0" fillId="0" borderId="25" xfId="0" applyBorder="1">
      <alignment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3" fillId="0" borderId="47" xfId="0" applyFont="1" applyBorder="1" applyAlignment="1" applyProtection="1">
      <alignment vertical="center" wrapText="1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46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12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34" xfId="0" applyNumberFormat="1" applyFont="1" applyBorder="1">
      <alignment vertical="center"/>
    </xf>
    <xf numFmtId="3" fontId="5" fillId="0" borderId="49" xfId="0" applyNumberFormat="1" applyFont="1" applyBorder="1" applyAlignment="1">
      <alignment horizontal="center" vertical="center"/>
    </xf>
    <xf numFmtId="3" fontId="5" fillId="0" borderId="53" xfId="0" applyNumberFormat="1" applyFont="1" applyBorder="1" applyAlignment="1">
      <alignment horizontal="center" vertical="center"/>
    </xf>
    <xf numFmtId="3" fontId="5" fillId="0" borderId="50" xfId="0" applyNumberFormat="1" applyFont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54" xfId="0" applyNumberFormat="1" applyFont="1" applyBorder="1">
      <alignment vertical="center"/>
    </xf>
    <xf numFmtId="0" fontId="5" fillId="0" borderId="55" xfId="0" applyNumberFormat="1" applyFont="1" applyBorder="1">
      <alignment vertical="center"/>
    </xf>
    <xf numFmtId="0" fontId="5" fillId="0" borderId="56" xfId="0" applyNumberFormat="1" applyFont="1" applyBorder="1">
      <alignment vertical="center"/>
    </xf>
    <xf numFmtId="0" fontId="5" fillId="0" borderId="57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51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9" xfId="0" applyNumberFormat="1" applyFont="1" applyBorder="1">
      <alignment vertical="center"/>
    </xf>
    <xf numFmtId="0" fontId="5" fillId="0" borderId="26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3" fontId="5" fillId="0" borderId="21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0" fontId="5" fillId="0" borderId="62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0" fontId="5" fillId="0" borderId="65" xfId="0" applyNumberFormat="1" applyFont="1" applyBorder="1">
      <alignment vertical="center"/>
    </xf>
    <xf numFmtId="0" fontId="5" fillId="0" borderId="66" xfId="0" applyNumberFormat="1" applyFont="1" applyBorder="1">
      <alignment vertical="center"/>
    </xf>
    <xf numFmtId="0" fontId="5" fillId="0" borderId="67" xfId="0" applyNumberFormat="1" applyFont="1" applyBorder="1">
      <alignment vertical="center"/>
    </xf>
    <xf numFmtId="0" fontId="5" fillId="0" borderId="68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0" fontId="3" fillId="0" borderId="33" xfId="0" applyFont="1" applyBorder="1">
      <alignment vertical="center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61" xfId="0" applyNumberFormat="1" applyFont="1" applyBorder="1" applyAlignment="1">
      <alignment horizontal="center" vertical="center"/>
    </xf>
    <xf numFmtId="0" fontId="0" fillId="0" borderId="55" xfId="0" applyNumberForma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4" fillId="0" borderId="20" xfId="0" applyFont="1" applyBorder="1">
      <alignment vertical="center"/>
    </xf>
    <xf numFmtId="0" fontId="4" fillId="0" borderId="70" xfId="0" applyFont="1" applyBorder="1">
      <alignment vertical="center"/>
    </xf>
    <xf numFmtId="0" fontId="4" fillId="0" borderId="38" xfId="0" applyFont="1" applyBorder="1">
      <alignment vertical="center"/>
    </xf>
    <xf numFmtId="0" fontId="10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2" borderId="44" xfId="0" applyFont="1" applyFill="1" applyBorder="1" applyAlignment="1">
      <alignment vertical="center"/>
    </xf>
    <xf numFmtId="0" fontId="3" fillId="0" borderId="3" xfId="0" applyFont="1" applyBorder="1">
      <alignment vertical="center"/>
    </xf>
    <xf numFmtId="0" fontId="5" fillId="0" borderId="71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3" fillId="0" borderId="22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0" xfId="0" applyNumberForma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49" fontId="0" fillId="0" borderId="31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3" fillId="0" borderId="9" xfId="0" applyFont="1" applyBorder="1" applyAlignment="1" applyProtection="1">
      <alignment vertical="center"/>
    </xf>
    <xf numFmtId="0" fontId="0" fillId="3" borderId="46" xfId="0" applyFont="1" applyFill="1" applyBorder="1" applyAlignment="1" applyProtection="1">
      <alignment vertical="center" wrapText="1"/>
    </xf>
    <xf numFmtId="0" fontId="3" fillId="3" borderId="47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49" fontId="4" fillId="0" borderId="46" xfId="0" applyNumberFormat="1" applyFont="1" applyBorder="1" applyAlignment="1" applyProtection="1">
      <alignment horizontal="center" vertical="center"/>
    </xf>
    <xf numFmtId="49" fontId="4" fillId="0" borderId="69" xfId="0" applyNumberFormat="1" applyFont="1" applyBorder="1" applyAlignment="1" applyProtection="1">
      <alignment horizontal="center" vertical="center"/>
    </xf>
    <xf numFmtId="0" fontId="4" fillId="0" borderId="47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2" xfId="0" quotePrefix="1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1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49" fontId="14" fillId="0" borderId="7" xfId="0" applyNumberFormat="1" applyFont="1" applyBorder="1" applyAlignment="1" applyProtection="1">
      <alignment horizontal="center" vertical="center"/>
      <protection locked="0"/>
    </xf>
    <xf numFmtId="49" fontId="14" fillId="0" borderId="8" xfId="0" applyNumberFormat="1" applyFont="1" applyBorder="1" applyAlignment="1" applyProtection="1">
      <alignment horizontal="center" vertical="center"/>
      <protection locked="0"/>
    </xf>
    <xf numFmtId="49" fontId="14" fillId="0" borderId="9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vertical="center"/>
      <protection locked="0"/>
    </xf>
    <xf numFmtId="49" fontId="14" fillId="0" borderId="7" xfId="0" applyNumberFormat="1" applyFont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49" fontId="14" fillId="0" borderId="1" xfId="0" applyNumberFormat="1" applyFont="1" applyBorder="1" applyAlignment="1" applyProtection="1">
      <alignment horizontal="center" vertical="center"/>
      <protection locked="0"/>
    </xf>
    <xf numFmtId="49" fontId="14" fillId="0" borderId="2" xfId="0" applyNumberFormat="1" applyFont="1" applyBorder="1" applyAlignment="1" applyProtection="1">
      <alignment horizontal="center" vertical="center"/>
      <protection locked="0"/>
    </xf>
    <xf numFmtId="49" fontId="14" fillId="0" borderId="3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vertical="center"/>
      <protection locked="0"/>
    </xf>
    <xf numFmtId="49" fontId="14" fillId="0" borderId="1" xfId="0" applyNumberFormat="1" applyFont="1" applyBorder="1" applyAlignment="1" applyProtection="1">
      <alignment vertical="center" wrapText="1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center" vertical="center"/>
      <protection locked="0"/>
    </xf>
    <xf numFmtId="49" fontId="14" fillId="0" borderId="4" xfId="0" applyNumberFormat="1" applyFont="1" applyBorder="1" applyAlignment="1" applyProtection="1">
      <alignment horizontal="center" vertical="center"/>
      <protection locked="0"/>
    </xf>
    <xf numFmtId="49" fontId="14" fillId="0" borderId="5" xfId="0" applyNumberFormat="1" applyFont="1" applyBorder="1" applyAlignment="1" applyProtection="1">
      <alignment horizontal="center" vertical="center"/>
      <protection locked="0"/>
    </xf>
    <xf numFmtId="49" fontId="14" fillId="0" borderId="6" xfId="0" applyNumberFormat="1" applyFont="1" applyBorder="1" applyAlignment="1" applyProtection="1">
      <alignment horizontal="center" vertical="center"/>
      <protection locked="0"/>
    </xf>
    <xf numFmtId="49" fontId="14" fillId="0" borderId="39" xfId="0" applyNumberFormat="1" applyFont="1" applyBorder="1" applyAlignment="1" applyProtection="1">
      <alignment vertical="center"/>
      <protection locked="0"/>
    </xf>
    <xf numFmtId="49" fontId="14" fillId="0" borderId="4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0" fontId="0" fillId="3" borderId="2" xfId="0" applyFill="1" applyBorder="1" applyAlignment="1" applyProtection="1">
      <alignment horizontal="center" vertical="center"/>
    </xf>
    <xf numFmtId="49" fontId="0" fillId="3" borderId="2" xfId="0" applyNumberFormat="1" applyFill="1" applyBorder="1" applyAlignment="1" applyProtection="1">
      <alignment horizontal="center"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4" xfId="0" applyFill="1" applyBorder="1" applyProtection="1">
      <alignment vertical="center"/>
    </xf>
    <xf numFmtId="0" fontId="0" fillId="3" borderId="46" xfId="0" applyFill="1" applyBorder="1" applyProtection="1">
      <alignment vertical="center"/>
    </xf>
    <xf numFmtId="0" fontId="0" fillId="3" borderId="69" xfId="0" applyFill="1" applyBorder="1" applyAlignment="1" applyProtection="1">
      <alignment horizontal="center" vertical="center"/>
    </xf>
    <xf numFmtId="0" fontId="0" fillId="3" borderId="7" xfId="0" applyFill="1" applyBorder="1" applyProtection="1">
      <alignment vertical="center"/>
    </xf>
    <xf numFmtId="49" fontId="0" fillId="3" borderId="8" xfId="0" applyNumberFormat="1" applyFill="1" applyBorder="1" applyAlignment="1" applyProtection="1">
      <alignment horizontal="center" vertical="center"/>
    </xf>
    <xf numFmtId="49" fontId="0" fillId="3" borderId="69" xfId="0" applyNumberFormat="1" applyFill="1" applyBorder="1" applyAlignment="1" applyProtection="1">
      <alignment horizontal="center" vertical="center"/>
    </xf>
    <xf numFmtId="49" fontId="0" fillId="3" borderId="34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6" xfId="0" applyNumberFormat="1" applyFont="1" applyFill="1" applyBorder="1" applyAlignment="1">
      <alignment horizontal="center" vertical="center"/>
    </xf>
    <xf numFmtId="0" fontId="15" fillId="2" borderId="69" xfId="0" applyNumberFormat="1" applyFont="1" applyFill="1" applyBorder="1" applyAlignment="1">
      <alignment horizontal="center" vertical="center"/>
    </xf>
    <xf numFmtId="0" fontId="15" fillId="2" borderId="47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15" fillId="2" borderId="9" xfId="0" applyNumberFormat="1" applyFont="1" applyFill="1" applyBorder="1" applyAlignment="1">
      <alignment horizontal="center" vertical="center"/>
    </xf>
    <xf numFmtId="0" fontId="4" fillId="0" borderId="69" xfId="0" applyNumberFormat="1" applyFont="1" applyBorder="1" applyAlignment="1" applyProtection="1">
      <alignment horizontal="left" vertical="center" wrapText="1"/>
    </xf>
    <xf numFmtId="0" fontId="4" fillId="0" borderId="2" xfId="0" applyNumberFormat="1" applyFont="1" applyBorder="1" applyAlignment="1" applyProtection="1">
      <alignment horizontal="left" vertical="center" wrapText="1"/>
    </xf>
    <xf numFmtId="0" fontId="4" fillId="0" borderId="5" xfId="0" applyNumberFormat="1" applyFont="1" applyBorder="1" applyAlignment="1" applyProtection="1">
      <alignment horizontal="left" vertical="center" wrapText="1"/>
    </xf>
    <xf numFmtId="0" fontId="5" fillId="2" borderId="54" xfId="0" applyFont="1" applyFill="1" applyBorder="1">
      <alignment vertical="center"/>
    </xf>
    <xf numFmtId="0" fontId="5" fillId="2" borderId="59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7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70" xfId="0" applyNumberFormat="1" applyFont="1" applyBorder="1" applyAlignment="1">
      <alignment horizontal="center" vertical="center"/>
    </xf>
    <xf numFmtId="0" fontId="5" fillId="2" borderId="58" xfId="0" applyFont="1" applyFill="1" applyBorder="1">
      <alignment vertical="center"/>
    </xf>
    <xf numFmtId="0" fontId="5" fillId="2" borderId="60" xfId="0" applyFont="1" applyFill="1" applyBorder="1">
      <alignment vertical="center"/>
    </xf>
    <xf numFmtId="49" fontId="5" fillId="0" borderId="37" xfId="0" applyNumberFormat="1" applyFont="1" applyBorder="1" applyAlignment="1">
      <alignment horizontal="center" vertical="center"/>
    </xf>
    <xf numFmtId="49" fontId="5" fillId="0" borderId="38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69" xfId="0" applyFill="1" applyBorder="1" applyProtection="1">
      <alignment vertical="center"/>
    </xf>
    <xf numFmtId="0" fontId="0" fillId="0" borderId="47" xfId="0" applyBorder="1" applyAlignment="1" applyProtection="1">
      <alignment horizontal="center" vertical="center"/>
      <protection locked="0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7" xfId="0" applyNumberFormat="1" applyBorder="1" applyAlignment="1" applyProtection="1">
      <alignment horizontal="center" vertical="center"/>
      <protection locked="0"/>
    </xf>
    <xf numFmtId="0" fontId="0" fillId="3" borderId="8" xfId="0" applyFill="1" applyBorder="1" applyProtection="1">
      <alignment vertical="center"/>
    </xf>
    <xf numFmtId="49" fontId="0" fillId="0" borderId="65" xfId="0" applyNumberFormat="1" applyBorder="1" applyAlignment="1" applyProtection="1">
      <alignment horizontal="center" vertical="center"/>
      <protection locked="0"/>
    </xf>
    <xf numFmtId="0" fontId="3" fillId="3" borderId="8" xfId="0" applyFont="1" applyFill="1" applyBorder="1" applyProtection="1">
      <alignment vertical="center"/>
    </xf>
    <xf numFmtId="0" fontId="3" fillId="3" borderId="53" xfId="0" applyFont="1" applyFill="1" applyBorder="1" applyProtection="1">
      <alignment vertical="center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6" xfId="0" applyFill="1" applyBorder="1" applyAlignment="1" applyProtection="1">
      <alignment horizontal="center" vertical="center"/>
      <protection locked="0"/>
    </xf>
    <xf numFmtId="49" fontId="0" fillId="0" borderId="56" xfId="0" applyNumberFormat="1" applyFill="1" applyBorder="1" applyAlignment="1" applyProtection="1">
      <alignment horizontal="center" vertical="center"/>
      <protection locked="0"/>
    </xf>
    <xf numFmtId="0" fontId="0" fillId="0" borderId="69" xfId="0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49" fontId="0" fillId="0" borderId="99" xfId="0" applyNumberFormat="1" applyBorder="1" applyAlignment="1" applyProtection="1">
      <alignment vertical="center"/>
      <protection locked="0"/>
    </xf>
    <xf numFmtId="49" fontId="0" fillId="0" borderId="63" xfId="0" applyNumberFormat="1" applyBorder="1" applyAlignment="1" applyProtection="1">
      <alignment vertical="center" wrapText="1"/>
      <protection locked="0"/>
    </xf>
    <xf numFmtId="49" fontId="0" fillId="0" borderId="62" xfId="0" applyNumberFormat="1" applyBorder="1" applyAlignment="1" applyProtection="1">
      <alignment vertical="center" wrapText="1"/>
      <protection locked="0"/>
    </xf>
    <xf numFmtId="0" fontId="3" fillId="0" borderId="57" xfId="0" applyFont="1" applyBorder="1" applyAlignment="1" applyProtection="1">
      <alignment vertical="center" wrapText="1"/>
    </xf>
    <xf numFmtId="0" fontId="0" fillId="0" borderId="62" xfId="0" applyFont="1" applyBorder="1" applyAlignment="1" applyProtection="1">
      <alignment vertical="center" wrapText="1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49" fontId="0" fillId="0" borderId="46" xfId="0" applyNumberFormat="1" applyBorder="1" applyAlignment="1" applyProtection="1">
      <alignment horizontal="center" vertical="center"/>
      <protection locked="0"/>
    </xf>
    <xf numFmtId="49" fontId="0" fillId="0" borderId="69" xfId="0" applyNumberFormat="1" applyBorder="1" applyAlignment="1" applyProtection="1">
      <alignment horizontal="center" vertical="center"/>
      <protection locked="0"/>
    </xf>
    <xf numFmtId="49" fontId="0" fillId="0" borderId="100" xfId="0" applyNumberFormat="1" applyBorder="1" applyAlignment="1" applyProtection="1">
      <alignment vertical="center"/>
      <protection locked="0"/>
    </xf>
    <xf numFmtId="49" fontId="0" fillId="0" borderId="101" xfId="0" applyNumberFormat="1" applyBorder="1" applyAlignment="1" applyProtection="1">
      <alignment vertical="center" wrapText="1"/>
      <protection locked="0"/>
    </xf>
    <xf numFmtId="49" fontId="0" fillId="0" borderId="46" xfId="0" applyNumberFormat="1" applyBorder="1" applyAlignment="1" applyProtection="1">
      <alignment vertical="center" wrapText="1"/>
      <protection locked="0"/>
    </xf>
    <xf numFmtId="0" fontId="0" fillId="0" borderId="69" xfId="0" applyBorder="1" applyAlignment="1" applyProtection="1">
      <alignment vertical="center" wrapText="1"/>
      <protection locked="0"/>
    </xf>
    <xf numFmtId="0" fontId="14" fillId="0" borderId="46" xfId="0" applyFont="1" applyBorder="1" applyAlignment="1" applyProtection="1">
      <alignment horizontal="center" vertical="center"/>
      <protection locked="0"/>
    </xf>
    <xf numFmtId="49" fontId="14" fillId="0" borderId="46" xfId="0" applyNumberFormat="1" applyFont="1" applyBorder="1" applyAlignment="1" applyProtection="1">
      <alignment horizontal="center" vertical="center"/>
      <protection locked="0"/>
    </xf>
    <xf numFmtId="49" fontId="14" fillId="0" borderId="69" xfId="0" applyNumberFormat="1" applyFont="1" applyBorder="1" applyAlignment="1" applyProtection="1">
      <alignment horizontal="center" vertical="center"/>
      <protection locked="0"/>
    </xf>
    <xf numFmtId="49" fontId="14" fillId="0" borderId="47" xfId="0" applyNumberFormat="1" applyFont="1" applyBorder="1" applyAlignment="1" applyProtection="1">
      <alignment horizontal="center" vertical="center"/>
      <protection locked="0"/>
    </xf>
    <xf numFmtId="49" fontId="14" fillId="0" borderId="100" xfId="0" applyNumberFormat="1" applyFont="1" applyBorder="1" applyAlignment="1" applyProtection="1">
      <alignment vertical="center"/>
      <protection locked="0"/>
    </xf>
    <xf numFmtId="49" fontId="14" fillId="0" borderId="46" xfId="0" applyNumberFormat="1" applyFont="1" applyBorder="1" applyAlignment="1" applyProtection="1">
      <alignment vertical="center" wrapText="1"/>
      <protection locked="0"/>
    </xf>
    <xf numFmtId="0" fontId="14" fillId="3" borderId="69" xfId="0" applyFont="1" applyFill="1" applyBorder="1" applyAlignment="1" applyProtection="1">
      <alignment vertical="center" wrapText="1"/>
    </xf>
    <xf numFmtId="0" fontId="3" fillId="0" borderId="47" xfId="0" applyFont="1" applyBorder="1" applyAlignment="1" applyProtection="1">
      <alignment vertical="center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0" borderId="47" xfId="0" applyFont="1" applyBorder="1" applyAlignment="1" applyProtection="1">
      <alignment horizontal="center" vertical="center"/>
      <protection locked="0"/>
    </xf>
    <xf numFmtId="0" fontId="14" fillId="0" borderId="68" xfId="0" applyFont="1" applyBorder="1" applyProtection="1">
      <alignment vertical="center"/>
      <protection locked="0"/>
    </xf>
    <xf numFmtId="0" fontId="0" fillId="0" borderId="56" xfId="0" applyBorder="1" applyAlignment="1" applyProtection="1">
      <alignment vertical="center" wrapText="1"/>
    </xf>
    <xf numFmtId="0" fontId="0" fillId="0" borderId="31" xfId="0" applyBorder="1" applyAlignment="1" applyProtection="1">
      <alignment vertical="center" wrapText="1"/>
    </xf>
    <xf numFmtId="0" fontId="0" fillId="0" borderId="5" xfId="0" applyBorder="1" applyAlignment="1" applyProtection="1">
      <alignment vertical="center" wrapText="1"/>
    </xf>
    <xf numFmtId="0" fontId="14" fillId="3" borderId="101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40" xfId="0" applyNumberFormat="1" applyFont="1" applyFill="1" applyBorder="1" applyAlignment="1" applyProtection="1">
      <alignment horizontal="left" vertical="center" wrapText="1"/>
    </xf>
    <xf numFmtId="0" fontId="5" fillId="0" borderId="97" xfId="0" applyNumberFormat="1" applyFont="1" applyBorder="1">
      <alignment vertical="center"/>
    </xf>
    <xf numFmtId="0" fontId="9" fillId="0" borderId="33" xfId="0" applyFont="1" applyBorder="1" applyAlignment="1">
      <alignment horizontal="center" vertical="center"/>
    </xf>
    <xf numFmtId="0" fontId="9" fillId="0" borderId="98" xfId="0" applyFont="1" applyBorder="1" applyAlignment="1">
      <alignment horizontal="center" vertical="center"/>
    </xf>
    <xf numFmtId="0" fontId="9" fillId="0" borderId="98" xfId="0" applyFont="1" applyBorder="1" applyAlignment="1">
      <alignment vertical="center"/>
    </xf>
    <xf numFmtId="0" fontId="9" fillId="0" borderId="98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4" fillId="0" borderId="98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9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49" fontId="3" fillId="0" borderId="33" xfId="0" applyNumberFormat="1" applyFont="1" applyBorder="1">
      <alignment vertical="center"/>
    </xf>
    <xf numFmtId="49" fontId="3" fillId="0" borderId="98" xfId="0" applyNumberFormat="1" applyFont="1" applyBorder="1">
      <alignment vertical="center"/>
    </xf>
    <xf numFmtId="49" fontId="3" fillId="0" borderId="98" xfId="0" applyNumberFormat="1" applyFont="1" applyBorder="1" applyAlignment="1">
      <alignment vertical="center"/>
    </xf>
    <xf numFmtId="49" fontId="3" fillId="0" borderId="30" xfId="0" applyNumberFormat="1" applyFont="1" applyBorder="1">
      <alignment vertical="center"/>
    </xf>
    <xf numFmtId="49" fontId="3" fillId="0" borderId="23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0" fontId="0" fillId="4" borderId="66" xfId="0" applyFill="1" applyBorder="1">
      <alignment vertical="center"/>
    </xf>
    <xf numFmtId="0" fontId="0" fillId="4" borderId="67" xfId="0" applyFill="1" applyBorder="1">
      <alignment vertical="center"/>
    </xf>
    <xf numFmtId="0" fontId="0" fillId="4" borderId="68" xfId="0" applyFill="1" applyBorder="1">
      <alignment vertical="center"/>
    </xf>
    <xf numFmtId="0" fontId="5" fillId="3" borderId="42" xfId="0" applyFont="1" applyFill="1" applyBorder="1" applyProtection="1">
      <alignment vertical="center"/>
    </xf>
    <xf numFmtId="0" fontId="0" fillId="3" borderId="62" xfId="0" applyFill="1" applyBorder="1" applyAlignment="1" applyProtection="1">
      <alignment horizontal="center" vertical="center"/>
    </xf>
    <xf numFmtId="0" fontId="0" fillId="3" borderId="57" xfId="0" applyFill="1" applyBorder="1" applyAlignment="1" applyProtection="1">
      <alignment horizontal="center" vertical="center"/>
    </xf>
    <xf numFmtId="49" fontId="0" fillId="3" borderId="62" xfId="0" applyNumberFormat="1" applyFill="1" applyBorder="1" applyAlignment="1" applyProtection="1">
      <alignment horizontal="center" vertical="center"/>
    </xf>
    <xf numFmtId="49" fontId="0" fillId="3" borderId="56" xfId="0" applyNumberFormat="1" applyFill="1" applyBorder="1" applyAlignment="1" applyProtection="1">
      <alignment horizontal="center" vertical="center"/>
    </xf>
    <xf numFmtId="49" fontId="0" fillId="3" borderId="57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5" xfId="0" applyFont="1" applyFill="1" applyBorder="1" applyProtection="1">
      <alignment vertical="center"/>
    </xf>
    <xf numFmtId="0" fontId="5" fillId="3" borderId="44" xfId="0" applyFont="1" applyFill="1" applyBorder="1" applyProtection="1">
      <alignment vertical="center"/>
    </xf>
    <xf numFmtId="0" fontId="0" fillId="3" borderId="4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49" fontId="0" fillId="0" borderId="102" xfId="0" applyNumberFormat="1" applyBorder="1" applyAlignment="1" applyProtection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3" borderId="7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7" xfId="0" applyFill="1" applyBorder="1" applyAlignment="1">
      <alignment horizontal="center" vertical="center"/>
    </xf>
    <xf numFmtId="0" fontId="0" fillId="3" borderId="78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0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3" xfId="0" applyFill="1" applyBorder="1" applyAlignment="1">
      <alignment horizontal="center" vertical="center"/>
    </xf>
    <xf numFmtId="0" fontId="0" fillId="3" borderId="92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3" borderId="95" xfId="0" applyFill="1" applyBorder="1" applyAlignment="1">
      <alignment horizontal="center" vertical="center"/>
    </xf>
    <xf numFmtId="0" fontId="0" fillId="0" borderId="95" xfId="0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87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0" fontId="0" fillId="5" borderId="72" xfId="0" applyFill="1" applyBorder="1" applyAlignment="1" applyProtection="1">
      <alignment horizontal="center" vertical="center"/>
      <protection locked="0"/>
    </xf>
    <xf numFmtId="0" fontId="0" fillId="5" borderId="73" xfId="0" applyFill="1" applyBorder="1" applyAlignment="1" applyProtection="1">
      <alignment horizontal="center" vertical="center"/>
      <protection locked="0"/>
    </xf>
    <xf numFmtId="0" fontId="0" fillId="5" borderId="75" xfId="0" applyFill="1" applyBorder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horizontal="center" vertical="center"/>
      <protection locked="0"/>
    </xf>
    <xf numFmtId="0" fontId="0" fillId="5" borderId="74" xfId="0" applyFill="1" applyBorder="1" applyAlignment="1" applyProtection="1">
      <alignment horizontal="center" vertical="center"/>
      <protection locked="0"/>
    </xf>
    <xf numFmtId="0" fontId="0" fillId="5" borderId="76" xfId="0" applyFill="1" applyBorder="1" applyAlignment="1" applyProtection="1">
      <alignment horizontal="center" vertical="center"/>
      <protection locked="0"/>
    </xf>
    <xf numFmtId="0" fontId="0" fillId="4" borderId="75" xfId="0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0" fillId="4" borderId="77" xfId="0" applyFill="1" applyBorder="1" applyAlignment="1" applyProtection="1">
      <alignment horizontal="center" vertical="center"/>
      <protection locked="0"/>
    </xf>
    <xf numFmtId="0" fontId="0" fillId="4" borderId="78" xfId="0" applyFill="1" applyBorder="1" applyAlignment="1" applyProtection="1">
      <alignment horizontal="center" vertical="center"/>
      <protection locked="0"/>
    </xf>
    <xf numFmtId="0" fontId="0" fillId="5" borderId="78" xfId="0" applyFill="1" applyBorder="1" applyAlignment="1" applyProtection="1">
      <alignment horizontal="center" vertical="center"/>
      <protection locked="0"/>
    </xf>
    <xf numFmtId="0" fontId="0" fillId="5" borderId="79" xfId="0" applyFill="1" applyBorder="1" applyAlignment="1" applyProtection="1">
      <alignment horizontal="center" vertical="center"/>
      <protection locked="0"/>
    </xf>
    <xf numFmtId="0" fontId="0" fillId="4" borderId="75" xfId="0" quotePrefix="1" applyFill="1" applyBorder="1" applyAlignment="1" applyProtection="1">
      <alignment horizontal="center" vertical="center"/>
      <protection locked="0"/>
    </xf>
    <xf numFmtId="0" fontId="0" fillId="5" borderId="89" xfId="0" applyFill="1" applyBorder="1" applyAlignment="1" applyProtection="1">
      <alignment horizontal="center" vertical="center"/>
      <protection locked="0"/>
    </xf>
    <xf numFmtId="0" fontId="0" fillId="5" borderId="90" xfId="0" applyFill="1" applyBorder="1" applyAlignment="1" applyProtection="1">
      <alignment horizontal="center" vertical="center"/>
      <protection locked="0"/>
    </xf>
    <xf numFmtId="0" fontId="0" fillId="5" borderId="92" xfId="0" applyFill="1" applyBorder="1" applyAlignment="1" applyProtection="1">
      <alignment horizontal="center" vertical="center"/>
      <protection locked="0"/>
    </xf>
    <xf numFmtId="0" fontId="0" fillId="5" borderId="91" xfId="0" applyFill="1" applyBorder="1" applyAlignment="1" applyProtection="1">
      <alignment horizontal="center" vertical="center"/>
      <protection locked="0"/>
    </xf>
    <xf numFmtId="0" fontId="0" fillId="5" borderId="93" xfId="0" applyFill="1" applyBorder="1" applyAlignment="1" applyProtection="1">
      <alignment horizontal="center" vertical="center"/>
      <protection locked="0"/>
    </xf>
    <xf numFmtId="0" fontId="0" fillId="4" borderId="92" xfId="0" applyFill="1" applyBorder="1" applyAlignment="1" applyProtection="1">
      <alignment horizontal="center" vertical="center"/>
      <protection locked="0"/>
    </xf>
    <xf numFmtId="0" fontId="0" fillId="4" borderId="94" xfId="0" applyFill="1" applyBorder="1" applyAlignment="1" applyProtection="1">
      <alignment horizontal="center" vertical="center"/>
      <protection locked="0"/>
    </xf>
    <xf numFmtId="0" fontId="0" fillId="4" borderId="95" xfId="0" applyFill="1" applyBorder="1" applyAlignment="1" applyProtection="1">
      <alignment horizontal="center" vertical="center"/>
      <protection locked="0"/>
    </xf>
    <xf numFmtId="0" fontId="0" fillId="5" borderId="95" xfId="0" applyFill="1" applyBorder="1" applyAlignment="1" applyProtection="1">
      <alignment horizontal="center" vertical="center"/>
      <protection locked="0"/>
    </xf>
    <xf numFmtId="0" fontId="0" fillId="5" borderId="96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3" fontId="5" fillId="0" borderId="58" xfId="0" applyNumberFormat="1" applyFont="1" applyBorder="1" applyAlignment="1">
      <alignment horizontal="center" vertical="center"/>
    </xf>
    <xf numFmtId="3" fontId="5" fillId="0" borderId="51" xfId="0" applyNumberFormat="1" applyFont="1" applyBorder="1" applyAlignment="1">
      <alignment horizontal="center" vertical="center"/>
    </xf>
    <xf numFmtId="3" fontId="5" fillId="0" borderId="52" xfId="0" applyNumberFormat="1" applyFont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19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</cellXfs>
  <cellStyles count="1">
    <cellStyle name="標準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J241"/>
  <sheetViews>
    <sheetView showGridLines="0" showRowColHeaders="0" tabSelected="1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5.140625" bestFit="1" customWidth="1"/>
    <col min="58" max="58" width="9" bestFit="1" customWidth="1"/>
    <col min="59" max="59" width="13.5703125" bestFit="1" customWidth="1"/>
  </cols>
  <sheetData>
    <row r="1" spans="1:51" ht="27">
      <c r="A1" s="1" t="s">
        <v>0</v>
      </c>
      <c r="L1" t="s">
        <v>1</v>
      </c>
      <c r="AG1" s="179" t="s">
        <v>2</v>
      </c>
    </row>
    <row r="2" spans="1:51" ht="13" customHeight="1" thickBot="1"/>
    <row r="3" spans="1:51" ht="13" customHeight="1">
      <c r="A3" s="446"/>
      <c r="B3" s="447"/>
      <c r="C3" s="447"/>
      <c r="D3" s="450"/>
      <c r="E3" s="446" t="s">
        <v>3</v>
      </c>
      <c r="F3" s="447"/>
      <c r="G3" s="447" t="s">
        <v>3</v>
      </c>
      <c r="H3" s="450"/>
      <c r="I3" s="446" t="s">
        <v>3</v>
      </c>
      <c r="J3" s="447"/>
      <c r="K3" s="447" t="s">
        <v>3</v>
      </c>
      <c r="L3" s="450"/>
      <c r="M3" s="446" t="s">
        <v>3</v>
      </c>
      <c r="N3" s="447"/>
      <c r="O3" s="447" t="s">
        <v>3</v>
      </c>
      <c r="P3" s="450"/>
      <c r="Q3" s="446" t="s">
        <v>3</v>
      </c>
      <c r="R3" s="447"/>
      <c r="S3" s="447" t="s">
        <v>3</v>
      </c>
      <c r="T3" s="450"/>
      <c r="U3" s="446" t="s">
        <v>3</v>
      </c>
      <c r="V3" s="447"/>
      <c r="W3" s="447" t="s">
        <v>3</v>
      </c>
      <c r="X3" s="450"/>
      <c r="Y3" s="446" t="s">
        <v>3</v>
      </c>
      <c r="Z3" s="447"/>
      <c r="AA3" s="447" t="s">
        <v>3</v>
      </c>
      <c r="AB3" s="450"/>
      <c r="AC3" s="446" t="s">
        <v>3</v>
      </c>
      <c r="AD3" s="447"/>
      <c r="AE3" s="447" t="s">
        <v>3</v>
      </c>
      <c r="AF3" s="450"/>
      <c r="AG3" s="446" t="s">
        <v>3</v>
      </c>
      <c r="AH3" s="447"/>
      <c r="AI3" s="447" t="s">
        <v>3</v>
      </c>
      <c r="AJ3" s="450"/>
      <c r="AK3" s="446" t="s">
        <v>3</v>
      </c>
      <c r="AL3" s="447"/>
      <c r="AM3" s="447" t="s">
        <v>3</v>
      </c>
      <c r="AN3" s="450"/>
      <c r="AO3" s="446" t="s">
        <v>3</v>
      </c>
      <c r="AP3" s="447"/>
      <c r="AQ3" s="447" t="s">
        <v>3</v>
      </c>
      <c r="AR3" s="450"/>
      <c r="AS3" s="446" t="s">
        <v>3</v>
      </c>
      <c r="AT3" s="447"/>
      <c r="AU3" s="447" t="s">
        <v>3</v>
      </c>
      <c r="AV3" s="450"/>
    </row>
    <row r="4" spans="1:51" ht="13" customHeight="1">
      <c r="A4" s="448"/>
      <c r="B4" s="449"/>
      <c r="C4" s="449"/>
      <c r="D4" s="451"/>
      <c r="E4" s="448"/>
      <c r="F4" s="449"/>
      <c r="G4" s="449"/>
      <c r="H4" s="451"/>
      <c r="I4" s="448"/>
      <c r="J4" s="449"/>
      <c r="K4" s="449"/>
      <c r="L4" s="451"/>
      <c r="M4" s="448"/>
      <c r="N4" s="449"/>
      <c r="O4" s="449"/>
      <c r="P4" s="451"/>
      <c r="Q4" s="448"/>
      <c r="R4" s="449"/>
      <c r="S4" s="449"/>
      <c r="T4" s="451"/>
      <c r="U4" s="448"/>
      <c r="V4" s="449"/>
      <c r="W4" s="449"/>
      <c r="X4" s="451"/>
      <c r="Y4" s="448"/>
      <c r="Z4" s="449"/>
      <c r="AA4" s="449"/>
      <c r="AB4" s="451"/>
      <c r="AC4" s="448"/>
      <c r="AD4" s="449"/>
      <c r="AE4" s="449"/>
      <c r="AF4" s="451"/>
      <c r="AG4" s="448"/>
      <c r="AH4" s="449"/>
      <c r="AI4" s="449"/>
      <c r="AJ4" s="451"/>
      <c r="AK4" s="448"/>
      <c r="AL4" s="449"/>
      <c r="AM4" s="449"/>
      <c r="AN4" s="451"/>
      <c r="AO4" s="448"/>
      <c r="AP4" s="449"/>
      <c r="AQ4" s="449"/>
      <c r="AR4" s="451"/>
      <c r="AS4" s="448"/>
      <c r="AT4" s="449"/>
      <c r="AU4" s="449"/>
      <c r="AV4" s="451"/>
    </row>
    <row r="5" spans="1:51" ht="13" customHeight="1">
      <c r="A5" s="452" t="s">
        <v>4</v>
      </c>
      <c r="B5" s="453"/>
      <c r="C5" s="449" t="s">
        <v>3</v>
      </c>
      <c r="D5" s="451"/>
      <c r="E5" s="452" t="s">
        <v>5</v>
      </c>
      <c r="F5" s="453"/>
      <c r="G5" s="449" t="s">
        <v>3</v>
      </c>
      <c r="H5" s="451"/>
      <c r="I5" s="452" t="s">
        <v>6</v>
      </c>
      <c r="J5" s="453"/>
      <c r="K5" s="449" t="s">
        <v>3</v>
      </c>
      <c r="L5" s="451"/>
      <c r="M5" s="452" t="s">
        <v>7</v>
      </c>
      <c r="N5" s="453"/>
      <c r="O5" s="449" t="s">
        <v>3</v>
      </c>
      <c r="P5" s="451"/>
      <c r="Q5" s="452" t="s">
        <v>8</v>
      </c>
      <c r="R5" s="453"/>
      <c r="S5" s="449" t="s">
        <v>3</v>
      </c>
      <c r="T5" s="451"/>
      <c r="U5" s="452" t="s">
        <v>9</v>
      </c>
      <c r="V5" s="453"/>
      <c r="W5" s="449" t="s">
        <v>3</v>
      </c>
      <c r="X5" s="451"/>
      <c r="Y5" s="452" t="s">
        <v>10</v>
      </c>
      <c r="Z5" s="453"/>
      <c r="AA5" s="449" t="s">
        <v>3</v>
      </c>
      <c r="AB5" s="451"/>
      <c r="AC5" s="452" t="s">
        <v>11</v>
      </c>
      <c r="AD5" s="453"/>
      <c r="AE5" s="449" t="s">
        <v>3</v>
      </c>
      <c r="AF5" s="451"/>
      <c r="AG5" s="452" t="s">
        <v>12</v>
      </c>
      <c r="AH5" s="453"/>
      <c r="AI5" s="449" t="s">
        <v>3</v>
      </c>
      <c r="AJ5" s="451"/>
      <c r="AK5" s="452" t="s">
        <v>13</v>
      </c>
      <c r="AL5" s="453"/>
      <c r="AM5" s="449" t="s">
        <v>3</v>
      </c>
      <c r="AN5" s="451"/>
      <c r="AO5" s="452" t="s">
        <v>14</v>
      </c>
      <c r="AP5" s="453"/>
      <c r="AQ5" s="449" t="s">
        <v>3</v>
      </c>
      <c r="AR5" s="451"/>
      <c r="AS5" s="452" t="s">
        <v>15</v>
      </c>
      <c r="AT5" s="453"/>
      <c r="AU5" s="449" t="s">
        <v>3</v>
      </c>
      <c r="AV5" s="451"/>
    </row>
    <row r="6" spans="1:51" ht="13" customHeight="1" thickBot="1">
      <c r="A6" s="454"/>
      <c r="B6" s="455"/>
      <c r="C6" s="456"/>
      <c r="D6" s="457"/>
      <c r="E6" s="454"/>
      <c r="F6" s="455"/>
      <c r="G6" s="456"/>
      <c r="H6" s="457"/>
      <c r="I6" s="454"/>
      <c r="J6" s="455"/>
      <c r="K6" s="456"/>
      <c r="L6" s="457"/>
      <c r="M6" s="454"/>
      <c r="N6" s="455"/>
      <c r="O6" s="456"/>
      <c r="P6" s="457"/>
      <c r="Q6" s="454"/>
      <c r="R6" s="455"/>
      <c r="S6" s="456"/>
      <c r="T6" s="457"/>
      <c r="U6" s="454"/>
      <c r="V6" s="455"/>
      <c r="W6" s="456"/>
      <c r="X6" s="457"/>
      <c r="Y6" s="454"/>
      <c r="Z6" s="455"/>
      <c r="AA6" s="456"/>
      <c r="AB6" s="457"/>
      <c r="AC6" s="454"/>
      <c r="AD6" s="455"/>
      <c r="AE6" s="456"/>
      <c r="AF6" s="457"/>
      <c r="AG6" s="454"/>
      <c r="AH6" s="455"/>
      <c r="AI6" s="456"/>
      <c r="AJ6" s="457"/>
      <c r="AK6" s="454"/>
      <c r="AL6" s="455"/>
      <c r="AM6" s="456"/>
      <c r="AN6" s="457"/>
      <c r="AO6" s="454"/>
      <c r="AP6" s="455"/>
      <c r="AQ6" s="456"/>
      <c r="AR6" s="457"/>
      <c r="AS6" s="454"/>
      <c r="AT6" s="455"/>
      <c r="AU6" s="456"/>
      <c r="AV6" s="457"/>
    </row>
    <row r="7" spans="1:51" ht="13" customHeight="1">
      <c r="C7" s="446" t="s">
        <v>3</v>
      </c>
      <c r="D7" s="447"/>
      <c r="E7" s="447" t="s">
        <v>3</v>
      </c>
      <c r="F7" s="450"/>
      <c r="G7" s="446" t="s">
        <v>3</v>
      </c>
      <c r="H7" s="447"/>
      <c r="I7" s="447" t="s">
        <v>16</v>
      </c>
      <c r="J7" s="450"/>
      <c r="K7" s="446" t="s">
        <v>3</v>
      </c>
      <c r="L7" s="447"/>
      <c r="M7" s="447" t="s">
        <v>17</v>
      </c>
      <c r="N7" s="450"/>
      <c r="O7" s="446" t="s">
        <v>3</v>
      </c>
      <c r="P7" s="447"/>
      <c r="Q7" s="447" t="s">
        <v>18</v>
      </c>
      <c r="R7" s="450"/>
      <c r="S7" s="446" t="s">
        <v>3</v>
      </c>
      <c r="T7" s="447"/>
      <c r="U7" s="447" t="s">
        <v>3</v>
      </c>
      <c r="V7" s="450"/>
      <c r="W7" s="446" t="s">
        <v>3</v>
      </c>
      <c r="X7" s="447"/>
      <c r="Y7" s="447" t="s">
        <v>3</v>
      </c>
      <c r="Z7" s="450"/>
      <c r="AA7" s="446" t="s">
        <v>3</v>
      </c>
      <c r="AB7" s="447"/>
      <c r="AC7" s="447" t="s">
        <v>19</v>
      </c>
      <c r="AD7" s="450"/>
      <c r="AE7" s="446" t="s">
        <v>3</v>
      </c>
      <c r="AF7" s="447"/>
      <c r="AG7" s="447" t="s">
        <v>20</v>
      </c>
      <c r="AH7" s="450"/>
      <c r="AI7" s="446" t="s">
        <v>3</v>
      </c>
      <c r="AJ7" s="447"/>
      <c r="AK7" s="447" t="s">
        <v>21</v>
      </c>
      <c r="AL7" s="450"/>
      <c r="AM7" s="446" t="s">
        <v>3</v>
      </c>
      <c r="AN7" s="447"/>
      <c r="AO7" s="447" t="s">
        <v>22</v>
      </c>
      <c r="AP7" s="450"/>
      <c r="AQ7" s="446" t="s">
        <v>3</v>
      </c>
      <c r="AR7" s="447"/>
      <c r="AS7" s="447" t="s">
        <v>3</v>
      </c>
      <c r="AT7" s="450"/>
      <c r="AU7" s="446" t="s">
        <v>3</v>
      </c>
      <c r="AV7" s="447"/>
      <c r="AW7" s="447" t="s">
        <v>3</v>
      </c>
      <c r="AX7" s="450"/>
    </row>
    <row r="8" spans="1:51" ht="13" customHeight="1">
      <c r="C8" s="448"/>
      <c r="D8" s="449"/>
      <c r="E8" s="449"/>
      <c r="F8" s="451"/>
      <c r="G8" s="448"/>
      <c r="H8" s="449"/>
      <c r="I8" s="449"/>
      <c r="J8" s="451"/>
      <c r="K8" s="448"/>
      <c r="L8" s="449"/>
      <c r="M8" s="449"/>
      <c r="N8" s="451"/>
      <c r="O8" s="448"/>
      <c r="P8" s="449"/>
      <c r="Q8" s="449"/>
      <c r="R8" s="451"/>
      <c r="S8" s="448"/>
      <c r="T8" s="449"/>
      <c r="U8" s="449"/>
      <c r="V8" s="451"/>
      <c r="W8" s="448"/>
      <c r="X8" s="449"/>
      <c r="Y8" s="449"/>
      <c r="Z8" s="451"/>
      <c r="AA8" s="448"/>
      <c r="AB8" s="449"/>
      <c r="AC8" s="449"/>
      <c r="AD8" s="451"/>
      <c r="AE8" s="448"/>
      <c r="AF8" s="449"/>
      <c r="AG8" s="449"/>
      <c r="AH8" s="451"/>
      <c r="AI8" s="448"/>
      <c r="AJ8" s="449"/>
      <c r="AK8" s="449"/>
      <c r="AL8" s="451"/>
      <c r="AM8" s="448"/>
      <c r="AN8" s="449"/>
      <c r="AO8" s="449"/>
      <c r="AP8" s="451"/>
      <c r="AQ8" s="448"/>
      <c r="AR8" s="449"/>
      <c r="AS8" s="449"/>
      <c r="AT8" s="451"/>
      <c r="AU8" s="448"/>
      <c r="AV8" s="449"/>
      <c r="AW8" s="449"/>
      <c r="AX8" s="451"/>
    </row>
    <row r="9" spans="1:51" ht="13" customHeight="1">
      <c r="C9" s="458" t="s">
        <v>23</v>
      </c>
      <c r="D9" s="453"/>
      <c r="E9" s="449" t="s">
        <v>24</v>
      </c>
      <c r="F9" s="451"/>
      <c r="G9" s="452" t="s">
        <v>25</v>
      </c>
      <c r="H9" s="453"/>
      <c r="I9" s="449" t="s">
        <v>26</v>
      </c>
      <c r="J9" s="451"/>
      <c r="K9" s="452" t="s">
        <v>27</v>
      </c>
      <c r="L9" s="453"/>
      <c r="M9" s="449" t="s">
        <v>28</v>
      </c>
      <c r="N9" s="451"/>
      <c r="O9" s="452" t="s">
        <v>29</v>
      </c>
      <c r="P9" s="453"/>
      <c r="Q9" s="449" t="s">
        <v>30</v>
      </c>
      <c r="R9" s="451"/>
      <c r="S9" s="452" t="s">
        <v>31</v>
      </c>
      <c r="T9" s="453"/>
      <c r="U9" s="449" t="s">
        <v>32</v>
      </c>
      <c r="V9" s="451"/>
      <c r="W9" s="452" t="s">
        <v>33</v>
      </c>
      <c r="X9" s="453"/>
      <c r="Y9" s="449" t="s">
        <v>34</v>
      </c>
      <c r="Z9" s="451"/>
      <c r="AA9" s="452" t="s">
        <v>35</v>
      </c>
      <c r="AB9" s="453"/>
      <c r="AC9" s="449" t="s">
        <v>36</v>
      </c>
      <c r="AD9" s="451"/>
      <c r="AE9" s="452" t="s">
        <v>37</v>
      </c>
      <c r="AF9" s="453"/>
      <c r="AG9" s="449" t="s">
        <v>38</v>
      </c>
      <c r="AH9" s="451"/>
      <c r="AI9" s="452" t="s">
        <v>39</v>
      </c>
      <c r="AJ9" s="453"/>
      <c r="AK9" s="449" t="s">
        <v>40</v>
      </c>
      <c r="AL9" s="451"/>
      <c r="AM9" s="452" t="s">
        <v>41</v>
      </c>
      <c r="AN9" s="453"/>
      <c r="AO9" s="449" t="s">
        <v>42</v>
      </c>
      <c r="AP9" s="451"/>
      <c r="AQ9" s="452" t="s">
        <v>43</v>
      </c>
      <c r="AR9" s="453"/>
      <c r="AS9" s="449" t="s">
        <v>3</v>
      </c>
      <c r="AT9" s="451"/>
      <c r="AU9" s="452" t="s">
        <v>44</v>
      </c>
      <c r="AV9" s="453"/>
      <c r="AW9" s="449" t="s">
        <v>3</v>
      </c>
      <c r="AX9" s="451"/>
    </row>
    <row r="10" spans="1:51" ht="13" customHeight="1" thickBot="1">
      <c r="C10" s="454"/>
      <c r="D10" s="455"/>
      <c r="E10" s="456"/>
      <c r="F10" s="457"/>
      <c r="G10" s="454"/>
      <c r="H10" s="455"/>
      <c r="I10" s="456"/>
      <c r="J10" s="457"/>
      <c r="K10" s="454"/>
      <c r="L10" s="455"/>
      <c r="M10" s="456"/>
      <c r="N10" s="457"/>
      <c r="O10" s="454"/>
      <c r="P10" s="453"/>
      <c r="Q10" s="449"/>
      <c r="R10" s="451"/>
      <c r="S10" s="452"/>
      <c r="T10" s="455"/>
      <c r="U10" s="456"/>
      <c r="V10" s="457"/>
      <c r="W10" s="454"/>
      <c r="X10" s="455"/>
      <c r="Y10" s="456"/>
      <c r="Z10" s="457"/>
      <c r="AA10" s="454"/>
      <c r="AB10" s="453"/>
      <c r="AC10" s="449"/>
      <c r="AD10" s="451"/>
      <c r="AE10" s="452"/>
      <c r="AF10" s="455"/>
      <c r="AG10" s="456"/>
      <c r="AH10" s="457"/>
      <c r="AI10" s="454"/>
      <c r="AJ10" s="455"/>
      <c r="AK10" s="456"/>
      <c r="AL10" s="457"/>
      <c r="AM10" s="454"/>
      <c r="AN10" s="455"/>
      <c r="AO10" s="456"/>
      <c r="AP10" s="457"/>
      <c r="AQ10" s="454"/>
      <c r="AR10" s="455"/>
      <c r="AS10" s="456"/>
      <c r="AT10" s="457"/>
      <c r="AU10" s="454"/>
      <c r="AV10" s="455"/>
      <c r="AW10" s="456"/>
      <c r="AX10" s="457"/>
    </row>
    <row r="11" spans="1:51" ht="13" customHeight="1" thickTop="1">
      <c r="D11" s="446" t="s">
        <v>3</v>
      </c>
      <c r="E11" s="447"/>
      <c r="F11" s="447" t="s">
        <v>45</v>
      </c>
      <c r="G11" s="450"/>
      <c r="H11" s="446" t="s">
        <v>3</v>
      </c>
      <c r="I11" s="447"/>
      <c r="J11" s="447" t="s">
        <v>46</v>
      </c>
      <c r="K11" s="450"/>
      <c r="L11" s="446" t="s">
        <v>3</v>
      </c>
      <c r="M11" s="447"/>
      <c r="N11" s="447" t="s">
        <v>47</v>
      </c>
      <c r="O11" s="447"/>
      <c r="P11" s="459" t="s">
        <v>48</v>
      </c>
      <c r="Q11" s="460"/>
      <c r="R11" s="460" t="s">
        <v>49</v>
      </c>
      <c r="S11" s="462"/>
      <c r="T11" s="447" t="s">
        <v>3</v>
      </c>
      <c r="U11" s="447"/>
      <c r="V11" s="447" t="s">
        <v>50</v>
      </c>
      <c r="W11" s="450"/>
      <c r="X11" s="446" t="s">
        <v>3</v>
      </c>
      <c r="Y11" s="447"/>
      <c r="Z11" s="447" t="s">
        <v>51</v>
      </c>
      <c r="AA11" s="447"/>
      <c r="AB11" s="459" t="s">
        <v>52</v>
      </c>
      <c r="AC11" s="460"/>
      <c r="AD11" s="460" t="s">
        <v>53</v>
      </c>
      <c r="AE11" s="462"/>
      <c r="AF11" s="447" t="s">
        <v>3</v>
      </c>
      <c r="AG11" s="447"/>
      <c r="AH11" s="447" t="s">
        <v>54</v>
      </c>
      <c r="AI11" s="450"/>
      <c r="AJ11" s="446" t="s">
        <v>3</v>
      </c>
      <c r="AK11" s="447"/>
      <c r="AL11" s="447" t="s">
        <v>55</v>
      </c>
      <c r="AM11" s="450"/>
      <c r="AN11" s="446" t="s">
        <v>3</v>
      </c>
      <c r="AO11" s="447"/>
      <c r="AP11" s="447"/>
      <c r="AQ11" s="450"/>
      <c r="AR11" s="446" t="s">
        <v>3</v>
      </c>
      <c r="AS11" s="447"/>
      <c r="AT11" s="447" t="s">
        <v>3</v>
      </c>
      <c r="AU11" s="450"/>
      <c r="AV11" s="446" t="s">
        <v>3</v>
      </c>
      <c r="AW11" s="447"/>
      <c r="AX11" s="447" t="s">
        <v>3</v>
      </c>
      <c r="AY11" s="450"/>
    </row>
    <row r="12" spans="1:51" ht="13" customHeight="1">
      <c r="D12" s="448"/>
      <c r="E12" s="449"/>
      <c r="F12" s="449"/>
      <c r="G12" s="451"/>
      <c r="H12" s="448"/>
      <c r="I12" s="449"/>
      <c r="J12" s="449"/>
      <c r="K12" s="451"/>
      <c r="L12" s="448"/>
      <c r="M12" s="449"/>
      <c r="N12" s="449"/>
      <c r="O12" s="449"/>
      <c r="P12" s="461"/>
      <c r="Q12" s="449"/>
      <c r="R12" s="449"/>
      <c r="S12" s="463"/>
      <c r="T12" s="449"/>
      <c r="U12" s="449"/>
      <c r="V12" s="449"/>
      <c r="W12" s="451"/>
      <c r="X12" s="448"/>
      <c r="Y12" s="449"/>
      <c r="Z12" s="449"/>
      <c r="AA12" s="449"/>
      <c r="AB12" s="461"/>
      <c r="AC12" s="449"/>
      <c r="AD12" s="449"/>
      <c r="AE12" s="463"/>
      <c r="AF12" s="449"/>
      <c r="AG12" s="449"/>
      <c r="AH12" s="449"/>
      <c r="AI12" s="451"/>
      <c r="AJ12" s="448"/>
      <c r="AK12" s="449"/>
      <c r="AL12" s="449"/>
      <c r="AM12" s="451"/>
      <c r="AN12" s="448"/>
      <c r="AO12" s="449"/>
      <c r="AP12" s="449"/>
      <c r="AQ12" s="451"/>
      <c r="AR12" s="448"/>
      <c r="AS12" s="449"/>
      <c r="AT12" s="449"/>
      <c r="AU12" s="451"/>
      <c r="AV12" s="448"/>
      <c r="AW12" s="449"/>
      <c r="AX12" s="449"/>
      <c r="AY12" s="451"/>
    </row>
    <row r="13" spans="1:51" ht="13" customHeight="1">
      <c r="D13" s="452" t="s">
        <v>56</v>
      </c>
      <c r="E13" s="453"/>
      <c r="F13" s="449" t="s">
        <v>57</v>
      </c>
      <c r="G13" s="451"/>
      <c r="H13" s="452" t="s">
        <v>58</v>
      </c>
      <c r="I13" s="453"/>
      <c r="J13" s="449" t="s">
        <v>59</v>
      </c>
      <c r="K13" s="451"/>
      <c r="L13" s="452" t="s">
        <v>60</v>
      </c>
      <c r="M13" s="453"/>
      <c r="N13" s="449" t="s">
        <v>61</v>
      </c>
      <c r="O13" s="449"/>
      <c r="P13" s="464" t="s">
        <v>62</v>
      </c>
      <c r="Q13" s="453"/>
      <c r="R13" s="449" t="s">
        <v>63</v>
      </c>
      <c r="S13" s="463"/>
      <c r="T13" s="453" t="s">
        <v>64</v>
      </c>
      <c r="U13" s="453"/>
      <c r="V13" s="449" t="s">
        <v>65</v>
      </c>
      <c r="W13" s="451"/>
      <c r="X13" s="452" t="s">
        <v>66</v>
      </c>
      <c r="Y13" s="453"/>
      <c r="Z13" s="449" t="s">
        <v>67</v>
      </c>
      <c r="AA13" s="449"/>
      <c r="AB13" s="464" t="s">
        <v>68</v>
      </c>
      <c r="AC13" s="453"/>
      <c r="AD13" s="449" t="s">
        <v>69</v>
      </c>
      <c r="AE13" s="463"/>
      <c r="AF13" s="453" t="s">
        <v>70</v>
      </c>
      <c r="AG13" s="453"/>
      <c r="AH13" s="449" t="s">
        <v>71</v>
      </c>
      <c r="AI13" s="451"/>
      <c r="AJ13" s="452" t="s">
        <v>72</v>
      </c>
      <c r="AK13" s="453"/>
      <c r="AL13" s="449" t="s">
        <v>73</v>
      </c>
      <c r="AM13" s="451"/>
      <c r="AN13" s="452" t="s">
        <v>74</v>
      </c>
      <c r="AO13" s="453"/>
      <c r="AP13" s="449" t="s">
        <v>75</v>
      </c>
      <c r="AQ13" s="451"/>
      <c r="AR13" s="452" t="s">
        <v>76</v>
      </c>
      <c r="AS13" s="453"/>
      <c r="AT13" s="449" t="s">
        <v>3</v>
      </c>
      <c r="AU13" s="451"/>
      <c r="AV13" s="452" t="s">
        <v>77</v>
      </c>
      <c r="AW13" s="453"/>
      <c r="AX13" s="449" t="s">
        <v>3</v>
      </c>
      <c r="AY13" s="451"/>
    </row>
    <row r="14" spans="1:51" ht="13" customHeight="1" thickBot="1">
      <c r="D14" s="454"/>
      <c r="E14" s="455"/>
      <c r="F14" s="456"/>
      <c r="G14" s="457"/>
      <c r="H14" s="454"/>
      <c r="I14" s="455"/>
      <c r="J14" s="456"/>
      <c r="K14" s="457"/>
      <c r="L14" s="454"/>
      <c r="M14" s="455"/>
      <c r="N14" s="456"/>
      <c r="O14" s="456"/>
      <c r="P14" s="465"/>
      <c r="Q14" s="466"/>
      <c r="R14" s="467"/>
      <c r="S14" s="468"/>
      <c r="T14" s="455"/>
      <c r="U14" s="455"/>
      <c r="V14" s="456"/>
      <c r="W14" s="457"/>
      <c r="X14" s="454"/>
      <c r="Y14" s="455"/>
      <c r="Z14" s="456"/>
      <c r="AA14" s="456"/>
      <c r="AB14" s="465"/>
      <c r="AC14" s="466"/>
      <c r="AD14" s="467"/>
      <c r="AE14" s="468"/>
      <c r="AF14" s="455"/>
      <c r="AG14" s="455"/>
      <c r="AH14" s="456"/>
      <c r="AI14" s="457"/>
      <c r="AJ14" s="454"/>
      <c r="AK14" s="455"/>
      <c r="AL14" s="456"/>
      <c r="AM14" s="457"/>
      <c r="AN14" s="454"/>
      <c r="AO14" s="455"/>
      <c r="AP14" s="456"/>
      <c r="AQ14" s="457"/>
      <c r="AR14" s="454"/>
      <c r="AS14" s="455"/>
      <c r="AT14" s="456"/>
      <c r="AU14" s="457"/>
      <c r="AV14" s="454"/>
      <c r="AW14" s="455"/>
      <c r="AX14" s="456"/>
      <c r="AY14" s="457"/>
    </row>
    <row r="15" spans="1:51" ht="13" customHeight="1">
      <c r="F15" s="446" t="s">
        <v>3</v>
      </c>
      <c r="G15" s="447"/>
      <c r="H15" s="447" t="s">
        <v>3</v>
      </c>
      <c r="I15" s="450"/>
      <c r="J15" s="446" t="s">
        <v>3</v>
      </c>
      <c r="K15" s="447"/>
      <c r="L15" s="447" t="s">
        <v>3</v>
      </c>
      <c r="M15" s="450"/>
      <c r="N15" s="446" t="s">
        <v>3</v>
      </c>
      <c r="O15" s="447"/>
      <c r="P15" s="449" t="s">
        <v>78</v>
      </c>
      <c r="Q15" s="451"/>
      <c r="R15" s="448" t="s">
        <v>3</v>
      </c>
      <c r="S15" s="449"/>
      <c r="T15" s="447" t="s">
        <v>79</v>
      </c>
      <c r="U15" s="450"/>
      <c r="V15" s="446" t="s">
        <v>3</v>
      </c>
      <c r="W15" s="447"/>
      <c r="X15" s="447" t="s">
        <v>80</v>
      </c>
      <c r="Y15" s="450"/>
      <c r="Z15" s="446" t="s">
        <v>3</v>
      </c>
      <c r="AA15" s="447"/>
      <c r="AB15" s="449" t="s">
        <v>81</v>
      </c>
      <c r="AC15" s="451"/>
      <c r="AD15" s="448" t="s">
        <v>3</v>
      </c>
      <c r="AE15" s="449"/>
      <c r="AF15" s="447" t="s">
        <v>82</v>
      </c>
      <c r="AG15" s="450"/>
      <c r="AH15" s="446" t="s">
        <v>3</v>
      </c>
      <c r="AI15" s="447"/>
      <c r="AJ15" s="447" t="s">
        <v>83</v>
      </c>
      <c r="AK15" s="450"/>
      <c r="AL15" s="446" t="s">
        <v>3</v>
      </c>
      <c r="AM15" s="447"/>
      <c r="AN15" s="447" t="s">
        <v>84</v>
      </c>
      <c r="AO15" s="450"/>
      <c r="AP15" s="446" t="s">
        <v>3</v>
      </c>
      <c r="AQ15" s="447"/>
      <c r="AR15" s="447" t="s">
        <v>3</v>
      </c>
      <c r="AS15" s="450"/>
      <c r="AT15" s="446" t="s">
        <v>3</v>
      </c>
      <c r="AU15" s="447"/>
      <c r="AV15" s="447" t="s">
        <v>3</v>
      </c>
      <c r="AW15" s="450"/>
    </row>
    <row r="16" spans="1:51" ht="13" customHeight="1">
      <c r="F16" s="448"/>
      <c r="G16" s="449"/>
      <c r="H16" s="449"/>
      <c r="I16" s="451"/>
      <c r="J16" s="448"/>
      <c r="K16" s="449"/>
      <c r="L16" s="449"/>
      <c r="M16" s="451"/>
      <c r="N16" s="448"/>
      <c r="O16" s="449"/>
      <c r="P16" s="449"/>
      <c r="Q16" s="451"/>
      <c r="R16" s="448"/>
      <c r="S16" s="449"/>
      <c r="T16" s="449"/>
      <c r="U16" s="451"/>
      <c r="V16" s="448"/>
      <c r="W16" s="449"/>
      <c r="X16" s="449"/>
      <c r="Y16" s="451"/>
      <c r="Z16" s="448"/>
      <c r="AA16" s="449"/>
      <c r="AB16" s="449"/>
      <c r="AC16" s="451"/>
      <c r="AD16" s="448"/>
      <c r="AE16" s="449"/>
      <c r="AF16" s="449"/>
      <c r="AG16" s="451"/>
      <c r="AH16" s="448"/>
      <c r="AI16" s="449"/>
      <c r="AJ16" s="449"/>
      <c r="AK16" s="451"/>
      <c r="AL16" s="448"/>
      <c r="AM16" s="449"/>
      <c r="AN16" s="449"/>
      <c r="AO16" s="451"/>
      <c r="AP16" s="448"/>
      <c r="AQ16" s="449"/>
      <c r="AR16" s="449"/>
      <c r="AS16" s="451"/>
      <c r="AT16" s="448"/>
      <c r="AU16" s="449"/>
      <c r="AV16" s="449"/>
      <c r="AW16" s="451"/>
    </row>
    <row r="17" spans="1:54" ht="13" customHeight="1">
      <c r="F17" s="452" t="s">
        <v>85</v>
      </c>
      <c r="G17" s="453"/>
      <c r="H17" s="449" t="s">
        <v>86</v>
      </c>
      <c r="I17" s="451"/>
      <c r="J17" s="452" t="s">
        <v>87</v>
      </c>
      <c r="K17" s="453"/>
      <c r="L17" s="449" t="s">
        <v>88</v>
      </c>
      <c r="M17" s="451"/>
      <c r="N17" s="452" t="s">
        <v>89</v>
      </c>
      <c r="O17" s="453"/>
      <c r="P17" s="449" t="s">
        <v>90</v>
      </c>
      <c r="Q17" s="451"/>
      <c r="R17" s="452" t="s">
        <v>91</v>
      </c>
      <c r="S17" s="453"/>
      <c r="T17" s="449" t="s">
        <v>92</v>
      </c>
      <c r="U17" s="451"/>
      <c r="V17" s="452" t="s">
        <v>93</v>
      </c>
      <c r="W17" s="453"/>
      <c r="X17" s="449" t="s">
        <v>94</v>
      </c>
      <c r="Y17" s="451"/>
      <c r="Z17" s="452" t="s">
        <v>95</v>
      </c>
      <c r="AA17" s="453"/>
      <c r="AB17" s="449" t="s">
        <v>96</v>
      </c>
      <c r="AC17" s="451"/>
      <c r="AD17" s="452" t="s">
        <v>97</v>
      </c>
      <c r="AE17" s="453"/>
      <c r="AF17" s="449" t="s">
        <v>98</v>
      </c>
      <c r="AG17" s="451"/>
      <c r="AH17" s="452" t="s">
        <v>99</v>
      </c>
      <c r="AI17" s="453"/>
      <c r="AJ17" s="449" t="s">
        <v>100</v>
      </c>
      <c r="AK17" s="451"/>
      <c r="AL17" s="452" t="s">
        <v>101</v>
      </c>
      <c r="AM17" s="453"/>
      <c r="AN17" s="449" t="s">
        <v>102</v>
      </c>
      <c r="AO17" s="451"/>
      <c r="AP17" s="452" t="s">
        <v>103</v>
      </c>
      <c r="AQ17" s="453"/>
      <c r="AR17" s="449" t="s">
        <v>104</v>
      </c>
      <c r="AS17" s="451"/>
      <c r="AT17" s="452" t="s">
        <v>105</v>
      </c>
      <c r="AU17" s="453"/>
      <c r="AV17" s="449" t="s">
        <v>3</v>
      </c>
      <c r="AW17" s="451"/>
    </row>
    <row r="18" spans="1:54" ht="13" customHeight="1" thickBot="1">
      <c r="F18" s="454"/>
      <c r="G18" s="455"/>
      <c r="H18" s="456"/>
      <c r="I18" s="457"/>
      <c r="J18" s="454"/>
      <c r="K18" s="455"/>
      <c r="L18" s="456"/>
      <c r="M18" s="457"/>
      <c r="N18" s="454"/>
      <c r="O18" s="455"/>
      <c r="P18" s="456"/>
      <c r="Q18" s="457"/>
      <c r="R18" s="454"/>
      <c r="S18" s="455"/>
      <c r="T18" s="456"/>
      <c r="U18" s="457"/>
      <c r="V18" s="454"/>
      <c r="W18" s="455"/>
      <c r="X18" s="456"/>
      <c r="Y18" s="457"/>
      <c r="Z18" s="454"/>
      <c r="AA18" s="455"/>
      <c r="AB18" s="456"/>
      <c r="AC18" s="457"/>
      <c r="AD18" s="454"/>
      <c r="AE18" s="455"/>
      <c r="AF18" s="456"/>
      <c r="AG18" s="457"/>
      <c r="AH18" s="454"/>
      <c r="AI18" s="455"/>
      <c r="AJ18" s="456"/>
      <c r="AK18" s="457"/>
      <c r="AL18" s="454"/>
      <c r="AM18" s="455"/>
      <c r="AN18" s="456"/>
      <c r="AO18" s="457"/>
      <c r="AP18" s="454"/>
      <c r="AQ18" s="455"/>
      <c r="AR18" s="456"/>
      <c r="AS18" s="457"/>
      <c r="AT18" s="454"/>
      <c r="AU18" s="455"/>
      <c r="AV18" s="456"/>
      <c r="AW18" s="457"/>
    </row>
    <row r="19" spans="1:54" ht="13" customHeight="1">
      <c r="V19" s="446" t="s">
        <v>3</v>
      </c>
      <c r="W19" s="447"/>
      <c r="X19" s="447" t="s">
        <v>3</v>
      </c>
      <c r="Y19" s="450"/>
    </row>
    <row r="20" spans="1:54" ht="13" customHeight="1">
      <c r="V20" s="448"/>
      <c r="W20" s="449"/>
      <c r="X20" s="449"/>
      <c r="Y20" s="451"/>
    </row>
    <row r="21" spans="1:54" ht="13" customHeight="1">
      <c r="V21" s="452" t="s">
        <v>106</v>
      </c>
      <c r="W21" s="453"/>
      <c r="X21" s="449" t="s">
        <v>3</v>
      </c>
      <c r="Y21" s="451"/>
    </row>
    <row r="22" spans="1:54" ht="13" customHeight="1" thickBot="1">
      <c r="V22" s="454"/>
      <c r="W22" s="455"/>
      <c r="X22" s="456"/>
      <c r="Y22" s="457"/>
    </row>
    <row r="23" spans="1:54" ht="13" customHeight="1"/>
    <row r="24" spans="1:54" ht="27">
      <c r="A24" s="1" t="s">
        <v>107</v>
      </c>
    </row>
    <row r="25" spans="1:54" ht="13" customHeight="1" thickBot="1"/>
    <row r="26" spans="1:54" ht="13" customHeight="1">
      <c r="A26" s="422" t="str">
        <f>IF(A3="","",A3)</f>
        <v/>
      </c>
      <c r="B26" s="416"/>
      <c r="C26" s="416" t="str">
        <f>IF(C3="","",C3)</f>
        <v/>
      </c>
      <c r="D26" s="417"/>
      <c r="E26" s="422" t="str">
        <f>IF(E3="","",E3)</f>
        <v/>
      </c>
      <c r="F26" s="416"/>
      <c r="G26" s="416" t="str">
        <f>IF(G3="","",G3)</f>
        <v/>
      </c>
      <c r="H26" s="417"/>
      <c r="I26" s="422" t="str">
        <f>IF(I3="","",I3)</f>
        <v/>
      </c>
      <c r="J26" s="416"/>
      <c r="K26" s="416" t="str">
        <f>IF(K3="","",K3)</f>
        <v/>
      </c>
      <c r="L26" s="417"/>
      <c r="M26" s="422" t="str">
        <f>IF(M3="","",M3)</f>
        <v/>
      </c>
      <c r="N26" s="416"/>
      <c r="O26" s="416" t="str">
        <f>IF(O3="","",O3)</f>
        <v/>
      </c>
      <c r="P26" s="417"/>
      <c r="Q26" s="422" t="str">
        <f>IF(Q3="","",Q3)</f>
        <v/>
      </c>
      <c r="R26" s="416"/>
      <c r="S26" s="416" t="str">
        <f>IF(S3="","",S3)</f>
        <v/>
      </c>
      <c r="T26" s="417"/>
      <c r="U26" s="422" t="str">
        <f>IF(U3="","",U3)</f>
        <v/>
      </c>
      <c r="V26" s="416"/>
      <c r="W26" s="416" t="str">
        <f>IF(W3="","",W3)</f>
        <v/>
      </c>
      <c r="X26" s="417"/>
      <c r="Y26" s="422" t="str">
        <f>IF(Y3="","",Y3)</f>
        <v/>
      </c>
      <c r="Z26" s="416"/>
      <c r="AA26" s="416" t="str">
        <f>IF(AA3="","",AA3)</f>
        <v/>
      </c>
      <c r="AB26" s="417"/>
      <c r="AC26" s="422" t="str">
        <f>IF(AC3="","",AC3)</f>
        <v/>
      </c>
      <c r="AD26" s="416"/>
      <c r="AE26" s="416" t="str">
        <f>IF(AE3="","",AE3)</f>
        <v/>
      </c>
      <c r="AF26" s="417"/>
      <c r="AG26" s="422" t="str">
        <f>IF(AG3="","",AG3)</f>
        <v/>
      </c>
      <c r="AH26" s="416"/>
      <c r="AI26" s="416" t="str">
        <f>IF(AI3="","",AI3)</f>
        <v/>
      </c>
      <c r="AJ26" s="417"/>
      <c r="AK26" s="422" t="str">
        <f>IF(AK3="","",AK3)</f>
        <v/>
      </c>
      <c r="AL26" s="416"/>
      <c r="AM26" s="416" t="str">
        <f>IF(AM3="","",AM3)</f>
        <v/>
      </c>
      <c r="AN26" s="417"/>
      <c r="AO26" s="422" t="str">
        <f>IF(AO3="","",AO3)</f>
        <v/>
      </c>
      <c r="AP26" s="416"/>
      <c r="AQ26" s="416" t="str">
        <f>IF(AQ3="","",AQ3)</f>
        <v/>
      </c>
      <c r="AR26" s="417"/>
      <c r="AS26" s="422" t="str">
        <f>IF(AS3="","",AS3)</f>
        <v/>
      </c>
      <c r="AT26" s="416"/>
      <c r="AU26" s="416" t="str">
        <f>IF(AU3="","",AU3)</f>
        <v/>
      </c>
      <c r="AV26" s="417"/>
      <c r="BA26" s="267"/>
      <c r="BB26" s="267"/>
    </row>
    <row r="27" spans="1:54" ht="13" customHeight="1">
      <c r="A27" s="423"/>
      <c r="B27" s="412"/>
      <c r="C27" s="412"/>
      <c r="D27" s="413"/>
      <c r="E27" s="423"/>
      <c r="F27" s="412"/>
      <c r="G27" s="412"/>
      <c r="H27" s="413"/>
      <c r="I27" s="423"/>
      <c r="J27" s="412"/>
      <c r="K27" s="412"/>
      <c r="L27" s="413"/>
      <c r="M27" s="423"/>
      <c r="N27" s="412"/>
      <c r="O27" s="412"/>
      <c r="P27" s="413"/>
      <c r="Q27" s="423"/>
      <c r="R27" s="412"/>
      <c r="S27" s="412"/>
      <c r="T27" s="413"/>
      <c r="U27" s="423"/>
      <c r="V27" s="412"/>
      <c r="W27" s="412"/>
      <c r="X27" s="413"/>
      <c r="Y27" s="423"/>
      <c r="Z27" s="412"/>
      <c r="AA27" s="412"/>
      <c r="AB27" s="413"/>
      <c r="AC27" s="423"/>
      <c r="AD27" s="412"/>
      <c r="AE27" s="412"/>
      <c r="AF27" s="413"/>
      <c r="AG27" s="423"/>
      <c r="AH27" s="412"/>
      <c r="AI27" s="412"/>
      <c r="AJ27" s="413"/>
      <c r="AK27" s="423"/>
      <c r="AL27" s="412"/>
      <c r="AM27" s="412"/>
      <c r="AN27" s="413"/>
      <c r="AO27" s="423"/>
      <c r="AP27" s="412"/>
      <c r="AQ27" s="412"/>
      <c r="AR27" s="413"/>
      <c r="AS27" s="423"/>
      <c r="AT27" s="412"/>
      <c r="AU27" s="412"/>
      <c r="AV27" s="413"/>
      <c r="BA27" s="267"/>
      <c r="BB27" s="267"/>
    </row>
    <row r="28" spans="1:54" ht="13" customHeight="1">
      <c r="A28" s="418" t="str">
        <f>IF(A5="","",_xlfn.XLOOKUP(A5,記号JIS,記号US,A5))</f>
        <v>1</v>
      </c>
      <c r="B28" s="419"/>
      <c r="C28" s="412" t="str">
        <f>IF(C5="","",C5)</f>
        <v/>
      </c>
      <c r="D28" s="413"/>
      <c r="E28" s="418" t="str">
        <f>IF(E5="","",_xlfn.XLOOKUP(E5,記号JIS,記号US,E5))</f>
        <v>2</v>
      </c>
      <c r="F28" s="419"/>
      <c r="G28" s="412" t="str">
        <f>IF(G5="","",G5)</f>
        <v/>
      </c>
      <c r="H28" s="413"/>
      <c r="I28" s="418" t="str">
        <f>IF(I5="","",_xlfn.XLOOKUP(I5,記号JIS,記号US,I5))</f>
        <v>3</v>
      </c>
      <c r="J28" s="419"/>
      <c r="K28" s="412" t="str">
        <f>IF(K5="","",K5)</f>
        <v/>
      </c>
      <c r="L28" s="413"/>
      <c r="M28" s="418" t="str">
        <f>IF(M5="","",_xlfn.XLOOKUP(M5,記号JIS,記号US,M5))</f>
        <v>4</v>
      </c>
      <c r="N28" s="419"/>
      <c r="O28" s="412" t="str">
        <f>IF(O5="","",O5)</f>
        <v/>
      </c>
      <c r="P28" s="413"/>
      <c r="Q28" s="418" t="str">
        <f>IF(Q5="","",_xlfn.XLOOKUP(Q5,記号JIS,記号US,Q5))</f>
        <v>5</v>
      </c>
      <c r="R28" s="419"/>
      <c r="S28" s="412" t="str">
        <f>IF(S5="","",S5)</f>
        <v/>
      </c>
      <c r="T28" s="413"/>
      <c r="U28" s="418" t="str">
        <f>IF(U5="","",_xlfn.XLOOKUP(U5,記号JIS,記号US,U5))</f>
        <v>6</v>
      </c>
      <c r="V28" s="419"/>
      <c r="W28" s="412" t="str">
        <f>IF(W5="","",W5)</f>
        <v/>
      </c>
      <c r="X28" s="413"/>
      <c r="Y28" s="418" t="str">
        <f>IF(Y5="","",_xlfn.XLOOKUP(Y5,記号JIS,記号US,Y5))</f>
        <v>7</v>
      </c>
      <c r="Z28" s="419"/>
      <c r="AA28" s="412" t="str">
        <f>IF(AA5="","",AA5)</f>
        <v/>
      </c>
      <c r="AB28" s="413"/>
      <c r="AC28" s="418" t="str">
        <f>IF(AC5="","",_xlfn.XLOOKUP(AC5,記号JIS,記号US,AC5))</f>
        <v>8</v>
      </c>
      <c r="AD28" s="419"/>
      <c r="AE28" s="412" t="str">
        <f>IF(AE5="","",AE5)</f>
        <v/>
      </c>
      <c r="AF28" s="413"/>
      <c r="AG28" s="418" t="str">
        <f>IF(AG5="","",_xlfn.XLOOKUP(AG5,記号JIS,記号US,AG5))</f>
        <v>9</v>
      </c>
      <c r="AH28" s="419"/>
      <c r="AI28" s="412" t="str">
        <f>IF(AI5="","",AI5)</f>
        <v/>
      </c>
      <c r="AJ28" s="413"/>
      <c r="AK28" s="418" t="str">
        <f>IF(AK5="","",_xlfn.XLOOKUP(AK5,記号JIS,記号US,AK5))</f>
        <v>0</v>
      </c>
      <c r="AL28" s="419"/>
      <c r="AM28" s="412" t="str">
        <f>IF(AM5="","",AM5)</f>
        <v/>
      </c>
      <c r="AN28" s="413"/>
      <c r="AO28" s="418" t="str">
        <f>IF(AO5="","",_xlfn.XLOOKUP(AO5,記号JIS,記号US,AO5))</f>
        <v>-</v>
      </c>
      <c r="AP28" s="419"/>
      <c r="AQ28" s="412" t="str">
        <f>IF(AQ5="","",AQ5)</f>
        <v/>
      </c>
      <c r="AR28" s="413"/>
      <c r="AS28" s="418" t="str">
        <f>IF(AS5="","",_xlfn.XLOOKUP(AS5,記号JIS,記号US,AS5))</f>
        <v>=</v>
      </c>
      <c r="AT28" s="419"/>
      <c r="AU28" s="412" t="str">
        <f>IF(AU5="","",AU5)</f>
        <v/>
      </c>
      <c r="AV28" s="413"/>
      <c r="BA28" s="267"/>
      <c r="BB28" s="267"/>
    </row>
    <row r="29" spans="1:54" ht="13" customHeight="1" thickBot="1">
      <c r="A29" s="420"/>
      <c r="B29" s="421"/>
      <c r="C29" s="414"/>
      <c r="D29" s="415"/>
      <c r="E29" s="420"/>
      <c r="F29" s="421"/>
      <c r="G29" s="414"/>
      <c r="H29" s="415"/>
      <c r="I29" s="420"/>
      <c r="J29" s="421"/>
      <c r="K29" s="414"/>
      <c r="L29" s="415"/>
      <c r="M29" s="420"/>
      <c r="N29" s="421"/>
      <c r="O29" s="414"/>
      <c r="P29" s="415"/>
      <c r="Q29" s="420"/>
      <c r="R29" s="421"/>
      <c r="S29" s="414"/>
      <c r="T29" s="415"/>
      <c r="U29" s="420"/>
      <c r="V29" s="421"/>
      <c r="W29" s="414"/>
      <c r="X29" s="415"/>
      <c r="Y29" s="420"/>
      <c r="Z29" s="421"/>
      <c r="AA29" s="414"/>
      <c r="AB29" s="415"/>
      <c r="AC29" s="420"/>
      <c r="AD29" s="421"/>
      <c r="AE29" s="414"/>
      <c r="AF29" s="415"/>
      <c r="AG29" s="420"/>
      <c r="AH29" s="421"/>
      <c r="AI29" s="414"/>
      <c r="AJ29" s="415"/>
      <c r="AK29" s="420"/>
      <c r="AL29" s="421"/>
      <c r="AM29" s="414"/>
      <c r="AN29" s="415"/>
      <c r="AO29" s="420"/>
      <c r="AP29" s="421"/>
      <c r="AQ29" s="414"/>
      <c r="AR29" s="415"/>
      <c r="AS29" s="420"/>
      <c r="AT29" s="421"/>
      <c r="AU29" s="414"/>
      <c r="AV29" s="415"/>
      <c r="BA29" s="267"/>
      <c r="BB29" s="267"/>
    </row>
    <row r="30" spans="1:54" ht="13" customHeight="1">
      <c r="A30" s="267"/>
      <c r="B30" s="267"/>
      <c r="C30" s="422" t="str">
        <f>IF(C7="","",C7)</f>
        <v/>
      </c>
      <c r="D30" s="416"/>
      <c r="E30" s="416" t="str">
        <f>IF(E7="","",E7)</f>
        <v/>
      </c>
      <c r="F30" s="417"/>
      <c r="G30" s="422" t="str">
        <f>IF(G7="","",G7)</f>
        <v/>
      </c>
      <c r="H30" s="416"/>
      <c r="I30" s="416" t="str">
        <f>IF(I7="","",I7)</f>
        <v>ぬ</v>
      </c>
      <c r="J30" s="417"/>
      <c r="K30" s="422" t="str">
        <f>IF(K7="","",K7)</f>
        <v/>
      </c>
      <c r="L30" s="416"/>
      <c r="M30" s="416" t="str">
        <f>IF(M7="","",M7)</f>
        <v>り</v>
      </c>
      <c r="N30" s="417"/>
      <c r="O30" s="422" t="str">
        <f>IF(O7="","",O7)</f>
        <v/>
      </c>
      <c r="P30" s="416"/>
      <c r="Q30" s="416" t="str">
        <f>IF(Q7="","",Q7)</f>
        <v>め</v>
      </c>
      <c r="R30" s="417"/>
      <c r="S30" s="422" t="str">
        <f>IF(S7="","",S7)</f>
        <v/>
      </c>
      <c r="T30" s="416"/>
      <c r="U30" s="416" t="str">
        <f>IF(U7="","",U7)</f>
        <v/>
      </c>
      <c r="V30" s="417"/>
      <c r="W30" s="422" t="str">
        <f>IF(W7="","",W7)</f>
        <v/>
      </c>
      <c r="X30" s="416"/>
      <c r="Y30" s="416" t="str">
        <f>IF(Y7="","",Y7)</f>
        <v/>
      </c>
      <c r="Z30" s="417"/>
      <c r="AA30" s="422" t="str">
        <f>IF(AA7="","",AA7)</f>
        <v/>
      </c>
      <c r="AB30" s="416"/>
      <c r="AC30" s="416" t="str">
        <f>IF(AC7="","",AC7)</f>
        <v>さ</v>
      </c>
      <c r="AD30" s="417"/>
      <c r="AE30" s="422" t="str">
        <f>IF(AE7="","",AE7)</f>
        <v/>
      </c>
      <c r="AF30" s="416"/>
      <c r="AG30" s="416" t="str">
        <f>IF(AG7="","",AG7)</f>
        <v>よ</v>
      </c>
      <c r="AH30" s="417"/>
      <c r="AI30" s="422" t="str">
        <f>IF(AI7="","",AI7)</f>
        <v/>
      </c>
      <c r="AJ30" s="416"/>
      <c r="AK30" s="416" t="str">
        <f>IF(AK7="","",AK7)</f>
        <v>え</v>
      </c>
      <c r="AL30" s="417"/>
      <c r="AM30" s="422" t="str">
        <f>IF(AM7="","",AM7)</f>
        <v/>
      </c>
      <c r="AN30" s="416"/>
      <c r="AO30" s="416" t="str">
        <f>IF(AO7="","",AO7)</f>
        <v>ゆ</v>
      </c>
      <c r="AP30" s="417"/>
      <c r="AQ30" s="422" t="str">
        <f>IF(AQ7="","",AQ7)</f>
        <v/>
      </c>
      <c r="AR30" s="416"/>
      <c r="AS30" s="416" t="str">
        <f>IF(AS7="","",AS7)</f>
        <v/>
      </c>
      <c r="AT30" s="417"/>
      <c r="AU30" s="422" t="str">
        <f>IF(AU7="","",AU7)</f>
        <v/>
      </c>
      <c r="AV30" s="416"/>
      <c r="AW30" s="416" t="str">
        <f>IF(AW7="","",AW7)</f>
        <v/>
      </c>
      <c r="AX30" s="417"/>
      <c r="AY30" s="422" t="str">
        <f>IF(AV11="","",AV11)</f>
        <v/>
      </c>
      <c r="AZ30" s="416"/>
      <c r="BA30" s="416" t="str">
        <f>IF(AX11="","",AX11)</f>
        <v/>
      </c>
      <c r="BB30" s="417"/>
    </row>
    <row r="31" spans="1:54" ht="13" customHeight="1">
      <c r="A31" s="267"/>
      <c r="B31" s="267"/>
      <c r="C31" s="423"/>
      <c r="D31" s="412"/>
      <c r="E31" s="412"/>
      <c r="F31" s="413"/>
      <c r="G31" s="423"/>
      <c r="H31" s="412"/>
      <c r="I31" s="412"/>
      <c r="J31" s="413"/>
      <c r="K31" s="423"/>
      <c r="L31" s="412"/>
      <c r="M31" s="412"/>
      <c r="N31" s="413"/>
      <c r="O31" s="423"/>
      <c r="P31" s="412"/>
      <c r="Q31" s="412"/>
      <c r="R31" s="413"/>
      <c r="S31" s="423"/>
      <c r="T31" s="412"/>
      <c r="U31" s="412"/>
      <c r="V31" s="413"/>
      <c r="W31" s="423"/>
      <c r="X31" s="412"/>
      <c r="Y31" s="412"/>
      <c r="Z31" s="413"/>
      <c r="AA31" s="423"/>
      <c r="AB31" s="412"/>
      <c r="AC31" s="412"/>
      <c r="AD31" s="413"/>
      <c r="AE31" s="423"/>
      <c r="AF31" s="412"/>
      <c r="AG31" s="412"/>
      <c r="AH31" s="413"/>
      <c r="AI31" s="423"/>
      <c r="AJ31" s="412"/>
      <c r="AK31" s="412"/>
      <c r="AL31" s="413"/>
      <c r="AM31" s="423"/>
      <c r="AN31" s="412"/>
      <c r="AO31" s="412"/>
      <c r="AP31" s="413"/>
      <c r="AQ31" s="423"/>
      <c r="AR31" s="412"/>
      <c r="AS31" s="412"/>
      <c r="AT31" s="413"/>
      <c r="AU31" s="423"/>
      <c r="AV31" s="412"/>
      <c r="AW31" s="412"/>
      <c r="AX31" s="413"/>
      <c r="AY31" s="423"/>
      <c r="AZ31" s="412"/>
      <c r="BA31" s="412"/>
      <c r="BB31" s="413"/>
    </row>
    <row r="32" spans="1:54" ht="13" customHeight="1">
      <c r="A32" s="267"/>
      <c r="B32" s="267"/>
      <c r="C32" s="418" t="str">
        <f>IF(C9="","",_xlfn.XLOOKUP(C9,記号JIS,記号US,C9))</f>
        <v>Q</v>
      </c>
      <c r="D32" s="419"/>
      <c r="E32" s="412" t="str">
        <f>IF(E9="","",E9)</f>
        <v>小</v>
      </c>
      <c r="F32" s="413"/>
      <c r="G32" s="418" t="str">
        <f>IF(G9="","",_xlfn.XLOOKUP(G9,記号JIS,記号US,G9))</f>
        <v>W</v>
      </c>
      <c r="H32" s="419"/>
      <c r="I32" s="412" t="str">
        <f>IF(I9="","",I9)</f>
        <v>き</v>
      </c>
      <c r="J32" s="413"/>
      <c r="K32" s="418" t="str">
        <f>IF(K9="","",_xlfn.XLOOKUP(K9,記号JIS,記号US,K9))</f>
        <v>E</v>
      </c>
      <c r="L32" s="419"/>
      <c r="M32" s="412" t="str">
        <f>IF(M9="","",M9)</f>
        <v>て</v>
      </c>
      <c r="N32" s="413"/>
      <c r="O32" s="418" t="str">
        <f>IF(O9="","",_xlfn.XLOOKUP(O9,記号JIS,記号US,O9))</f>
        <v>R</v>
      </c>
      <c r="P32" s="419"/>
      <c r="Q32" s="412" t="str">
        <f>IF(Q9="","",Q9)</f>
        <v>し</v>
      </c>
      <c r="R32" s="413"/>
      <c r="S32" s="418" t="str">
        <f>IF(S9="","",_xlfn.XLOOKUP(S9,記号JIS,記号US,S9))</f>
        <v>T</v>
      </c>
      <c r="T32" s="419"/>
      <c r="U32" s="412" t="str">
        <f>IF(U9="","",U9)</f>
        <v>左</v>
      </c>
      <c r="V32" s="413"/>
      <c r="W32" s="418" t="str">
        <f>IF(W9="","",_xlfn.XLOOKUP(W9,記号JIS,記号US,W9))</f>
        <v>Y</v>
      </c>
      <c r="X32" s="419"/>
      <c r="Y32" s="412" t="str">
        <f>IF(Y9="","",Y9)</f>
        <v>右</v>
      </c>
      <c r="Z32" s="413"/>
      <c r="AA32" s="418" t="str">
        <f>IF(AA9="","",_xlfn.XLOOKUP(AA9,記号JIS,記号US,AA9))</f>
        <v>U</v>
      </c>
      <c r="AB32" s="419"/>
      <c r="AC32" s="412" t="str">
        <f>IF(AC9="","",AC9)</f>
        <v>BS</v>
      </c>
      <c r="AD32" s="413"/>
      <c r="AE32" s="418" t="str">
        <f>IF(AE9="","",_xlfn.XLOOKUP(AE9,記号JIS,記号US,AE9))</f>
        <v>I</v>
      </c>
      <c r="AF32" s="419"/>
      <c r="AG32" s="412" t="str">
        <f>IF(AG9="","",AG9)</f>
        <v>る</v>
      </c>
      <c r="AH32" s="413"/>
      <c r="AI32" s="418" t="str">
        <f>IF(AI9="","",_xlfn.XLOOKUP(AI9,記号JIS,記号US,AI9))</f>
        <v>O</v>
      </c>
      <c r="AJ32" s="419"/>
      <c r="AK32" s="412" t="str">
        <f>IF(AK9="","",AK9)</f>
        <v>す</v>
      </c>
      <c r="AL32" s="413"/>
      <c r="AM32" s="418" t="str">
        <f>IF(AM9="","",_xlfn.XLOOKUP(AM9,記号JIS,記号US,AM9))</f>
        <v>P</v>
      </c>
      <c r="AN32" s="419"/>
      <c r="AO32" s="412" t="str">
        <f>IF(AO9="","",AO9)</f>
        <v>へ</v>
      </c>
      <c r="AP32" s="413"/>
      <c r="AQ32" s="418" t="str">
        <f>IF(AQ9="","",_xlfn.XLOOKUP(AQ9,記号JIS,記号US,AQ9))</f>
        <v>[</v>
      </c>
      <c r="AR32" s="419"/>
      <c r="AS32" s="412" t="str">
        <f>IF(AS9="","",AS9)</f>
        <v/>
      </c>
      <c r="AT32" s="413"/>
      <c r="AU32" s="418" t="str">
        <f>IF(AU9="","",_xlfn.XLOOKUP(AU9,記号JIS,記号US,AU9))</f>
        <v>]</v>
      </c>
      <c r="AV32" s="419"/>
      <c r="AW32" s="412" t="str">
        <f>IF(AW9="","",AW9)</f>
        <v/>
      </c>
      <c r="AX32" s="413"/>
      <c r="AY32" s="418" t="str">
        <f>IF(AV13="","",_xlfn.XLOOKUP(AV13,記号JIS,記号US,AV13))</f>
        <v>＼</v>
      </c>
      <c r="AZ32" s="419"/>
      <c r="BA32" s="412" t="str">
        <f>IF(AX13="","",AX13)</f>
        <v/>
      </c>
      <c r="BB32" s="413"/>
    </row>
    <row r="33" spans="1:62" ht="13" customHeight="1" thickBot="1">
      <c r="A33" s="267"/>
      <c r="B33" s="267"/>
      <c r="C33" s="420"/>
      <c r="D33" s="421"/>
      <c r="E33" s="414"/>
      <c r="F33" s="415"/>
      <c r="G33" s="420"/>
      <c r="H33" s="421"/>
      <c r="I33" s="414"/>
      <c r="J33" s="415"/>
      <c r="K33" s="420"/>
      <c r="L33" s="421"/>
      <c r="M33" s="414"/>
      <c r="N33" s="415"/>
      <c r="O33" s="420"/>
      <c r="P33" s="419"/>
      <c r="Q33" s="412"/>
      <c r="R33" s="413"/>
      <c r="S33" s="418"/>
      <c r="T33" s="421"/>
      <c r="U33" s="414"/>
      <c r="V33" s="415"/>
      <c r="W33" s="420"/>
      <c r="X33" s="421"/>
      <c r="Y33" s="414"/>
      <c r="Z33" s="415"/>
      <c r="AA33" s="420"/>
      <c r="AB33" s="419"/>
      <c r="AC33" s="412"/>
      <c r="AD33" s="413"/>
      <c r="AE33" s="418"/>
      <c r="AF33" s="421"/>
      <c r="AG33" s="414"/>
      <c r="AH33" s="415"/>
      <c r="AI33" s="420"/>
      <c r="AJ33" s="421"/>
      <c r="AK33" s="414"/>
      <c r="AL33" s="415"/>
      <c r="AM33" s="420"/>
      <c r="AN33" s="421"/>
      <c r="AO33" s="414"/>
      <c r="AP33" s="415"/>
      <c r="AQ33" s="420"/>
      <c r="AR33" s="421"/>
      <c r="AS33" s="414"/>
      <c r="AT33" s="415"/>
      <c r="AU33" s="420"/>
      <c r="AV33" s="421"/>
      <c r="AW33" s="414"/>
      <c r="AX33" s="415"/>
      <c r="AY33" s="420"/>
      <c r="AZ33" s="421"/>
      <c r="BA33" s="414"/>
      <c r="BB33" s="415"/>
    </row>
    <row r="34" spans="1:62" ht="13" customHeight="1" thickTop="1">
      <c r="A34" s="267"/>
      <c r="B34" s="267"/>
      <c r="C34" s="267"/>
      <c r="D34" s="422" t="str">
        <f>IF(D11="","",D11)</f>
        <v/>
      </c>
      <c r="E34" s="416"/>
      <c r="F34" s="416" t="str">
        <f>IF(F11="","",F11)</f>
        <v>せ</v>
      </c>
      <c r="G34" s="417"/>
      <c r="H34" s="422" t="str">
        <f>IF(H11="","",H11)</f>
        <v/>
      </c>
      <c r="I34" s="416"/>
      <c r="J34" s="416" t="str">
        <f>IF(J11="","",J11)</f>
        <v>む</v>
      </c>
      <c r="K34" s="417"/>
      <c r="L34" s="422" t="str">
        <f>IF(L11="","",L11)</f>
        <v/>
      </c>
      <c r="M34" s="416"/>
      <c r="N34" s="416" t="str">
        <f>IF(N11="","",N11)</f>
        <v>に</v>
      </c>
      <c r="O34" s="416"/>
      <c r="P34" s="424" t="str">
        <f>IF(P11="","",P11)</f>
        <v>左濁</v>
      </c>
      <c r="Q34" s="425"/>
      <c r="R34" s="425" t="str">
        <f>IF(R11="","",R11)</f>
        <v>ま</v>
      </c>
      <c r="S34" s="427"/>
      <c r="T34" s="416" t="str">
        <f>IF(T11="","",T11)</f>
        <v/>
      </c>
      <c r="U34" s="416"/>
      <c r="V34" s="416" t="str">
        <f>IF(V11="","",V11)</f>
        <v>ち</v>
      </c>
      <c r="W34" s="417"/>
      <c r="X34" s="422" t="str">
        <f>IF(X11="","",X11)</f>
        <v/>
      </c>
      <c r="Y34" s="416"/>
      <c r="Z34" s="416" t="str">
        <f>IF(Z11="","",Z11)</f>
        <v>や</v>
      </c>
      <c r="AA34" s="416"/>
      <c r="AB34" s="424" t="str">
        <f>IF(AB11="","",AB11)</f>
        <v>右濁</v>
      </c>
      <c r="AC34" s="425"/>
      <c r="AD34" s="425" t="str">
        <f>IF(AD11="","",AD11)</f>
        <v>の</v>
      </c>
      <c r="AE34" s="427"/>
      <c r="AF34" s="416" t="str">
        <f>IF(AF11="","",AF11)</f>
        <v/>
      </c>
      <c r="AG34" s="416"/>
      <c r="AH34" s="416" t="str">
        <f>IF(AH11="","",AH11)</f>
        <v>も</v>
      </c>
      <c r="AI34" s="417"/>
      <c r="AJ34" s="422" t="str">
        <f>IF(AJ11="","",AJ11)</f>
        <v/>
      </c>
      <c r="AK34" s="416"/>
      <c r="AL34" s="416" t="str">
        <f>IF(AL11="","",AL11)</f>
        <v>わ</v>
      </c>
      <c r="AM34" s="417"/>
      <c r="AN34" s="422" t="str">
        <f>IF(AN11="","",AN11)</f>
        <v/>
      </c>
      <c r="AO34" s="416"/>
      <c r="AP34" s="416" t="str">
        <f>IF(AP11="","",AP11)</f>
        <v/>
      </c>
      <c r="AQ34" s="417"/>
      <c r="AR34" s="422" t="str">
        <f>IF(AR11="","",AR11)</f>
        <v/>
      </c>
      <c r="AS34" s="416"/>
      <c r="AT34" s="416" t="str">
        <f>IF(AT11="","",AT11)</f>
        <v/>
      </c>
      <c r="AU34" s="417"/>
      <c r="AV34" s="267"/>
      <c r="AW34" s="267"/>
      <c r="AX34" s="267"/>
      <c r="AY34" s="267"/>
      <c r="AZ34" s="267"/>
      <c r="BA34" s="267"/>
      <c r="BB34" s="267"/>
    </row>
    <row r="35" spans="1:62" ht="13" customHeight="1">
      <c r="A35" s="267"/>
      <c r="B35" s="267"/>
      <c r="C35" s="267"/>
      <c r="D35" s="423"/>
      <c r="E35" s="412"/>
      <c r="F35" s="412"/>
      <c r="G35" s="413"/>
      <c r="H35" s="423"/>
      <c r="I35" s="412"/>
      <c r="J35" s="412"/>
      <c r="K35" s="413"/>
      <c r="L35" s="423"/>
      <c r="M35" s="412"/>
      <c r="N35" s="412"/>
      <c r="O35" s="412"/>
      <c r="P35" s="426"/>
      <c r="Q35" s="412"/>
      <c r="R35" s="412"/>
      <c r="S35" s="428"/>
      <c r="T35" s="412"/>
      <c r="U35" s="412"/>
      <c r="V35" s="412"/>
      <c r="W35" s="413"/>
      <c r="X35" s="423"/>
      <c r="Y35" s="412"/>
      <c r="Z35" s="412"/>
      <c r="AA35" s="412"/>
      <c r="AB35" s="426"/>
      <c r="AC35" s="412"/>
      <c r="AD35" s="412"/>
      <c r="AE35" s="428"/>
      <c r="AF35" s="412"/>
      <c r="AG35" s="412"/>
      <c r="AH35" s="412"/>
      <c r="AI35" s="413"/>
      <c r="AJ35" s="423"/>
      <c r="AK35" s="412"/>
      <c r="AL35" s="412"/>
      <c r="AM35" s="413"/>
      <c r="AN35" s="423"/>
      <c r="AO35" s="412"/>
      <c r="AP35" s="412"/>
      <c r="AQ35" s="413"/>
      <c r="AR35" s="423"/>
      <c r="AS35" s="412"/>
      <c r="AT35" s="412"/>
      <c r="AU35" s="413"/>
      <c r="AV35" s="267"/>
      <c r="AW35" s="267"/>
      <c r="AX35" s="267"/>
      <c r="AY35" s="267"/>
      <c r="AZ35" s="267"/>
      <c r="BA35" s="267"/>
      <c r="BB35" s="267"/>
    </row>
    <row r="36" spans="1:62" ht="13" customHeight="1">
      <c r="A36" s="267"/>
      <c r="B36" s="267"/>
      <c r="C36" s="267"/>
      <c r="D36" s="418" t="str">
        <f>IF(D13="","",_xlfn.XLOOKUP(D13,記号JIS,記号US,D13))</f>
        <v>A</v>
      </c>
      <c r="E36" s="419"/>
      <c r="F36" s="412" t="str">
        <f>IF(F13="","",F13)</f>
        <v>ろ</v>
      </c>
      <c r="G36" s="413"/>
      <c r="H36" s="418" t="str">
        <f>IF(H13="","",_xlfn.XLOOKUP(H13,記号JIS,記号US,H13))</f>
        <v>S</v>
      </c>
      <c r="I36" s="419"/>
      <c r="J36" s="412" t="str">
        <f>IF(J13="","",J13)</f>
        <v>け</v>
      </c>
      <c r="K36" s="413"/>
      <c r="L36" s="418" t="str">
        <f>IF(L13="","",_xlfn.XLOOKUP(L13,記号JIS,記号US,L13))</f>
        <v>D</v>
      </c>
      <c r="M36" s="419"/>
      <c r="N36" s="412" t="str">
        <f>IF(N13="","",N13)</f>
        <v>と</v>
      </c>
      <c r="O36" s="412"/>
      <c r="P36" s="429" t="str">
        <f>IF(P13="","",_xlfn.XLOOKUP(P13,記号JIS,記号US,P13))</f>
        <v>F</v>
      </c>
      <c r="Q36" s="419"/>
      <c r="R36" s="412" t="str">
        <f>IF(R13="","",R13)</f>
        <v>か</v>
      </c>
      <c r="S36" s="428"/>
      <c r="T36" s="419" t="str">
        <f>IF(T13="","",_xlfn.XLOOKUP(T13,記号JIS,記号US,T13))</f>
        <v>G</v>
      </c>
      <c r="U36" s="419"/>
      <c r="V36" s="412" t="str">
        <f>IF(V13="","",V13)</f>
        <v>っ</v>
      </c>
      <c r="W36" s="413"/>
      <c r="X36" s="418" t="str">
        <f>IF(X13="","",_xlfn.XLOOKUP(X13,記号JIS,記号US,X13))</f>
        <v>H</v>
      </c>
      <c r="Y36" s="419"/>
      <c r="Z36" s="412" t="str">
        <f>IF(Z13="","",Z13)</f>
        <v>く</v>
      </c>
      <c r="AA36" s="412"/>
      <c r="AB36" s="429" t="str">
        <f>IF(AB13="","",_xlfn.XLOOKUP(AB13,記号JIS,記号US,AB13))</f>
        <v>J</v>
      </c>
      <c r="AC36" s="419"/>
      <c r="AD36" s="412" t="str">
        <f>IF(AD13="","",AD13)</f>
        <v>あ</v>
      </c>
      <c r="AE36" s="428"/>
      <c r="AF36" s="419" t="str">
        <f>IF(AF13="","",_xlfn.XLOOKUP(AF13,記号JIS,記号US,AF13))</f>
        <v>K</v>
      </c>
      <c r="AG36" s="419"/>
      <c r="AH36" s="412" t="str">
        <f>IF(AH13="","",AH13)</f>
        <v>い</v>
      </c>
      <c r="AI36" s="413"/>
      <c r="AJ36" s="418" t="str">
        <f>IF(AJ13="","",_xlfn.XLOOKUP(AJ13,記号JIS,記号US,AJ13))</f>
        <v>L</v>
      </c>
      <c r="AK36" s="419"/>
      <c r="AL36" s="412" t="str">
        <f>IF(AL13="","",AL13)</f>
        <v>う</v>
      </c>
      <c r="AM36" s="413"/>
      <c r="AN36" s="418" t="str">
        <f>IF(AN13="","",_xlfn.XLOOKUP(AN13,記号JIS,記号US,AN13))</f>
        <v>;</v>
      </c>
      <c r="AO36" s="419"/>
      <c r="AP36" s="412" t="str">
        <f>IF(AP13="","",AP13)</f>
        <v>ー</v>
      </c>
      <c r="AQ36" s="413"/>
      <c r="AR36" s="418" t="str">
        <f>IF(AR13="","",_xlfn.XLOOKUP(AR13,記号JIS,記号US,AR13))</f>
        <v>'</v>
      </c>
      <c r="AS36" s="419"/>
      <c r="AT36" s="412" t="str">
        <f>IF(AT13="","",AT13)</f>
        <v/>
      </c>
      <c r="AU36" s="413"/>
      <c r="AV36" s="267"/>
      <c r="AW36" s="267"/>
      <c r="AX36" s="267"/>
      <c r="AY36" s="267"/>
      <c r="AZ36" s="267"/>
      <c r="BA36" s="267"/>
      <c r="BB36" s="267"/>
    </row>
    <row r="37" spans="1:62" ht="13" customHeight="1" thickBot="1">
      <c r="A37" s="267"/>
      <c r="B37" s="267"/>
      <c r="C37" s="267"/>
      <c r="D37" s="420"/>
      <c r="E37" s="421"/>
      <c r="F37" s="414"/>
      <c r="G37" s="415"/>
      <c r="H37" s="420"/>
      <c r="I37" s="421"/>
      <c r="J37" s="414"/>
      <c r="K37" s="415"/>
      <c r="L37" s="420"/>
      <c r="M37" s="421"/>
      <c r="N37" s="414"/>
      <c r="O37" s="414"/>
      <c r="P37" s="430"/>
      <c r="Q37" s="431"/>
      <c r="R37" s="432"/>
      <c r="S37" s="433"/>
      <c r="T37" s="421"/>
      <c r="U37" s="421"/>
      <c r="V37" s="414"/>
      <c r="W37" s="415"/>
      <c r="X37" s="420"/>
      <c r="Y37" s="421"/>
      <c r="Z37" s="414"/>
      <c r="AA37" s="414"/>
      <c r="AB37" s="430"/>
      <c r="AC37" s="431"/>
      <c r="AD37" s="432"/>
      <c r="AE37" s="433"/>
      <c r="AF37" s="421"/>
      <c r="AG37" s="421"/>
      <c r="AH37" s="414"/>
      <c r="AI37" s="415"/>
      <c r="AJ37" s="420"/>
      <c r="AK37" s="421"/>
      <c r="AL37" s="414"/>
      <c r="AM37" s="415"/>
      <c r="AN37" s="420"/>
      <c r="AO37" s="421"/>
      <c r="AP37" s="414"/>
      <c r="AQ37" s="415"/>
      <c r="AR37" s="420"/>
      <c r="AS37" s="421"/>
      <c r="AT37" s="414"/>
      <c r="AU37" s="415"/>
      <c r="AV37" s="267"/>
      <c r="AW37" s="267"/>
      <c r="AX37" s="267"/>
      <c r="AY37" s="267"/>
      <c r="AZ37" s="267"/>
      <c r="BA37" s="267"/>
      <c r="BB37" s="267"/>
    </row>
    <row r="38" spans="1:62" ht="13" customHeight="1">
      <c r="A38" s="267"/>
      <c r="B38" s="267"/>
      <c r="C38" s="267"/>
      <c r="D38" s="267"/>
      <c r="E38" s="267"/>
      <c r="F38" s="422" t="str">
        <f>IF(F15="","",F15)</f>
        <v/>
      </c>
      <c r="G38" s="416"/>
      <c r="H38" s="416" t="str">
        <f>IF(H15="","",H15)</f>
        <v/>
      </c>
      <c r="I38" s="417"/>
      <c r="J38" s="422" t="str">
        <f>IF(J15="","",J15)</f>
        <v/>
      </c>
      <c r="K38" s="416"/>
      <c r="L38" s="416" t="str">
        <f>IF(L15="","",L15)</f>
        <v/>
      </c>
      <c r="M38" s="417"/>
      <c r="N38" s="422" t="str">
        <f>IF(N15="","",N15)</f>
        <v/>
      </c>
      <c r="O38" s="416"/>
      <c r="P38" s="412" t="str">
        <f>IF(P15="","",P15)</f>
        <v>を</v>
      </c>
      <c r="Q38" s="413"/>
      <c r="R38" s="423" t="str">
        <f>IF(R15="","",R15)</f>
        <v/>
      </c>
      <c r="S38" s="412"/>
      <c r="T38" s="416" t="str">
        <f>IF(T15="","",T15)</f>
        <v>左半</v>
      </c>
      <c r="U38" s="417"/>
      <c r="V38" s="422" t="str">
        <f>IF(V15="","",V15)</f>
        <v/>
      </c>
      <c r="W38" s="416"/>
      <c r="X38" s="416" t="str">
        <f>IF(X15="","",X15)</f>
        <v>み</v>
      </c>
      <c r="Y38" s="417"/>
      <c r="Z38" s="422" t="str">
        <f>IF(Z15="","",Z15)</f>
        <v/>
      </c>
      <c r="AA38" s="416"/>
      <c r="AB38" s="412" t="str">
        <f>IF(AB15="","",AB15)</f>
        <v>お</v>
      </c>
      <c r="AC38" s="413"/>
      <c r="AD38" s="423" t="str">
        <f>IF(AD15="","",AD15)</f>
        <v/>
      </c>
      <c r="AE38" s="412"/>
      <c r="AF38" s="416" t="str">
        <f>IF(AF15="","",AF15)</f>
        <v>右半</v>
      </c>
      <c r="AG38" s="417"/>
      <c r="AH38" s="422" t="str">
        <f>IF(AH15="","",AH15)</f>
        <v/>
      </c>
      <c r="AI38" s="416"/>
      <c r="AJ38" s="416" t="str">
        <f>IF(AJ15="","",AJ15)</f>
        <v>ね</v>
      </c>
      <c r="AK38" s="417"/>
      <c r="AL38" s="422" t="str">
        <f>IF(AL15="","",AL15)</f>
        <v/>
      </c>
      <c r="AM38" s="416"/>
      <c r="AN38" s="416" t="str">
        <f>IF(AN15="","",AN15)</f>
        <v>ふ</v>
      </c>
      <c r="AO38" s="417"/>
      <c r="AP38" s="422" t="str">
        <f>IF(AP15="","",AP15)</f>
        <v/>
      </c>
      <c r="AQ38" s="416"/>
      <c r="AR38" s="416" t="str">
        <f>IF(AR15="","",AR15)</f>
        <v/>
      </c>
      <c r="AS38" s="417"/>
      <c r="AT38" s="267"/>
      <c r="AU38" s="267"/>
      <c r="AV38" s="267"/>
      <c r="AW38" s="267"/>
      <c r="AX38" s="442" t="str">
        <f>IF(AT15="","",AT15)</f>
        <v/>
      </c>
      <c r="AY38" s="443"/>
      <c r="AZ38" s="443" t="str">
        <f>IF(AV15="","",AV15)</f>
        <v/>
      </c>
      <c r="BA38" s="445"/>
      <c r="BB38" s="402"/>
    </row>
    <row r="39" spans="1:62" ht="13" customHeight="1">
      <c r="A39" s="267"/>
      <c r="B39" s="267"/>
      <c r="C39" s="267"/>
      <c r="D39" s="267"/>
      <c r="E39" s="267"/>
      <c r="F39" s="423"/>
      <c r="G39" s="412"/>
      <c r="H39" s="412"/>
      <c r="I39" s="413"/>
      <c r="J39" s="423"/>
      <c r="K39" s="412"/>
      <c r="L39" s="412"/>
      <c r="M39" s="413"/>
      <c r="N39" s="423"/>
      <c r="O39" s="412"/>
      <c r="P39" s="412"/>
      <c r="Q39" s="413"/>
      <c r="R39" s="423"/>
      <c r="S39" s="412"/>
      <c r="T39" s="412"/>
      <c r="U39" s="413"/>
      <c r="V39" s="423"/>
      <c r="W39" s="412"/>
      <c r="X39" s="412"/>
      <c r="Y39" s="413"/>
      <c r="Z39" s="423"/>
      <c r="AA39" s="412"/>
      <c r="AB39" s="412"/>
      <c r="AC39" s="413"/>
      <c r="AD39" s="423"/>
      <c r="AE39" s="412"/>
      <c r="AF39" s="412"/>
      <c r="AG39" s="413"/>
      <c r="AH39" s="423"/>
      <c r="AI39" s="412"/>
      <c r="AJ39" s="412"/>
      <c r="AK39" s="413"/>
      <c r="AL39" s="423"/>
      <c r="AM39" s="412"/>
      <c r="AN39" s="412"/>
      <c r="AO39" s="413"/>
      <c r="AP39" s="423"/>
      <c r="AQ39" s="412"/>
      <c r="AR39" s="412"/>
      <c r="AS39" s="413"/>
      <c r="AT39" s="267"/>
      <c r="AU39" s="267"/>
      <c r="AV39" s="267"/>
      <c r="AW39" s="267"/>
      <c r="AX39" s="444"/>
      <c r="AY39" s="438"/>
      <c r="AZ39" s="438"/>
      <c r="BA39" s="439"/>
      <c r="BB39" s="402"/>
    </row>
    <row r="40" spans="1:62" ht="13" customHeight="1">
      <c r="A40" s="267"/>
      <c r="B40" s="267"/>
      <c r="C40" s="267"/>
      <c r="D40" s="267"/>
      <c r="E40" s="267"/>
      <c r="F40" s="418" t="str">
        <f>IF(F17="","",_xlfn.XLOOKUP(F17,記号JIS,記号US,F17))</f>
        <v>Z</v>
      </c>
      <c r="G40" s="419"/>
      <c r="H40" s="412" t="str">
        <f>IF(H17="","",H17)</f>
        <v>ほ</v>
      </c>
      <c r="I40" s="413"/>
      <c r="J40" s="418" t="str">
        <f>IF(J17="","",_xlfn.XLOOKUP(J17,記号JIS,記号US,J17))</f>
        <v>X</v>
      </c>
      <c r="K40" s="419"/>
      <c r="L40" s="412" t="str">
        <f>IF(L17="","",L17)</f>
        <v>ひ</v>
      </c>
      <c r="M40" s="413"/>
      <c r="N40" s="418" t="str">
        <f>IF(N17="","",_xlfn.XLOOKUP(N17,記号JIS,記号US,N17))</f>
        <v>C</v>
      </c>
      <c r="O40" s="419"/>
      <c r="P40" s="412" t="str">
        <f>IF(P17="","",P17)</f>
        <v>は</v>
      </c>
      <c r="Q40" s="413"/>
      <c r="R40" s="418" t="str">
        <f>IF(R17="","",_xlfn.XLOOKUP(R17,記号JIS,記号US,R17))</f>
        <v>V</v>
      </c>
      <c r="S40" s="419"/>
      <c r="T40" s="412" t="str">
        <f>IF(T17="","",T17)</f>
        <v>こ</v>
      </c>
      <c r="U40" s="413"/>
      <c r="V40" s="418" t="str">
        <f>IF(V17="","",_xlfn.XLOOKUP(V17,記号JIS,記号US,V17))</f>
        <v>B</v>
      </c>
      <c r="W40" s="419"/>
      <c r="X40" s="412" t="str">
        <f>IF(X17="","",X17)</f>
        <v>そ</v>
      </c>
      <c r="Y40" s="413"/>
      <c r="Z40" s="418" t="str">
        <f>IF(Z17="","",_xlfn.XLOOKUP(Z17,記号JIS,記号US,Z17))</f>
        <v>N</v>
      </c>
      <c r="AA40" s="419"/>
      <c r="AB40" s="412" t="str">
        <f>IF(AB17="","",AB17)</f>
        <v>た</v>
      </c>
      <c r="AC40" s="413"/>
      <c r="AD40" s="418" t="str">
        <f>IF(AD17="","",_xlfn.XLOOKUP(AD17,記号JIS,記号US,AD17))</f>
        <v>M</v>
      </c>
      <c r="AE40" s="419"/>
      <c r="AF40" s="412" t="str">
        <f>IF(AF17="","",AF17)</f>
        <v>な</v>
      </c>
      <c r="AG40" s="413"/>
      <c r="AH40" s="418" t="str">
        <f>IF(AH17="","",_xlfn.XLOOKUP(AH17,記号JIS,記号US,AH17))</f>
        <v>,</v>
      </c>
      <c r="AI40" s="419"/>
      <c r="AJ40" s="412" t="str">
        <f>IF(AJ17="","",AJ17)</f>
        <v>ん</v>
      </c>
      <c r="AK40" s="413"/>
      <c r="AL40" s="418" t="str">
        <f>IF(AL17="","",_xlfn.XLOOKUP(AL17,記号JIS,記号US,AL17))</f>
        <v>.</v>
      </c>
      <c r="AM40" s="419"/>
      <c r="AN40" s="412" t="str">
        <f>IF(AN17="","",AN17)</f>
        <v>ら</v>
      </c>
      <c r="AO40" s="413"/>
      <c r="AP40" s="418" t="str">
        <f>IF(AP17="","",_xlfn.XLOOKUP(AP17,記号JIS,記号US,AP17))</f>
        <v>/</v>
      </c>
      <c r="AQ40" s="419"/>
      <c r="AR40" s="412" t="str">
        <f>IF(AR17="","",AR17)</f>
        <v>れ</v>
      </c>
      <c r="AS40" s="413"/>
      <c r="AT40" s="267"/>
      <c r="AU40" s="267"/>
      <c r="AV40" s="267"/>
      <c r="AW40" s="267"/>
      <c r="AX40" s="434" t="str">
        <f>IF(AT17="","",_xlfn.XLOOKUP(AT17,記号JIS,記号US,AT17))</f>
        <v>なし</v>
      </c>
      <c r="AY40" s="435"/>
      <c r="AZ40" s="438" t="str">
        <f>IF(AV17="","",AV17)</f>
        <v/>
      </c>
      <c r="BA40" s="439"/>
      <c r="BB40" s="402"/>
    </row>
    <row r="41" spans="1:62" ht="13" customHeight="1" thickBot="1">
      <c r="A41" s="267"/>
      <c r="B41" s="267"/>
      <c r="C41" s="267"/>
      <c r="D41" s="267"/>
      <c r="E41" s="267"/>
      <c r="F41" s="420"/>
      <c r="G41" s="421"/>
      <c r="H41" s="414"/>
      <c r="I41" s="415"/>
      <c r="J41" s="420"/>
      <c r="K41" s="421"/>
      <c r="L41" s="414"/>
      <c r="M41" s="415"/>
      <c r="N41" s="420"/>
      <c r="O41" s="421"/>
      <c r="P41" s="414"/>
      <c r="Q41" s="415"/>
      <c r="R41" s="420"/>
      <c r="S41" s="421"/>
      <c r="T41" s="414"/>
      <c r="U41" s="415"/>
      <c r="V41" s="420"/>
      <c r="W41" s="421"/>
      <c r="X41" s="414"/>
      <c r="Y41" s="415"/>
      <c r="Z41" s="420"/>
      <c r="AA41" s="421"/>
      <c r="AB41" s="414"/>
      <c r="AC41" s="415"/>
      <c r="AD41" s="420"/>
      <c r="AE41" s="421"/>
      <c r="AF41" s="414"/>
      <c r="AG41" s="415"/>
      <c r="AH41" s="420"/>
      <c r="AI41" s="421"/>
      <c r="AJ41" s="414"/>
      <c r="AK41" s="415"/>
      <c r="AL41" s="420"/>
      <c r="AM41" s="421"/>
      <c r="AN41" s="414"/>
      <c r="AO41" s="415"/>
      <c r="AP41" s="420"/>
      <c r="AQ41" s="421"/>
      <c r="AR41" s="414"/>
      <c r="AS41" s="415"/>
      <c r="AT41" s="267"/>
      <c r="AU41" s="267"/>
      <c r="AV41" s="267"/>
      <c r="AW41" s="267"/>
      <c r="AX41" s="436"/>
      <c r="AY41" s="437"/>
      <c r="AZ41" s="440"/>
      <c r="BA41" s="441"/>
      <c r="BB41" s="402"/>
    </row>
    <row r="42" spans="1:62" ht="13" customHeight="1">
      <c r="A42" s="267"/>
      <c r="B42" s="267"/>
      <c r="C42" s="267"/>
      <c r="D42" s="267"/>
      <c r="E42" s="267"/>
      <c r="F42" s="267"/>
      <c r="G42" s="267"/>
      <c r="H42" s="267"/>
      <c r="I42" s="267"/>
      <c r="J42" s="267"/>
      <c r="K42" s="267"/>
      <c r="L42" s="267"/>
      <c r="M42" s="267"/>
      <c r="N42" s="267"/>
      <c r="O42" s="267"/>
      <c r="P42" s="267"/>
      <c r="Q42" s="267"/>
      <c r="R42" s="267"/>
      <c r="S42" s="267"/>
      <c r="T42" s="267"/>
      <c r="U42" s="267"/>
      <c r="V42" s="422" t="str">
        <f>IF(V19="","",V19)</f>
        <v/>
      </c>
      <c r="W42" s="416"/>
      <c r="X42" s="416" t="str">
        <f>IF(X19="","",X19)</f>
        <v/>
      </c>
      <c r="Y42" s="417"/>
      <c r="Z42" s="267"/>
      <c r="AA42" s="267"/>
      <c r="AB42" s="267"/>
      <c r="AC42" s="267"/>
      <c r="AD42" s="267"/>
      <c r="AE42" s="267"/>
      <c r="AF42" s="267"/>
      <c r="AG42" s="267"/>
      <c r="AH42" s="267"/>
      <c r="AI42" s="267"/>
      <c r="AJ42" s="267"/>
      <c r="AK42" s="267"/>
      <c r="AL42" s="267"/>
      <c r="AM42" s="267"/>
      <c r="AN42" s="267"/>
      <c r="AO42" s="267"/>
      <c r="AP42" s="267"/>
      <c r="AQ42" s="267"/>
      <c r="AR42" s="267"/>
      <c r="AS42" s="267"/>
      <c r="AT42" s="267"/>
      <c r="AU42" s="267"/>
      <c r="AV42" s="267"/>
      <c r="AW42" s="267"/>
      <c r="AX42" s="267"/>
      <c r="AY42" s="267"/>
      <c r="AZ42" s="267"/>
      <c r="BA42" s="267"/>
      <c r="BB42" s="267"/>
    </row>
    <row r="43" spans="1:62" ht="13" customHeight="1">
      <c r="A43" s="267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423"/>
      <c r="W43" s="412"/>
      <c r="X43" s="412"/>
      <c r="Y43" s="413"/>
      <c r="Z43" s="267"/>
      <c r="AA43" s="267"/>
      <c r="AB43" s="267"/>
      <c r="AC43" s="267"/>
      <c r="AD43" s="267"/>
      <c r="AE43" s="267"/>
      <c r="AF43" s="267"/>
      <c r="AG43" s="267"/>
      <c r="AH43" s="267"/>
      <c r="AI43" s="267"/>
      <c r="AJ43" s="267"/>
      <c r="AK43" s="267"/>
      <c r="AL43" s="267"/>
      <c r="AM43" s="267"/>
      <c r="AN43" s="267"/>
      <c r="AO43" s="267"/>
      <c r="AP43" s="267"/>
      <c r="AQ43" s="267"/>
      <c r="AR43" s="267"/>
      <c r="AS43" s="267"/>
      <c r="AT43" s="267"/>
      <c r="AU43" s="267"/>
      <c r="AV43" s="267"/>
      <c r="AW43" s="267"/>
      <c r="AX43" s="267"/>
      <c r="AY43" s="267"/>
      <c r="AZ43" s="267"/>
      <c r="BA43" s="267"/>
      <c r="BB43" s="267"/>
    </row>
    <row r="44" spans="1:62" ht="13" customHeight="1">
      <c r="A44" s="267"/>
      <c r="B44" s="267"/>
      <c r="C44" s="267"/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67"/>
      <c r="P44" s="267"/>
      <c r="Q44" s="267"/>
      <c r="R44" s="267"/>
      <c r="S44" s="267"/>
      <c r="T44" s="267"/>
      <c r="U44" s="267"/>
      <c r="V44" s="418" t="str">
        <f>IF(V21="","",_xlfn.XLOOKUP(V21,記号JIS,記号US,V21))</f>
        <v>Sp</v>
      </c>
      <c r="W44" s="419"/>
      <c r="X44" s="412" t="str">
        <f>IF(X21="","",X21)</f>
        <v/>
      </c>
      <c r="Y44" s="413"/>
      <c r="Z44" s="267"/>
      <c r="AA44" s="267"/>
      <c r="AB44" s="267"/>
      <c r="AC44" s="267"/>
      <c r="AD44" s="267"/>
      <c r="AE44" s="267"/>
      <c r="AF44" s="267"/>
      <c r="AG44" s="267"/>
      <c r="AH44" s="267"/>
      <c r="AI44" s="267"/>
      <c r="AJ44" s="267"/>
      <c r="AK44" s="267"/>
      <c r="AL44" s="267"/>
      <c r="AM44" s="267"/>
      <c r="AN44" s="267"/>
      <c r="AO44" s="267"/>
      <c r="AP44" s="267"/>
      <c r="AQ44" s="267"/>
      <c r="AR44" s="267"/>
      <c r="AS44" s="267"/>
      <c r="AT44" s="267"/>
      <c r="AU44" s="267"/>
      <c r="AV44" s="267"/>
      <c r="AW44" s="267"/>
      <c r="AX44" s="267"/>
      <c r="AY44" s="267"/>
      <c r="AZ44" s="267"/>
      <c r="BA44" s="267"/>
      <c r="BB44" s="267"/>
    </row>
    <row r="45" spans="1:62" ht="13" customHeight="1" thickBot="1">
      <c r="A45" s="267"/>
      <c r="B45" s="267"/>
      <c r="C45" s="267"/>
      <c r="D45" s="267"/>
      <c r="E45" s="267"/>
      <c r="F45" s="267"/>
      <c r="G45" s="267"/>
      <c r="H45" s="267"/>
      <c r="I45" s="267"/>
      <c r="J45" s="267"/>
      <c r="K45" s="267"/>
      <c r="L45" s="267"/>
      <c r="M45" s="267"/>
      <c r="N45" s="267"/>
      <c r="O45" s="267"/>
      <c r="P45" s="267"/>
      <c r="Q45" s="267"/>
      <c r="R45" s="267"/>
      <c r="S45" s="267"/>
      <c r="T45" s="267"/>
      <c r="U45" s="267"/>
      <c r="V45" s="420"/>
      <c r="W45" s="421"/>
      <c r="X45" s="414"/>
      <c r="Y45" s="415"/>
      <c r="Z45" s="267"/>
      <c r="AA45" s="267"/>
      <c r="AB45" s="267"/>
      <c r="AC45" s="267"/>
      <c r="AD45" s="267"/>
      <c r="AE45" s="267"/>
      <c r="AF45" s="267"/>
      <c r="AG45" s="267"/>
      <c r="AH45" s="267"/>
      <c r="AI45" s="267"/>
      <c r="AJ45" s="267"/>
      <c r="AK45" s="267"/>
      <c r="AL45" s="267"/>
      <c r="AM45" s="267"/>
      <c r="AN45" s="267"/>
      <c r="AO45" s="267"/>
      <c r="AP45" s="267"/>
      <c r="AQ45" s="267"/>
      <c r="AR45" s="267"/>
      <c r="AS45" s="267"/>
      <c r="AT45" s="267"/>
      <c r="AU45" s="267"/>
      <c r="AV45" s="267"/>
      <c r="AW45" s="267"/>
      <c r="AX45" s="267"/>
      <c r="AY45" s="267"/>
      <c r="AZ45" s="267"/>
      <c r="BA45" s="267"/>
      <c r="BB45" s="267"/>
    </row>
    <row r="46" spans="1:62" ht="27">
      <c r="BC46" s="1" t="s">
        <v>108</v>
      </c>
      <c r="BI46" s="1" t="s">
        <v>109</v>
      </c>
    </row>
    <row r="48" spans="1:62" ht="42">
      <c r="BC48" s="403" t="s">
        <v>110</v>
      </c>
      <c r="BD48" s="259" t="s">
        <v>111</v>
      </c>
      <c r="BE48" s="259" t="s">
        <v>112</v>
      </c>
      <c r="BF48" s="321" t="s">
        <v>113</v>
      </c>
      <c r="BG48" s="304" t="s">
        <v>114</v>
      </c>
      <c r="BI48" s="403" t="s">
        <v>115</v>
      </c>
      <c r="BJ48" s="185" t="s">
        <v>116</v>
      </c>
    </row>
    <row r="49" spans="55:62">
      <c r="BC49" s="273">
        <v>-1</v>
      </c>
      <c r="BD49" s="305"/>
      <c r="BE49" s="272"/>
      <c r="BF49" s="322"/>
      <c r="BG49" s="306"/>
      <c r="BI49" s="260" t="s">
        <v>43</v>
      </c>
      <c r="BJ49" s="261" t="s">
        <v>44</v>
      </c>
    </row>
    <row r="50" spans="55:62">
      <c r="BC50" s="274">
        <v>0</v>
      </c>
      <c r="BD50" s="307" t="s">
        <v>117</v>
      </c>
      <c r="BE50" s="275" t="str">
        <f>IF(V21="","",V21)</f>
        <v>Sp</v>
      </c>
      <c r="BF50" s="325" t="s">
        <v>118</v>
      </c>
      <c r="BG50" s="308" t="s">
        <v>119</v>
      </c>
      <c r="BI50" s="262" t="s">
        <v>76</v>
      </c>
      <c r="BJ50" s="263" t="s">
        <v>120</v>
      </c>
    </row>
    <row r="51" spans="55:62">
      <c r="BC51" s="281">
        <f t="shared" ref="BC51:BD53" si="0">BC50</f>
        <v>0</v>
      </c>
      <c r="BD51" s="309" t="str">
        <f t="shared" si="0"/>
        <v>A01</v>
      </c>
      <c r="BE51" s="268" t="str">
        <f>IF(X21="","",X21)</f>
        <v/>
      </c>
      <c r="BF51" s="326" t="str">
        <f t="shared" ref="BF51" si="1">BF50</f>
        <v>Sp</v>
      </c>
      <c r="BG51" s="327" t="str">
        <f t="shared" ref="BG51:BG53" si="2">BG50</f>
        <v>spacebar</v>
      </c>
      <c r="BI51" s="262" t="s">
        <v>121</v>
      </c>
      <c r="BJ51" s="264" t="s">
        <v>122</v>
      </c>
    </row>
    <row r="52" spans="55:62">
      <c r="BC52" s="281">
        <f t="shared" si="0"/>
        <v>0</v>
      </c>
      <c r="BD52" s="309" t="str">
        <f t="shared" si="0"/>
        <v>A01</v>
      </c>
      <c r="BE52" s="268" t="str">
        <f>IF(X19="","",X19)</f>
        <v/>
      </c>
      <c r="BF52" s="326" t="str">
        <f t="shared" ref="BF52" si="3">BF51</f>
        <v>Sp</v>
      </c>
      <c r="BG52" s="327" t="str">
        <f t="shared" si="2"/>
        <v>spacebar</v>
      </c>
      <c r="BI52" s="262" t="s">
        <v>15</v>
      </c>
      <c r="BJ52" s="264" t="s">
        <v>123</v>
      </c>
    </row>
    <row r="53" spans="55:62">
      <c r="BC53" s="282">
        <f t="shared" si="0"/>
        <v>0</v>
      </c>
      <c r="BD53" s="310" t="str">
        <f t="shared" si="0"/>
        <v>A01</v>
      </c>
      <c r="BE53" s="280" t="str">
        <f>IF(V19="","",V19)</f>
        <v/>
      </c>
      <c r="BF53" s="328" t="str">
        <f t="shared" ref="BF53" si="4">BF52</f>
        <v>Sp</v>
      </c>
      <c r="BG53" s="329" t="str">
        <f t="shared" si="2"/>
        <v>spacebar</v>
      </c>
      <c r="BI53" s="262" t="s">
        <v>44</v>
      </c>
      <c r="BJ53" s="264" t="s">
        <v>124</v>
      </c>
    </row>
    <row r="54" spans="55:62">
      <c r="BC54" s="274">
        <v>1</v>
      </c>
      <c r="BD54" s="307" t="s">
        <v>125</v>
      </c>
      <c r="BE54" s="278" t="str">
        <f>IF(A5="","",A5)</f>
        <v>1</v>
      </c>
      <c r="BF54" s="324" t="s">
        <v>4</v>
      </c>
      <c r="BG54" s="311" t="s">
        <v>4</v>
      </c>
      <c r="BI54" s="262" t="s">
        <v>124</v>
      </c>
      <c r="BJ54" s="264" t="s">
        <v>126</v>
      </c>
    </row>
    <row r="55" spans="55:62">
      <c r="BC55" s="281">
        <f t="shared" ref="BC55:BD57" si="5">BC54</f>
        <v>1</v>
      </c>
      <c r="BD55" s="309" t="str">
        <f t="shared" si="5"/>
        <v>E01</v>
      </c>
      <c r="BE55" s="269" t="str">
        <f>IF(C5="","",C5)</f>
        <v/>
      </c>
      <c r="BF55" s="326" t="str">
        <f t="shared" ref="BF55:BG57" si="6">BF54</f>
        <v>1</v>
      </c>
      <c r="BG55" s="327" t="str">
        <f t="shared" si="6"/>
        <v>1</v>
      </c>
      <c r="BI55" s="265" t="s">
        <v>127</v>
      </c>
      <c r="BJ55" s="266" t="s">
        <v>122</v>
      </c>
    </row>
    <row r="56" spans="55:62">
      <c r="BC56" s="281">
        <f t="shared" si="5"/>
        <v>1</v>
      </c>
      <c r="BD56" s="309" t="str">
        <f t="shared" si="5"/>
        <v>E01</v>
      </c>
      <c r="BE56" s="269" t="str">
        <f>IF(C3="","",C3)</f>
        <v/>
      </c>
      <c r="BF56" s="326" t="str">
        <f t="shared" si="6"/>
        <v>1</v>
      </c>
      <c r="BG56" s="327" t="str">
        <f t="shared" si="6"/>
        <v>1</v>
      </c>
    </row>
    <row r="57" spans="55:62">
      <c r="BC57" s="282">
        <f t="shared" si="5"/>
        <v>1</v>
      </c>
      <c r="BD57" s="310" t="str">
        <f t="shared" si="5"/>
        <v>E01</v>
      </c>
      <c r="BE57" s="271" t="str">
        <f>IF(A3="","",A3)</f>
        <v/>
      </c>
      <c r="BF57" s="328" t="str">
        <f t="shared" si="6"/>
        <v>1</v>
      </c>
      <c r="BG57" s="329" t="str">
        <f t="shared" si="6"/>
        <v>1</v>
      </c>
    </row>
    <row r="58" spans="55:62">
      <c r="BC58" s="274">
        <v>2</v>
      </c>
      <c r="BD58" s="307" t="s">
        <v>128</v>
      </c>
      <c r="BE58" s="278" t="str">
        <f>IF(E5="","",E5)</f>
        <v>2</v>
      </c>
      <c r="BF58" s="324" t="s">
        <v>5</v>
      </c>
      <c r="BG58" s="311" t="s">
        <v>5</v>
      </c>
    </row>
    <row r="59" spans="55:62">
      <c r="BC59" s="281">
        <f t="shared" ref="BC59:BD61" si="7">BC58</f>
        <v>2</v>
      </c>
      <c r="BD59" s="309" t="str">
        <f t="shared" si="7"/>
        <v>E02</v>
      </c>
      <c r="BE59" s="269" t="str">
        <f>IF(G5="","",G5)</f>
        <v/>
      </c>
      <c r="BF59" s="326" t="str">
        <f t="shared" ref="BF59:BG61" si="8">BF58</f>
        <v>2</v>
      </c>
      <c r="BG59" s="327" t="str">
        <f t="shared" si="8"/>
        <v>2</v>
      </c>
    </row>
    <row r="60" spans="55:62">
      <c r="BC60" s="281">
        <f t="shared" si="7"/>
        <v>2</v>
      </c>
      <c r="BD60" s="309" t="str">
        <f t="shared" si="7"/>
        <v>E02</v>
      </c>
      <c r="BE60" s="269" t="str">
        <f>IF(G3="","",G3)</f>
        <v/>
      </c>
      <c r="BF60" s="326" t="str">
        <f t="shared" si="8"/>
        <v>2</v>
      </c>
      <c r="BG60" s="327" t="str">
        <f t="shared" si="8"/>
        <v>2</v>
      </c>
    </row>
    <row r="61" spans="55:62">
      <c r="BC61" s="282">
        <f t="shared" si="7"/>
        <v>2</v>
      </c>
      <c r="BD61" s="310" t="str">
        <f t="shared" si="7"/>
        <v>E02</v>
      </c>
      <c r="BE61" s="271" t="str">
        <f>IF(E3="","",E3)</f>
        <v/>
      </c>
      <c r="BF61" s="328" t="str">
        <f t="shared" si="8"/>
        <v>2</v>
      </c>
      <c r="BG61" s="329" t="str">
        <f t="shared" si="8"/>
        <v>2</v>
      </c>
    </row>
    <row r="62" spans="55:62">
      <c r="BC62" s="276">
        <v>3</v>
      </c>
      <c r="BD62" s="312" t="s">
        <v>129</v>
      </c>
      <c r="BE62" s="277" t="str">
        <f>IF(I5="","",I5)</f>
        <v>3</v>
      </c>
      <c r="BF62" s="324" t="s">
        <v>6</v>
      </c>
      <c r="BG62" s="168" t="s">
        <v>6</v>
      </c>
    </row>
    <row r="63" spans="55:62">
      <c r="BC63" s="281">
        <f t="shared" ref="BC63:BD65" si="9">BC62</f>
        <v>3</v>
      </c>
      <c r="BD63" s="309" t="str">
        <f t="shared" si="9"/>
        <v>E03</v>
      </c>
      <c r="BE63" s="269" t="str">
        <f>IF(K5="","",K5)</f>
        <v/>
      </c>
      <c r="BF63" s="326" t="str">
        <f t="shared" ref="BF63:BG65" si="10">BF62</f>
        <v>3</v>
      </c>
      <c r="BG63" s="327" t="str">
        <f t="shared" si="10"/>
        <v>3</v>
      </c>
    </row>
    <row r="64" spans="55:62">
      <c r="BC64" s="281">
        <f t="shared" si="9"/>
        <v>3</v>
      </c>
      <c r="BD64" s="309" t="str">
        <f t="shared" si="9"/>
        <v>E03</v>
      </c>
      <c r="BE64" s="269" t="str">
        <f>IF(K3="","",K3)</f>
        <v/>
      </c>
      <c r="BF64" s="326" t="str">
        <f t="shared" si="10"/>
        <v>3</v>
      </c>
      <c r="BG64" s="327" t="str">
        <f t="shared" si="10"/>
        <v>3</v>
      </c>
    </row>
    <row r="65" spans="55:59">
      <c r="BC65" s="282">
        <f t="shared" si="9"/>
        <v>3</v>
      </c>
      <c r="BD65" s="310" t="str">
        <f t="shared" si="9"/>
        <v>E03</v>
      </c>
      <c r="BE65" s="271" t="str">
        <f>IF(I3="","",I3)</f>
        <v/>
      </c>
      <c r="BF65" s="328" t="str">
        <f t="shared" si="10"/>
        <v>3</v>
      </c>
      <c r="BG65" s="329" t="str">
        <f t="shared" si="10"/>
        <v>3</v>
      </c>
    </row>
    <row r="66" spans="55:59">
      <c r="BC66" s="274">
        <v>4</v>
      </c>
      <c r="BD66" s="307" t="s">
        <v>130</v>
      </c>
      <c r="BE66" s="278" t="str">
        <f>IF(M5="","",M5)</f>
        <v>4</v>
      </c>
      <c r="BF66" s="324" t="s">
        <v>7</v>
      </c>
      <c r="BG66" s="311" t="s">
        <v>7</v>
      </c>
    </row>
    <row r="67" spans="55:59">
      <c r="BC67" s="281">
        <f t="shared" ref="BC67:BD69" si="11">BC66</f>
        <v>4</v>
      </c>
      <c r="BD67" s="309" t="str">
        <f t="shared" si="11"/>
        <v>E04</v>
      </c>
      <c r="BE67" s="269" t="str">
        <f>IF(O5="","",O5)</f>
        <v/>
      </c>
      <c r="BF67" s="326" t="str">
        <f t="shared" ref="BF67:BG69" si="12">BF66</f>
        <v>4</v>
      </c>
      <c r="BG67" s="327" t="str">
        <f t="shared" si="12"/>
        <v>4</v>
      </c>
    </row>
    <row r="68" spans="55:59">
      <c r="BC68" s="281">
        <f t="shared" si="11"/>
        <v>4</v>
      </c>
      <c r="BD68" s="309" t="str">
        <f t="shared" si="11"/>
        <v>E04</v>
      </c>
      <c r="BE68" s="269" t="str">
        <f>IF(O3="","",O3)</f>
        <v/>
      </c>
      <c r="BF68" s="326" t="str">
        <f t="shared" si="12"/>
        <v>4</v>
      </c>
      <c r="BG68" s="327" t="str">
        <f t="shared" si="12"/>
        <v>4</v>
      </c>
    </row>
    <row r="69" spans="55:59">
      <c r="BC69" s="282">
        <f t="shared" si="11"/>
        <v>4</v>
      </c>
      <c r="BD69" s="310" t="str">
        <f t="shared" si="11"/>
        <v>E04</v>
      </c>
      <c r="BE69" s="271" t="str">
        <f>IF(M3="","",M3)</f>
        <v/>
      </c>
      <c r="BF69" s="328" t="str">
        <f t="shared" si="12"/>
        <v>4</v>
      </c>
      <c r="BG69" s="329" t="str">
        <f t="shared" si="12"/>
        <v>4</v>
      </c>
    </row>
    <row r="70" spans="55:59">
      <c r="BC70" s="276">
        <v>5</v>
      </c>
      <c r="BD70" s="312" t="s">
        <v>131</v>
      </c>
      <c r="BE70" s="277" t="str">
        <f>IF(Q5="","",Q5)</f>
        <v>5</v>
      </c>
      <c r="BF70" s="324" t="s">
        <v>8</v>
      </c>
      <c r="BG70" s="168" t="s">
        <v>8</v>
      </c>
    </row>
    <row r="71" spans="55:59">
      <c r="BC71" s="281">
        <f t="shared" ref="BC71:BD73" si="13">BC70</f>
        <v>5</v>
      </c>
      <c r="BD71" s="309" t="str">
        <f t="shared" si="13"/>
        <v>E05</v>
      </c>
      <c r="BE71" s="269" t="str">
        <f>IF(S5="","",S5)</f>
        <v/>
      </c>
      <c r="BF71" s="326" t="str">
        <f t="shared" ref="BF71:BG73" si="14">BF70</f>
        <v>5</v>
      </c>
      <c r="BG71" s="327" t="str">
        <f t="shared" si="14"/>
        <v>5</v>
      </c>
    </row>
    <row r="72" spans="55:59">
      <c r="BC72" s="281">
        <f t="shared" si="13"/>
        <v>5</v>
      </c>
      <c r="BD72" s="309" t="str">
        <f t="shared" si="13"/>
        <v>E05</v>
      </c>
      <c r="BE72" s="269" t="str">
        <f>IF(S3="","",S3)</f>
        <v/>
      </c>
      <c r="BF72" s="326" t="str">
        <f t="shared" si="14"/>
        <v>5</v>
      </c>
      <c r="BG72" s="327" t="str">
        <f t="shared" si="14"/>
        <v>5</v>
      </c>
    </row>
    <row r="73" spans="55:59">
      <c r="BC73" s="282">
        <f t="shared" si="13"/>
        <v>5</v>
      </c>
      <c r="BD73" s="310" t="str">
        <f t="shared" si="13"/>
        <v>E05</v>
      </c>
      <c r="BE73" s="271" t="str">
        <f>IF(Q3="","",Q3)</f>
        <v/>
      </c>
      <c r="BF73" s="328" t="str">
        <f t="shared" si="14"/>
        <v>5</v>
      </c>
      <c r="BG73" s="329" t="str">
        <f t="shared" si="14"/>
        <v>5</v>
      </c>
    </row>
    <row r="74" spans="55:59">
      <c r="BC74" s="274">
        <v>6</v>
      </c>
      <c r="BD74" s="307" t="s">
        <v>132</v>
      </c>
      <c r="BE74" s="278" t="str">
        <f>IF(U5="","",U5)</f>
        <v>6</v>
      </c>
      <c r="BF74" s="324" t="s">
        <v>9</v>
      </c>
      <c r="BG74" s="311" t="s">
        <v>9</v>
      </c>
    </row>
    <row r="75" spans="55:59">
      <c r="BC75" s="281">
        <f t="shared" ref="BC75:BD77" si="15">BC74</f>
        <v>6</v>
      </c>
      <c r="BD75" s="309" t="str">
        <f t="shared" si="15"/>
        <v>E06</v>
      </c>
      <c r="BE75" s="269" t="str">
        <f>IF(W5="","",W5)</f>
        <v/>
      </c>
      <c r="BF75" s="326" t="str">
        <f t="shared" ref="BF75:BG77" si="16">BF74</f>
        <v>6</v>
      </c>
      <c r="BG75" s="327" t="str">
        <f t="shared" si="16"/>
        <v>6</v>
      </c>
    </row>
    <row r="76" spans="55:59">
      <c r="BC76" s="281">
        <f t="shared" si="15"/>
        <v>6</v>
      </c>
      <c r="BD76" s="309" t="str">
        <f t="shared" si="15"/>
        <v>E06</v>
      </c>
      <c r="BE76" s="269" t="str">
        <f>IF(W3="","",W3)</f>
        <v/>
      </c>
      <c r="BF76" s="326" t="str">
        <f t="shared" si="16"/>
        <v>6</v>
      </c>
      <c r="BG76" s="327" t="str">
        <f t="shared" si="16"/>
        <v>6</v>
      </c>
    </row>
    <row r="77" spans="55:59">
      <c r="BC77" s="282">
        <f t="shared" si="15"/>
        <v>6</v>
      </c>
      <c r="BD77" s="310" t="str">
        <f t="shared" si="15"/>
        <v>E06</v>
      </c>
      <c r="BE77" s="271" t="str">
        <f>IF(U3="","",U3)</f>
        <v/>
      </c>
      <c r="BF77" s="328" t="str">
        <f t="shared" si="16"/>
        <v>6</v>
      </c>
      <c r="BG77" s="329" t="str">
        <f t="shared" si="16"/>
        <v>6</v>
      </c>
    </row>
    <row r="78" spans="55:59">
      <c r="BC78" s="276">
        <v>7</v>
      </c>
      <c r="BD78" s="312" t="s">
        <v>133</v>
      </c>
      <c r="BE78" s="277" t="str">
        <f>IF(Y5="","",Y5)</f>
        <v>7</v>
      </c>
      <c r="BF78" s="324" t="s">
        <v>10</v>
      </c>
      <c r="BG78" s="168" t="s">
        <v>10</v>
      </c>
    </row>
    <row r="79" spans="55:59">
      <c r="BC79" s="281">
        <f t="shared" ref="BC79:BD81" si="17">BC78</f>
        <v>7</v>
      </c>
      <c r="BD79" s="309" t="str">
        <f t="shared" si="17"/>
        <v>E07</v>
      </c>
      <c r="BE79" s="269" t="str">
        <f>IF(AA5="","",AA5)</f>
        <v/>
      </c>
      <c r="BF79" s="326" t="str">
        <f t="shared" ref="BF79:BG81" si="18">BF78</f>
        <v>7</v>
      </c>
      <c r="BG79" s="327" t="str">
        <f t="shared" si="18"/>
        <v>7</v>
      </c>
    </row>
    <row r="80" spans="55:59">
      <c r="BC80" s="281">
        <f t="shared" si="17"/>
        <v>7</v>
      </c>
      <c r="BD80" s="309" t="str">
        <f t="shared" si="17"/>
        <v>E07</v>
      </c>
      <c r="BE80" s="269" t="str">
        <f>IF(AA3="","",AA3)</f>
        <v/>
      </c>
      <c r="BF80" s="326" t="str">
        <f t="shared" si="18"/>
        <v>7</v>
      </c>
      <c r="BG80" s="327" t="str">
        <f t="shared" si="18"/>
        <v>7</v>
      </c>
    </row>
    <row r="81" spans="55:59">
      <c r="BC81" s="282">
        <f t="shared" si="17"/>
        <v>7</v>
      </c>
      <c r="BD81" s="310" t="str">
        <f t="shared" si="17"/>
        <v>E07</v>
      </c>
      <c r="BE81" s="271" t="str">
        <f>IF(Y3="","",Y3)</f>
        <v/>
      </c>
      <c r="BF81" s="328" t="str">
        <f t="shared" si="18"/>
        <v>7</v>
      </c>
      <c r="BG81" s="329" t="str">
        <f t="shared" si="18"/>
        <v>7</v>
      </c>
    </row>
    <row r="82" spans="55:59">
      <c r="BC82" s="274">
        <v>8</v>
      </c>
      <c r="BD82" s="307" t="s">
        <v>134</v>
      </c>
      <c r="BE82" s="278" t="str">
        <f>IF(AC5="","",AC5)</f>
        <v>8</v>
      </c>
      <c r="BF82" s="324" t="s">
        <v>11</v>
      </c>
      <c r="BG82" s="311" t="s">
        <v>11</v>
      </c>
    </row>
    <row r="83" spans="55:59">
      <c r="BC83" s="281">
        <f t="shared" ref="BC83:BD85" si="19">BC82</f>
        <v>8</v>
      </c>
      <c r="BD83" s="309" t="str">
        <f t="shared" si="19"/>
        <v>E08</v>
      </c>
      <c r="BE83" s="269" t="str">
        <f>IF(AE5="","",AE5)</f>
        <v/>
      </c>
      <c r="BF83" s="326" t="str">
        <f t="shared" ref="BF83:BG85" si="20">BF82</f>
        <v>8</v>
      </c>
      <c r="BG83" s="327" t="str">
        <f t="shared" si="20"/>
        <v>8</v>
      </c>
    </row>
    <row r="84" spans="55:59">
      <c r="BC84" s="281">
        <f t="shared" si="19"/>
        <v>8</v>
      </c>
      <c r="BD84" s="309" t="str">
        <f t="shared" si="19"/>
        <v>E08</v>
      </c>
      <c r="BE84" s="269" t="str">
        <f>IF(AE3="","",AE3)</f>
        <v/>
      </c>
      <c r="BF84" s="326" t="str">
        <f t="shared" si="20"/>
        <v>8</v>
      </c>
      <c r="BG84" s="327" t="str">
        <f t="shared" si="20"/>
        <v>8</v>
      </c>
    </row>
    <row r="85" spans="55:59">
      <c r="BC85" s="282">
        <f t="shared" si="19"/>
        <v>8</v>
      </c>
      <c r="BD85" s="310" t="str">
        <f t="shared" si="19"/>
        <v>E08</v>
      </c>
      <c r="BE85" s="271" t="str">
        <f>IF(AC3="","",AC3)</f>
        <v/>
      </c>
      <c r="BF85" s="328" t="str">
        <f t="shared" si="20"/>
        <v>8</v>
      </c>
      <c r="BG85" s="329" t="str">
        <f t="shared" si="20"/>
        <v>8</v>
      </c>
    </row>
    <row r="86" spans="55:59">
      <c r="BC86" s="276">
        <v>9</v>
      </c>
      <c r="BD86" s="312" t="s">
        <v>135</v>
      </c>
      <c r="BE86" s="277" t="str">
        <f>IF(AG5="","",AG5)</f>
        <v>9</v>
      </c>
      <c r="BF86" s="324" t="s">
        <v>12</v>
      </c>
      <c r="BG86" s="168" t="s">
        <v>12</v>
      </c>
    </row>
    <row r="87" spans="55:59">
      <c r="BC87" s="281">
        <f t="shared" ref="BC87:BD89" si="21">BC86</f>
        <v>9</v>
      </c>
      <c r="BD87" s="309" t="str">
        <f t="shared" si="21"/>
        <v>E09</v>
      </c>
      <c r="BE87" s="269" t="str">
        <f>IF(AI5="","",AI5)</f>
        <v/>
      </c>
      <c r="BF87" s="326" t="str">
        <f t="shared" ref="BF87:BG89" si="22">BF86</f>
        <v>9</v>
      </c>
      <c r="BG87" s="327" t="str">
        <f t="shared" si="22"/>
        <v>9</v>
      </c>
    </row>
    <row r="88" spans="55:59">
      <c r="BC88" s="281">
        <f t="shared" si="21"/>
        <v>9</v>
      </c>
      <c r="BD88" s="309" t="str">
        <f t="shared" si="21"/>
        <v>E09</v>
      </c>
      <c r="BE88" s="269" t="str">
        <f>IF(AI3="","",AI3)</f>
        <v/>
      </c>
      <c r="BF88" s="326" t="str">
        <f t="shared" si="22"/>
        <v>9</v>
      </c>
      <c r="BG88" s="327" t="str">
        <f t="shared" si="22"/>
        <v>9</v>
      </c>
    </row>
    <row r="89" spans="55:59">
      <c r="BC89" s="282">
        <f t="shared" si="21"/>
        <v>9</v>
      </c>
      <c r="BD89" s="310" t="str">
        <f t="shared" si="21"/>
        <v>E09</v>
      </c>
      <c r="BE89" s="271" t="str">
        <f>IF(AG3="","",AG3)</f>
        <v/>
      </c>
      <c r="BF89" s="328" t="str">
        <f t="shared" si="22"/>
        <v>9</v>
      </c>
      <c r="BG89" s="329" t="str">
        <f t="shared" si="22"/>
        <v>9</v>
      </c>
    </row>
    <row r="90" spans="55:59">
      <c r="BC90" s="274">
        <v>10</v>
      </c>
      <c r="BD90" s="307" t="s">
        <v>136</v>
      </c>
      <c r="BE90" s="278" t="str">
        <f>IF(AK5="","",AK5)</f>
        <v>0</v>
      </c>
      <c r="BF90" s="324" t="s">
        <v>13</v>
      </c>
      <c r="BG90" s="311" t="s">
        <v>13</v>
      </c>
    </row>
    <row r="91" spans="55:59">
      <c r="BC91" s="281">
        <f t="shared" ref="BC91:BD93" si="23">BC90</f>
        <v>10</v>
      </c>
      <c r="BD91" s="309" t="str">
        <f t="shared" si="23"/>
        <v>E10</v>
      </c>
      <c r="BE91" s="269" t="str">
        <f>IF(AM5="","",AM5)</f>
        <v/>
      </c>
      <c r="BF91" s="326" t="str">
        <f t="shared" ref="BF91:BG93" si="24">BF90</f>
        <v>0</v>
      </c>
      <c r="BG91" s="327" t="str">
        <f t="shared" si="24"/>
        <v>0</v>
      </c>
    </row>
    <row r="92" spans="55:59">
      <c r="BC92" s="281">
        <f t="shared" si="23"/>
        <v>10</v>
      </c>
      <c r="BD92" s="309" t="str">
        <f t="shared" si="23"/>
        <v>E10</v>
      </c>
      <c r="BE92" s="269" t="str">
        <f>IF(AM3="","",AM3)</f>
        <v/>
      </c>
      <c r="BF92" s="326" t="str">
        <f t="shared" si="24"/>
        <v>0</v>
      </c>
      <c r="BG92" s="327" t="str">
        <f t="shared" si="24"/>
        <v>0</v>
      </c>
    </row>
    <row r="93" spans="55:59">
      <c r="BC93" s="282">
        <f t="shared" si="23"/>
        <v>10</v>
      </c>
      <c r="BD93" s="310" t="str">
        <f t="shared" si="23"/>
        <v>E10</v>
      </c>
      <c r="BE93" s="271" t="str">
        <f>IF(AK3="","",AK3)</f>
        <v/>
      </c>
      <c r="BF93" s="328" t="str">
        <f t="shared" si="24"/>
        <v>0</v>
      </c>
      <c r="BG93" s="329" t="str">
        <f t="shared" si="24"/>
        <v>0</v>
      </c>
    </row>
    <row r="94" spans="55:59">
      <c r="BC94" s="276">
        <v>11</v>
      </c>
      <c r="BD94" s="312" t="s">
        <v>137</v>
      </c>
      <c r="BE94" s="277" t="str">
        <f>IF(AO5="","",AO5)</f>
        <v>-</v>
      </c>
      <c r="BF94" s="324" t="s">
        <v>14</v>
      </c>
      <c r="BG94" s="168" t="s">
        <v>138</v>
      </c>
    </row>
    <row r="95" spans="55:59">
      <c r="BC95" s="281">
        <f t="shared" ref="BC95:BD97" si="25">BC94</f>
        <v>11</v>
      </c>
      <c r="BD95" s="309" t="str">
        <f t="shared" si="25"/>
        <v>E11</v>
      </c>
      <c r="BE95" s="269" t="str">
        <f>IF(AQ5="","",AQ5)</f>
        <v/>
      </c>
      <c r="BF95" s="326" t="str">
        <f t="shared" ref="BF95:BG97" si="26">BF94</f>
        <v>-</v>
      </c>
      <c r="BG95" s="327" t="str">
        <f t="shared" si="26"/>
        <v>hyphen</v>
      </c>
    </row>
    <row r="96" spans="55:59">
      <c r="BC96" s="281">
        <f t="shared" si="25"/>
        <v>11</v>
      </c>
      <c r="BD96" s="309" t="str">
        <f t="shared" si="25"/>
        <v>E11</v>
      </c>
      <c r="BE96" s="269" t="str">
        <f>IF(AQ3="","",AQ3)</f>
        <v/>
      </c>
      <c r="BF96" s="326" t="str">
        <f t="shared" si="26"/>
        <v>-</v>
      </c>
      <c r="BG96" s="327" t="str">
        <f t="shared" si="26"/>
        <v>hyphen</v>
      </c>
    </row>
    <row r="97" spans="55:59">
      <c r="BC97" s="282">
        <f t="shared" si="25"/>
        <v>11</v>
      </c>
      <c r="BD97" s="310" t="str">
        <f t="shared" si="25"/>
        <v>E11</v>
      </c>
      <c r="BE97" s="271" t="str">
        <f>IF(AO3="","",AO3)</f>
        <v/>
      </c>
      <c r="BF97" s="328" t="str">
        <f t="shared" si="26"/>
        <v>-</v>
      </c>
      <c r="BG97" s="329" t="str">
        <f t="shared" si="26"/>
        <v>hyphen</v>
      </c>
    </row>
    <row r="98" spans="55:59">
      <c r="BC98" s="274">
        <v>12</v>
      </c>
      <c r="BD98" s="307" t="s">
        <v>139</v>
      </c>
      <c r="BE98" s="278" t="str">
        <f>IF(AS5="","",AS5)</f>
        <v>^</v>
      </c>
      <c r="BF98" s="324" t="s">
        <v>15</v>
      </c>
      <c r="BG98" s="311" t="s">
        <v>140</v>
      </c>
    </row>
    <row r="99" spans="55:59">
      <c r="BC99" s="281">
        <f t="shared" ref="BC99:BD101" si="27">BC98</f>
        <v>12</v>
      </c>
      <c r="BD99" s="309" t="str">
        <f t="shared" si="27"/>
        <v>E12</v>
      </c>
      <c r="BE99" s="269" t="str">
        <f>IF(AU5="","",AU5)</f>
        <v/>
      </c>
      <c r="BF99" s="326" t="str">
        <f t="shared" ref="BF99:BG101" si="28">BF98</f>
        <v>^</v>
      </c>
      <c r="BG99" s="327" t="str">
        <f t="shared" si="28"/>
        <v>equal</v>
      </c>
    </row>
    <row r="100" spans="55:59">
      <c r="BC100" s="281">
        <f t="shared" si="27"/>
        <v>12</v>
      </c>
      <c r="BD100" s="309" t="str">
        <f t="shared" si="27"/>
        <v>E12</v>
      </c>
      <c r="BE100" s="269" t="str">
        <f>IF(AU3="","",AU3)</f>
        <v/>
      </c>
      <c r="BF100" s="326" t="str">
        <f t="shared" si="28"/>
        <v>^</v>
      </c>
      <c r="BG100" s="327" t="str">
        <f t="shared" si="28"/>
        <v>equal</v>
      </c>
    </row>
    <row r="101" spans="55:59">
      <c r="BC101" s="282">
        <f t="shared" si="27"/>
        <v>12</v>
      </c>
      <c r="BD101" s="310" t="str">
        <f t="shared" si="27"/>
        <v>E12</v>
      </c>
      <c r="BE101" s="271" t="str">
        <f>IF(AS3="","",AS3)</f>
        <v/>
      </c>
      <c r="BF101" s="328" t="str">
        <f t="shared" si="28"/>
        <v>^</v>
      </c>
      <c r="BG101" s="329" t="str">
        <f t="shared" si="28"/>
        <v>equal</v>
      </c>
    </row>
    <row r="102" spans="55:59">
      <c r="BC102" s="274">
        <v>13</v>
      </c>
      <c r="BD102" s="307" t="s">
        <v>141</v>
      </c>
      <c r="BE102" s="275" t="str">
        <f>IF(C9="","",C9)</f>
        <v>Q</v>
      </c>
      <c r="BF102" s="323" t="s">
        <v>142</v>
      </c>
      <c r="BG102" s="308" t="s">
        <v>143</v>
      </c>
    </row>
    <row r="103" spans="55:59">
      <c r="BC103" s="281">
        <f t="shared" ref="BC103:BD105" si="29">BC102</f>
        <v>13</v>
      </c>
      <c r="BD103" s="309" t="str">
        <f t="shared" si="29"/>
        <v>D01</v>
      </c>
      <c r="BE103" s="268" t="str">
        <f>IF(E9="","",E9)</f>
        <v>小</v>
      </c>
      <c r="BF103" s="326" t="str">
        <f t="shared" ref="BF103:BG105" si="30">BF102</f>
        <v>Q</v>
      </c>
      <c r="BG103" s="327" t="str">
        <f t="shared" si="30"/>
        <v>q</v>
      </c>
    </row>
    <row r="104" spans="55:59">
      <c r="BC104" s="281">
        <f t="shared" si="29"/>
        <v>13</v>
      </c>
      <c r="BD104" s="309" t="str">
        <f t="shared" si="29"/>
        <v>D01</v>
      </c>
      <c r="BE104" s="268" t="str">
        <f>IF(E7="","",E7)</f>
        <v/>
      </c>
      <c r="BF104" s="326" t="str">
        <f t="shared" si="30"/>
        <v>Q</v>
      </c>
      <c r="BG104" s="327" t="str">
        <f t="shared" si="30"/>
        <v>q</v>
      </c>
    </row>
    <row r="105" spans="55:59">
      <c r="BC105" s="282">
        <f t="shared" si="29"/>
        <v>13</v>
      </c>
      <c r="BD105" s="310" t="str">
        <f t="shared" si="29"/>
        <v>D01</v>
      </c>
      <c r="BE105" s="280" t="str">
        <f>IF(C7="","",C7)</f>
        <v/>
      </c>
      <c r="BF105" s="328" t="str">
        <f t="shared" si="30"/>
        <v>Q</v>
      </c>
      <c r="BG105" s="329" t="str">
        <f t="shared" si="30"/>
        <v>q</v>
      </c>
    </row>
    <row r="106" spans="55:59">
      <c r="BC106" s="274">
        <v>14</v>
      </c>
      <c r="BD106" s="307" t="s">
        <v>144</v>
      </c>
      <c r="BE106" s="275" t="str">
        <f>IF(G9="","",G9)</f>
        <v>W</v>
      </c>
      <c r="BF106" s="323" t="s">
        <v>145</v>
      </c>
      <c r="BG106" s="311" t="s">
        <v>146</v>
      </c>
    </row>
    <row r="107" spans="55:59">
      <c r="BC107" s="281">
        <f t="shared" ref="BC107:BD109" si="31">BC106</f>
        <v>14</v>
      </c>
      <c r="BD107" s="309" t="str">
        <f t="shared" si="31"/>
        <v>D02</v>
      </c>
      <c r="BE107" s="269" t="str">
        <f>IF(I9="","",I9)</f>
        <v>き</v>
      </c>
      <c r="BF107" s="326" t="str">
        <f t="shared" ref="BF107:BG109" si="32">BF106</f>
        <v>W</v>
      </c>
      <c r="BG107" s="327" t="str">
        <f t="shared" si="32"/>
        <v>w</v>
      </c>
    </row>
    <row r="108" spans="55:59">
      <c r="BC108" s="281">
        <f t="shared" si="31"/>
        <v>14</v>
      </c>
      <c r="BD108" s="309" t="str">
        <f t="shared" si="31"/>
        <v>D02</v>
      </c>
      <c r="BE108" s="269" t="str">
        <f>IF(I7="","",I7)</f>
        <v>ぬ</v>
      </c>
      <c r="BF108" s="326" t="str">
        <f t="shared" si="32"/>
        <v>W</v>
      </c>
      <c r="BG108" s="327" t="str">
        <f t="shared" si="32"/>
        <v>w</v>
      </c>
    </row>
    <row r="109" spans="55:59">
      <c r="BC109" s="282">
        <f t="shared" si="31"/>
        <v>14</v>
      </c>
      <c r="BD109" s="310" t="str">
        <f t="shared" si="31"/>
        <v>D02</v>
      </c>
      <c r="BE109" s="271" t="str">
        <f>IF(G7="","",G7)</f>
        <v/>
      </c>
      <c r="BF109" s="328" t="str">
        <f t="shared" si="32"/>
        <v>W</v>
      </c>
      <c r="BG109" s="329" t="str">
        <f t="shared" si="32"/>
        <v>w</v>
      </c>
    </row>
    <row r="110" spans="55:59">
      <c r="BC110" s="274">
        <v>15</v>
      </c>
      <c r="BD110" s="307" t="s">
        <v>147</v>
      </c>
      <c r="BE110" s="278" t="str">
        <f>IF(K9="","",K9)</f>
        <v>E</v>
      </c>
      <c r="BF110" s="324" t="s">
        <v>148</v>
      </c>
      <c r="BG110" s="311" t="s">
        <v>149</v>
      </c>
    </row>
    <row r="111" spans="55:59">
      <c r="BC111" s="281">
        <f t="shared" ref="BC111:BD113" si="33">BC110</f>
        <v>15</v>
      </c>
      <c r="BD111" s="309" t="str">
        <f t="shared" si="33"/>
        <v>D03</v>
      </c>
      <c r="BE111" s="269" t="str">
        <f>IF(M9="","",M9)</f>
        <v>て</v>
      </c>
      <c r="BF111" s="326" t="str">
        <f t="shared" ref="BF111:BG113" si="34">BF110</f>
        <v>E</v>
      </c>
      <c r="BG111" s="327" t="str">
        <f t="shared" si="34"/>
        <v>e</v>
      </c>
    </row>
    <row r="112" spans="55:59">
      <c r="BC112" s="281">
        <f t="shared" si="33"/>
        <v>15</v>
      </c>
      <c r="BD112" s="309" t="str">
        <f t="shared" si="33"/>
        <v>D03</v>
      </c>
      <c r="BE112" s="269" t="str">
        <f>IF(M7="","",M7)</f>
        <v>り</v>
      </c>
      <c r="BF112" s="326" t="str">
        <f t="shared" si="34"/>
        <v>E</v>
      </c>
      <c r="BG112" s="327" t="str">
        <f t="shared" si="34"/>
        <v>e</v>
      </c>
    </row>
    <row r="113" spans="55:59">
      <c r="BC113" s="282">
        <f t="shared" si="33"/>
        <v>15</v>
      </c>
      <c r="BD113" s="310" t="str">
        <f t="shared" si="33"/>
        <v>D03</v>
      </c>
      <c r="BE113" s="271" t="str">
        <f>IF(K7="","",K7)</f>
        <v/>
      </c>
      <c r="BF113" s="328" t="str">
        <f t="shared" si="34"/>
        <v>E</v>
      </c>
      <c r="BG113" s="329" t="str">
        <f t="shared" si="34"/>
        <v>e</v>
      </c>
    </row>
    <row r="114" spans="55:59">
      <c r="BC114" s="274">
        <v>16</v>
      </c>
      <c r="BD114" s="307" t="s">
        <v>150</v>
      </c>
      <c r="BE114" s="278" t="str">
        <f>IF(O9="","",O9)</f>
        <v>R</v>
      </c>
      <c r="BF114" s="324" t="s">
        <v>151</v>
      </c>
      <c r="BG114" s="311" t="s">
        <v>152</v>
      </c>
    </row>
    <row r="115" spans="55:59">
      <c r="BC115" s="281">
        <f t="shared" ref="BC115:BD117" si="35">BC114</f>
        <v>16</v>
      </c>
      <c r="BD115" s="309" t="str">
        <f t="shared" si="35"/>
        <v>D04</v>
      </c>
      <c r="BE115" s="269" t="str">
        <f>IF(Q9="","",Q9)</f>
        <v>し</v>
      </c>
      <c r="BF115" s="326" t="str">
        <f t="shared" ref="BF115:BG117" si="36">BF114</f>
        <v>R</v>
      </c>
      <c r="BG115" s="327" t="str">
        <f t="shared" si="36"/>
        <v>r</v>
      </c>
    </row>
    <row r="116" spans="55:59">
      <c r="BC116" s="281">
        <f t="shared" si="35"/>
        <v>16</v>
      </c>
      <c r="BD116" s="309" t="str">
        <f t="shared" si="35"/>
        <v>D04</v>
      </c>
      <c r="BE116" s="269" t="str">
        <f>IF(Q7="","",Q7)</f>
        <v>め</v>
      </c>
      <c r="BF116" s="326" t="str">
        <f t="shared" si="36"/>
        <v>R</v>
      </c>
      <c r="BG116" s="327" t="str">
        <f t="shared" si="36"/>
        <v>r</v>
      </c>
    </row>
    <row r="117" spans="55:59">
      <c r="BC117" s="282">
        <f t="shared" si="35"/>
        <v>16</v>
      </c>
      <c r="BD117" s="310" t="str">
        <f t="shared" si="35"/>
        <v>D04</v>
      </c>
      <c r="BE117" s="271" t="str">
        <f>IF(O7="","",O7)</f>
        <v/>
      </c>
      <c r="BF117" s="328" t="str">
        <f t="shared" si="36"/>
        <v>R</v>
      </c>
      <c r="BG117" s="329" t="str">
        <f t="shared" si="36"/>
        <v>r</v>
      </c>
    </row>
    <row r="118" spans="55:59">
      <c r="BC118" s="274">
        <v>17</v>
      </c>
      <c r="BD118" s="307" t="s">
        <v>153</v>
      </c>
      <c r="BE118" s="278" t="str">
        <f>IF(S9="","",S9)</f>
        <v>T</v>
      </c>
      <c r="BF118" s="324" t="s">
        <v>154</v>
      </c>
      <c r="BG118" s="311" t="s">
        <v>155</v>
      </c>
    </row>
    <row r="119" spans="55:59">
      <c r="BC119" s="281">
        <f t="shared" ref="BC119:BD121" si="37">BC118</f>
        <v>17</v>
      </c>
      <c r="BD119" s="309" t="str">
        <f t="shared" si="37"/>
        <v>D05</v>
      </c>
      <c r="BE119" s="269" t="str">
        <f>IF(U9="","",U9)</f>
        <v>左</v>
      </c>
      <c r="BF119" s="326" t="str">
        <f t="shared" ref="BF119:BG121" si="38">BF118</f>
        <v>T</v>
      </c>
      <c r="BG119" s="327" t="str">
        <f t="shared" si="38"/>
        <v>t</v>
      </c>
    </row>
    <row r="120" spans="55:59">
      <c r="BC120" s="281">
        <f t="shared" si="37"/>
        <v>17</v>
      </c>
      <c r="BD120" s="309" t="str">
        <f t="shared" si="37"/>
        <v>D05</v>
      </c>
      <c r="BE120" s="269" t="str">
        <f>IF(U7="","",U7)</f>
        <v/>
      </c>
      <c r="BF120" s="326" t="str">
        <f t="shared" si="38"/>
        <v>T</v>
      </c>
      <c r="BG120" s="327" t="str">
        <f t="shared" si="38"/>
        <v>t</v>
      </c>
    </row>
    <row r="121" spans="55:59">
      <c r="BC121" s="282">
        <f t="shared" si="37"/>
        <v>17</v>
      </c>
      <c r="BD121" s="310" t="str">
        <f t="shared" si="37"/>
        <v>D05</v>
      </c>
      <c r="BE121" s="271" t="str">
        <f>IF(S7="","",S7)</f>
        <v/>
      </c>
      <c r="BF121" s="328" t="str">
        <f t="shared" si="38"/>
        <v>T</v>
      </c>
      <c r="BG121" s="329" t="str">
        <f t="shared" si="38"/>
        <v>t</v>
      </c>
    </row>
    <row r="122" spans="55:59">
      <c r="BC122" s="274">
        <v>18</v>
      </c>
      <c r="BD122" s="307" t="s">
        <v>156</v>
      </c>
      <c r="BE122" s="278" t="str">
        <f>IF(W9="","",W9)</f>
        <v>Y</v>
      </c>
      <c r="BF122" s="324" t="s">
        <v>157</v>
      </c>
      <c r="BG122" s="311" t="s">
        <v>158</v>
      </c>
    </row>
    <row r="123" spans="55:59">
      <c r="BC123" s="281">
        <f t="shared" ref="BC123:BD125" si="39">BC122</f>
        <v>18</v>
      </c>
      <c r="BD123" s="309" t="str">
        <f t="shared" si="39"/>
        <v>D06</v>
      </c>
      <c r="BE123" s="269" t="str">
        <f>IF(Y9="","",Y9)</f>
        <v>右</v>
      </c>
      <c r="BF123" s="326" t="str">
        <f t="shared" ref="BF123:BG125" si="40">BF122</f>
        <v>Y</v>
      </c>
      <c r="BG123" s="327" t="str">
        <f t="shared" si="40"/>
        <v>y</v>
      </c>
    </row>
    <row r="124" spans="55:59">
      <c r="BC124" s="281">
        <f t="shared" si="39"/>
        <v>18</v>
      </c>
      <c r="BD124" s="309" t="str">
        <f t="shared" si="39"/>
        <v>D06</v>
      </c>
      <c r="BE124" s="269" t="str">
        <f>IF(Y7="","",Y7)</f>
        <v/>
      </c>
      <c r="BF124" s="326" t="str">
        <f t="shared" si="40"/>
        <v>Y</v>
      </c>
      <c r="BG124" s="327" t="str">
        <f t="shared" si="40"/>
        <v>y</v>
      </c>
    </row>
    <row r="125" spans="55:59">
      <c r="BC125" s="282">
        <f t="shared" si="39"/>
        <v>18</v>
      </c>
      <c r="BD125" s="310" t="str">
        <f t="shared" si="39"/>
        <v>D06</v>
      </c>
      <c r="BE125" s="271" t="str">
        <f>IF(W7="","",W7)</f>
        <v/>
      </c>
      <c r="BF125" s="328" t="str">
        <f t="shared" si="40"/>
        <v>Y</v>
      </c>
      <c r="BG125" s="329" t="str">
        <f t="shared" si="40"/>
        <v>y</v>
      </c>
    </row>
    <row r="126" spans="55:59">
      <c r="BC126" s="274">
        <v>19</v>
      </c>
      <c r="BD126" s="307" t="s">
        <v>159</v>
      </c>
      <c r="BE126" s="278" t="str">
        <f>IF(AA9="","",AA9)</f>
        <v>U</v>
      </c>
      <c r="BF126" s="324" t="s">
        <v>160</v>
      </c>
      <c r="BG126" s="311" t="s">
        <v>161</v>
      </c>
    </row>
    <row r="127" spans="55:59">
      <c r="BC127" s="281">
        <f t="shared" ref="BC127:BD129" si="41">BC126</f>
        <v>19</v>
      </c>
      <c r="BD127" s="309" t="str">
        <f t="shared" si="41"/>
        <v>D07</v>
      </c>
      <c r="BE127" s="269" t="str">
        <f>IF(AC9="","",AC9)</f>
        <v>BS</v>
      </c>
      <c r="BF127" s="326" t="str">
        <f t="shared" ref="BF127:BG129" si="42">BF126</f>
        <v>U</v>
      </c>
      <c r="BG127" s="327" t="str">
        <f t="shared" si="42"/>
        <v>u</v>
      </c>
    </row>
    <row r="128" spans="55:59">
      <c r="BC128" s="281">
        <f t="shared" si="41"/>
        <v>19</v>
      </c>
      <c r="BD128" s="309" t="str">
        <f t="shared" si="41"/>
        <v>D07</v>
      </c>
      <c r="BE128" s="269" t="str">
        <f>IF(AC7="","",AC7)</f>
        <v>さ</v>
      </c>
      <c r="BF128" s="326" t="str">
        <f t="shared" si="42"/>
        <v>U</v>
      </c>
      <c r="BG128" s="327" t="str">
        <f t="shared" si="42"/>
        <v>u</v>
      </c>
    </row>
    <row r="129" spans="55:59">
      <c r="BC129" s="282">
        <f t="shared" si="41"/>
        <v>19</v>
      </c>
      <c r="BD129" s="310" t="str">
        <f t="shared" si="41"/>
        <v>D07</v>
      </c>
      <c r="BE129" s="271" t="str">
        <f>IF(AA7="","",AA7)</f>
        <v/>
      </c>
      <c r="BF129" s="328" t="str">
        <f t="shared" si="42"/>
        <v>U</v>
      </c>
      <c r="BG129" s="329" t="str">
        <f t="shared" si="42"/>
        <v>u</v>
      </c>
    </row>
    <row r="130" spans="55:59">
      <c r="BC130" s="274">
        <v>20</v>
      </c>
      <c r="BD130" s="307" t="s">
        <v>162</v>
      </c>
      <c r="BE130" s="278" t="str">
        <f>IF(AE9="","",AE9)</f>
        <v>I</v>
      </c>
      <c r="BF130" s="324" t="s">
        <v>163</v>
      </c>
      <c r="BG130" s="311" t="s">
        <v>164</v>
      </c>
    </row>
    <row r="131" spans="55:59">
      <c r="BC131" s="281">
        <f t="shared" ref="BC131:BD133" si="43">BC130</f>
        <v>20</v>
      </c>
      <c r="BD131" s="309" t="str">
        <f t="shared" si="43"/>
        <v>D08</v>
      </c>
      <c r="BE131" s="269" t="str">
        <f>IF(AG9="","",AG9)</f>
        <v>る</v>
      </c>
      <c r="BF131" s="326" t="str">
        <f t="shared" ref="BF131:BG133" si="44">BF130</f>
        <v>I</v>
      </c>
      <c r="BG131" s="327" t="str">
        <f t="shared" si="44"/>
        <v>i</v>
      </c>
    </row>
    <row r="132" spans="55:59">
      <c r="BC132" s="281">
        <f t="shared" si="43"/>
        <v>20</v>
      </c>
      <c r="BD132" s="309" t="str">
        <f t="shared" si="43"/>
        <v>D08</v>
      </c>
      <c r="BE132" s="269" t="str">
        <f>IF(AG7="","",AG7)</f>
        <v>よ</v>
      </c>
      <c r="BF132" s="326" t="str">
        <f t="shared" si="44"/>
        <v>I</v>
      </c>
      <c r="BG132" s="327" t="str">
        <f t="shared" si="44"/>
        <v>i</v>
      </c>
    </row>
    <row r="133" spans="55:59">
      <c r="BC133" s="282">
        <f t="shared" si="43"/>
        <v>20</v>
      </c>
      <c r="BD133" s="310" t="str">
        <f t="shared" si="43"/>
        <v>D08</v>
      </c>
      <c r="BE133" s="271" t="str">
        <f>IF(AE7="","",AE7)</f>
        <v/>
      </c>
      <c r="BF133" s="328" t="str">
        <f t="shared" si="44"/>
        <v>I</v>
      </c>
      <c r="BG133" s="329" t="str">
        <f t="shared" si="44"/>
        <v>i</v>
      </c>
    </row>
    <row r="134" spans="55:59">
      <c r="BC134" s="274">
        <v>21</v>
      </c>
      <c r="BD134" s="307" t="s">
        <v>165</v>
      </c>
      <c r="BE134" s="278" t="str">
        <f>IF(AI9="","",AI9)</f>
        <v>O</v>
      </c>
      <c r="BF134" s="324" t="s">
        <v>166</v>
      </c>
      <c r="BG134" s="311" t="s">
        <v>167</v>
      </c>
    </row>
    <row r="135" spans="55:59">
      <c r="BC135" s="281">
        <f t="shared" ref="BC135:BD137" si="45">BC134</f>
        <v>21</v>
      </c>
      <c r="BD135" s="309" t="str">
        <f t="shared" si="45"/>
        <v>D09</v>
      </c>
      <c r="BE135" s="269" t="str">
        <f>IF(AK9="","",AK9)</f>
        <v>す</v>
      </c>
      <c r="BF135" s="326" t="str">
        <f t="shared" ref="BF135:BG137" si="46">BF134</f>
        <v>O</v>
      </c>
      <c r="BG135" s="327" t="str">
        <f t="shared" si="46"/>
        <v>o</v>
      </c>
    </row>
    <row r="136" spans="55:59">
      <c r="BC136" s="281">
        <f t="shared" si="45"/>
        <v>21</v>
      </c>
      <c r="BD136" s="309" t="str">
        <f t="shared" si="45"/>
        <v>D09</v>
      </c>
      <c r="BE136" s="269" t="str">
        <f>IF(AK7="","",AK7)</f>
        <v>え</v>
      </c>
      <c r="BF136" s="326" t="str">
        <f t="shared" si="46"/>
        <v>O</v>
      </c>
      <c r="BG136" s="327" t="str">
        <f t="shared" si="46"/>
        <v>o</v>
      </c>
    </row>
    <row r="137" spans="55:59">
      <c r="BC137" s="282">
        <f t="shared" si="45"/>
        <v>21</v>
      </c>
      <c r="BD137" s="310" t="str">
        <f t="shared" si="45"/>
        <v>D09</v>
      </c>
      <c r="BE137" s="271" t="str">
        <f>IF(AI7="","",AI7)</f>
        <v/>
      </c>
      <c r="BF137" s="328" t="str">
        <f t="shared" si="46"/>
        <v>O</v>
      </c>
      <c r="BG137" s="329" t="str">
        <f t="shared" si="46"/>
        <v>o</v>
      </c>
    </row>
    <row r="138" spans="55:59">
      <c r="BC138" s="274">
        <v>22</v>
      </c>
      <c r="BD138" s="307" t="s">
        <v>168</v>
      </c>
      <c r="BE138" s="278" t="str">
        <f>IF(AM9="","",AM9)</f>
        <v>P</v>
      </c>
      <c r="BF138" s="324" t="s">
        <v>169</v>
      </c>
      <c r="BG138" s="311" t="s">
        <v>170</v>
      </c>
    </row>
    <row r="139" spans="55:59">
      <c r="BC139" s="281">
        <f t="shared" ref="BC139:BD141" si="47">BC138</f>
        <v>22</v>
      </c>
      <c r="BD139" s="309" t="str">
        <f t="shared" si="47"/>
        <v>D10</v>
      </c>
      <c r="BE139" s="269" t="str">
        <f>IF(AO9="","",AO9)</f>
        <v>へ</v>
      </c>
      <c r="BF139" s="326" t="str">
        <f t="shared" ref="BF139:BG141" si="48">BF138</f>
        <v>P</v>
      </c>
      <c r="BG139" s="327" t="str">
        <f t="shared" si="48"/>
        <v>p</v>
      </c>
    </row>
    <row r="140" spans="55:59">
      <c r="BC140" s="281">
        <f t="shared" si="47"/>
        <v>22</v>
      </c>
      <c r="BD140" s="309" t="str">
        <f t="shared" si="47"/>
        <v>D10</v>
      </c>
      <c r="BE140" s="269" t="str">
        <f>IF(AO7="","",AO7)</f>
        <v>ゆ</v>
      </c>
      <c r="BF140" s="326" t="str">
        <f t="shared" si="48"/>
        <v>P</v>
      </c>
      <c r="BG140" s="327" t="str">
        <f t="shared" si="48"/>
        <v>p</v>
      </c>
    </row>
    <row r="141" spans="55:59">
      <c r="BC141" s="282">
        <f t="shared" si="47"/>
        <v>22</v>
      </c>
      <c r="BD141" s="310" t="str">
        <f t="shared" si="47"/>
        <v>D10</v>
      </c>
      <c r="BE141" s="271" t="str">
        <f>IF(AM7="","",AM7)</f>
        <v/>
      </c>
      <c r="BF141" s="328" t="str">
        <f t="shared" si="48"/>
        <v>P</v>
      </c>
      <c r="BG141" s="329" t="str">
        <f t="shared" si="48"/>
        <v>p</v>
      </c>
    </row>
    <row r="142" spans="55:59">
      <c r="BC142" s="274">
        <v>23</v>
      </c>
      <c r="BD142" s="307" t="s">
        <v>171</v>
      </c>
      <c r="BE142" s="278" t="str">
        <f>IF(AQ9="","",AQ9)</f>
        <v>@</v>
      </c>
      <c r="BF142" s="324" t="s">
        <v>172</v>
      </c>
      <c r="BG142" s="311" t="s">
        <v>173</v>
      </c>
    </row>
    <row r="143" spans="55:59">
      <c r="BC143" s="281">
        <f t="shared" ref="BC143:BD145" si="49">BC142</f>
        <v>23</v>
      </c>
      <c r="BD143" s="309" t="str">
        <f t="shared" si="49"/>
        <v>D11</v>
      </c>
      <c r="BE143" s="269" t="str">
        <f>IF(AS9="","",AS9)</f>
        <v/>
      </c>
      <c r="BF143" s="326" t="str">
        <f t="shared" ref="BF143:BG145" si="50">BF142</f>
        <v>@</v>
      </c>
      <c r="BG143" s="327" t="str">
        <f t="shared" si="50"/>
        <v>open_bracket</v>
      </c>
    </row>
    <row r="144" spans="55:59">
      <c r="BC144" s="281">
        <f t="shared" si="49"/>
        <v>23</v>
      </c>
      <c r="BD144" s="309" t="str">
        <f t="shared" si="49"/>
        <v>D11</v>
      </c>
      <c r="BE144" s="269" t="str">
        <f>IF(AS7="","",AS7)</f>
        <v/>
      </c>
      <c r="BF144" s="326" t="str">
        <f t="shared" si="50"/>
        <v>@</v>
      </c>
      <c r="BG144" s="327" t="str">
        <f t="shared" si="50"/>
        <v>open_bracket</v>
      </c>
    </row>
    <row r="145" spans="55:59">
      <c r="BC145" s="282">
        <f t="shared" si="49"/>
        <v>23</v>
      </c>
      <c r="BD145" s="310" t="str">
        <f t="shared" si="49"/>
        <v>D11</v>
      </c>
      <c r="BE145" s="271" t="str">
        <f>IF(AQ7="","",AQ7)</f>
        <v/>
      </c>
      <c r="BF145" s="328" t="str">
        <f t="shared" si="50"/>
        <v>@</v>
      </c>
      <c r="BG145" s="329" t="str">
        <f t="shared" si="50"/>
        <v>open_bracket</v>
      </c>
    </row>
    <row r="146" spans="55:59">
      <c r="BC146" s="274">
        <v>24</v>
      </c>
      <c r="BD146" s="307" t="s">
        <v>174</v>
      </c>
      <c r="BE146" s="278" t="str">
        <f>IF(AU9="","",AU9)</f>
        <v>[</v>
      </c>
      <c r="BF146" s="324" t="s">
        <v>175</v>
      </c>
      <c r="BG146" s="311" t="s">
        <v>176</v>
      </c>
    </row>
    <row r="147" spans="55:59">
      <c r="BC147" s="281">
        <f t="shared" ref="BC147:BD149" si="51">BC146</f>
        <v>24</v>
      </c>
      <c r="BD147" s="309" t="str">
        <f t="shared" si="51"/>
        <v>D12</v>
      </c>
      <c r="BE147" s="269" t="str">
        <f>IF(AW9="","",AW9)</f>
        <v/>
      </c>
      <c r="BF147" s="326" t="str">
        <f t="shared" ref="BF147:BG149" si="52">BF146</f>
        <v>[</v>
      </c>
      <c r="BG147" s="327" t="str">
        <f t="shared" si="52"/>
        <v>close_bracket</v>
      </c>
    </row>
    <row r="148" spans="55:59">
      <c r="BC148" s="281">
        <f t="shared" si="51"/>
        <v>24</v>
      </c>
      <c r="BD148" s="309" t="str">
        <f t="shared" si="51"/>
        <v>D12</v>
      </c>
      <c r="BE148" s="269" t="str">
        <f>IF(AW7="","",AW7)</f>
        <v/>
      </c>
      <c r="BF148" s="326" t="str">
        <f t="shared" si="52"/>
        <v>[</v>
      </c>
      <c r="BG148" s="327" t="str">
        <f t="shared" si="52"/>
        <v>close_bracket</v>
      </c>
    </row>
    <row r="149" spans="55:59">
      <c r="BC149" s="282">
        <f t="shared" si="51"/>
        <v>24</v>
      </c>
      <c r="BD149" s="310" t="str">
        <f t="shared" si="51"/>
        <v>D12</v>
      </c>
      <c r="BE149" s="271" t="str">
        <f>IF(AU7="","",AU7)</f>
        <v/>
      </c>
      <c r="BF149" s="328" t="str">
        <f t="shared" si="52"/>
        <v>[</v>
      </c>
      <c r="BG149" s="329" t="str">
        <f t="shared" si="52"/>
        <v>close_bracket</v>
      </c>
    </row>
    <row r="150" spans="55:59">
      <c r="BC150" s="274">
        <v>25</v>
      </c>
      <c r="BD150" s="307" t="s">
        <v>177</v>
      </c>
      <c r="BE150" s="278" t="str">
        <f>IF(D13="","",D13)</f>
        <v>A</v>
      </c>
      <c r="BF150" s="324" t="s">
        <v>178</v>
      </c>
      <c r="BG150" s="311" t="s">
        <v>179</v>
      </c>
    </row>
    <row r="151" spans="55:59">
      <c r="BC151" s="281">
        <f t="shared" ref="BC151:BD153" si="53">BC150</f>
        <v>25</v>
      </c>
      <c r="BD151" s="309" t="str">
        <f t="shared" si="53"/>
        <v>C01</v>
      </c>
      <c r="BE151" s="269" t="str">
        <f>IF(F13="","",F13)</f>
        <v>ろ</v>
      </c>
      <c r="BF151" s="326" t="str">
        <f t="shared" ref="BF151:BG153" si="54">BF150</f>
        <v>A</v>
      </c>
      <c r="BG151" s="327" t="str">
        <f t="shared" si="54"/>
        <v>a</v>
      </c>
    </row>
    <row r="152" spans="55:59">
      <c r="BC152" s="281">
        <f t="shared" si="53"/>
        <v>25</v>
      </c>
      <c r="BD152" s="309" t="str">
        <f t="shared" si="53"/>
        <v>C01</v>
      </c>
      <c r="BE152" s="269" t="str">
        <f>IF(F11="","",F11)</f>
        <v>せ</v>
      </c>
      <c r="BF152" s="326" t="str">
        <f t="shared" si="54"/>
        <v>A</v>
      </c>
      <c r="BG152" s="327" t="str">
        <f t="shared" si="54"/>
        <v>a</v>
      </c>
    </row>
    <row r="153" spans="55:59">
      <c r="BC153" s="282">
        <f t="shared" si="53"/>
        <v>25</v>
      </c>
      <c r="BD153" s="310" t="str">
        <f t="shared" si="53"/>
        <v>C01</v>
      </c>
      <c r="BE153" s="271" t="str">
        <f>IF(D11="","",D11)</f>
        <v/>
      </c>
      <c r="BF153" s="328" t="str">
        <f t="shared" si="54"/>
        <v>A</v>
      </c>
      <c r="BG153" s="329" t="str">
        <f t="shared" si="54"/>
        <v>a</v>
      </c>
    </row>
    <row r="154" spans="55:59">
      <c r="BC154" s="274">
        <v>26</v>
      </c>
      <c r="BD154" s="307" t="s">
        <v>180</v>
      </c>
      <c r="BE154" s="278" t="str">
        <f>IF(H13="","",H13)</f>
        <v>S</v>
      </c>
      <c r="BF154" s="324" t="s">
        <v>181</v>
      </c>
      <c r="BG154" s="311" t="s">
        <v>182</v>
      </c>
    </row>
    <row r="155" spans="55:59">
      <c r="BC155" s="281">
        <f t="shared" ref="BC155:BD157" si="55">BC154</f>
        <v>26</v>
      </c>
      <c r="BD155" s="309" t="str">
        <f t="shared" si="55"/>
        <v>C02</v>
      </c>
      <c r="BE155" s="269" t="str">
        <f>IF(J13="","",J13)</f>
        <v>け</v>
      </c>
      <c r="BF155" s="326" t="str">
        <f t="shared" ref="BF155:BG157" si="56">BF154</f>
        <v>S</v>
      </c>
      <c r="BG155" s="327" t="str">
        <f t="shared" si="56"/>
        <v>s</v>
      </c>
    </row>
    <row r="156" spans="55:59">
      <c r="BC156" s="281">
        <f t="shared" si="55"/>
        <v>26</v>
      </c>
      <c r="BD156" s="309" t="str">
        <f t="shared" si="55"/>
        <v>C02</v>
      </c>
      <c r="BE156" s="269" t="str">
        <f>IF(J11="","",J11)</f>
        <v>む</v>
      </c>
      <c r="BF156" s="326" t="str">
        <f t="shared" si="56"/>
        <v>S</v>
      </c>
      <c r="BG156" s="327" t="str">
        <f t="shared" si="56"/>
        <v>s</v>
      </c>
    </row>
    <row r="157" spans="55:59">
      <c r="BC157" s="282">
        <f t="shared" si="55"/>
        <v>26</v>
      </c>
      <c r="BD157" s="310" t="str">
        <f t="shared" si="55"/>
        <v>C02</v>
      </c>
      <c r="BE157" s="271" t="str">
        <f>IF(H11="","",H11)</f>
        <v/>
      </c>
      <c r="BF157" s="328" t="str">
        <f t="shared" si="56"/>
        <v>S</v>
      </c>
      <c r="BG157" s="329" t="str">
        <f t="shared" si="56"/>
        <v>s</v>
      </c>
    </row>
    <row r="158" spans="55:59">
      <c r="BC158" s="274">
        <v>27</v>
      </c>
      <c r="BD158" s="307" t="s">
        <v>183</v>
      </c>
      <c r="BE158" s="278" t="str">
        <f>IF(L13="","",L13)</f>
        <v>D</v>
      </c>
      <c r="BF158" s="324" t="s">
        <v>184</v>
      </c>
      <c r="BG158" s="311" t="s">
        <v>185</v>
      </c>
    </row>
    <row r="159" spans="55:59">
      <c r="BC159" s="281">
        <f t="shared" ref="BC159:BD161" si="57">BC158</f>
        <v>27</v>
      </c>
      <c r="BD159" s="309" t="str">
        <f t="shared" si="57"/>
        <v>C03</v>
      </c>
      <c r="BE159" s="269" t="str">
        <f>IF(N13="","",N13)</f>
        <v>と</v>
      </c>
      <c r="BF159" s="326" t="str">
        <f t="shared" ref="BF159:BG161" si="58">BF158</f>
        <v>D</v>
      </c>
      <c r="BG159" s="327" t="str">
        <f t="shared" si="58"/>
        <v>d</v>
      </c>
    </row>
    <row r="160" spans="55:59">
      <c r="BC160" s="281">
        <f t="shared" si="57"/>
        <v>27</v>
      </c>
      <c r="BD160" s="309" t="str">
        <f t="shared" si="57"/>
        <v>C03</v>
      </c>
      <c r="BE160" s="269" t="str">
        <f>IF(N11="","",N11)</f>
        <v>に</v>
      </c>
      <c r="BF160" s="326" t="str">
        <f t="shared" si="58"/>
        <v>D</v>
      </c>
      <c r="BG160" s="327" t="str">
        <f t="shared" si="58"/>
        <v>d</v>
      </c>
    </row>
    <row r="161" spans="55:59">
      <c r="BC161" s="282">
        <f t="shared" si="57"/>
        <v>27</v>
      </c>
      <c r="BD161" s="310" t="str">
        <f t="shared" si="57"/>
        <v>C03</v>
      </c>
      <c r="BE161" s="271" t="str">
        <f>IF(L11="","",L11)</f>
        <v/>
      </c>
      <c r="BF161" s="328" t="str">
        <f t="shared" si="58"/>
        <v>D</v>
      </c>
      <c r="BG161" s="329" t="str">
        <f t="shared" si="58"/>
        <v>d</v>
      </c>
    </row>
    <row r="162" spans="55:59">
      <c r="BC162" s="274">
        <v>28</v>
      </c>
      <c r="BD162" s="307" t="s">
        <v>186</v>
      </c>
      <c r="BE162" s="278" t="str">
        <f>IF(P13="","",P13)</f>
        <v>F</v>
      </c>
      <c r="BF162" s="324" t="s">
        <v>187</v>
      </c>
      <c r="BG162" s="311" t="s">
        <v>188</v>
      </c>
    </row>
    <row r="163" spans="55:59">
      <c r="BC163" s="281">
        <f t="shared" ref="BC163:BD165" si="59">BC162</f>
        <v>28</v>
      </c>
      <c r="BD163" s="309" t="str">
        <f t="shared" si="59"/>
        <v>C04</v>
      </c>
      <c r="BE163" s="269" t="str">
        <f>IF(R13="","",R13)</f>
        <v>か</v>
      </c>
      <c r="BF163" s="326" t="str">
        <f t="shared" ref="BF163:BG163" si="60">BF162</f>
        <v>F</v>
      </c>
      <c r="BG163" s="327" t="str">
        <f t="shared" si="60"/>
        <v>f</v>
      </c>
    </row>
    <row r="164" spans="55:59">
      <c r="BC164" s="281">
        <f t="shared" si="59"/>
        <v>28</v>
      </c>
      <c r="BD164" s="309" t="str">
        <f t="shared" si="59"/>
        <v>C04</v>
      </c>
      <c r="BE164" s="269" t="str">
        <f>IF(R11="","",R11)</f>
        <v>ま</v>
      </c>
      <c r="BF164" s="326" t="str">
        <f t="shared" ref="BF164:BG164" si="61">BF163</f>
        <v>F</v>
      </c>
      <c r="BG164" s="327" t="str">
        <f t="shared" si="61"/>
        <v>f</v>
      </c>
    </row>
    <row r="165" spans="55:59">
      <c r="BC165" s="282">
        <f t="shared" si="59"/>
        <v>28</v>
      </c>
      <c r="BD165" s="310" t="str">
        <f t="shared" si="59"/>
        <v>C04</v>
      </c>
      <c r="BE165" s="271" t="str">
        <f>IF(P11="","",P11)</f>
        <v>左濁</v>
      </c>
      <c r="BF165" s="328" t="str">
        <f t="shared" ref="BF165:BG165" si="62">BF164</f>
        <v>F</v>
      </c>
      <c r="BG165" s="329" t="str">
        <f t="shared" si="62"/>
        <v>f</v>
      </c>
    </row>
    <row r="166" spans="55:59">
      <c r="BC166" s="274">
        <v>29</v>
      </c>
      <c r="BD166" s="307" t="s">
        <v>189</v>
      </c>
      <c r="BE166" s="278" t="str">
        <f>IF(T13="","",T13)</f>
        <v>G</v>
      </c>
      <c r="BF166" s="324" t="s">
        <v>190</v>
      </c>
      <c r="BG166" s="311" t="s">
        <v>191</v>
      </c>
    </row>
    <row r="167" spans="55:59">
      <c r="BC167" s="281">
        <f t="shared" ref="BC167:BD169" si="63">BC166</f>
        <v>29</v>
      </c>
      <c r="BD167" s="309" t="str">
        <f t="shared" si="63"/>
        <v>C05</v>
      </c>
      <c r="BE167" s="269" t="str">
        <f>IF(V13="","",V13)</f>
        <v>っ</v>
      </c>
      <c r="BF167" s="326" t="str">
        <f t="shared" ref="BF167:BG167" si="64">BF166</f>
        <v>G</v>
      </c>
      <c r="BG167" s="327" t="str">
        <f t="shared" si="64"/>
        <v>g</v>
      </c>
    </row>
    <row r="168" spans="55:59">
      <c r="BC168" s="281">
        <f t="shared" si="63"/>
        <v>29</v>
      </c>
      <c r="BD168" s="309" t="str">
        <f t="shared" si="63"/>
        <v>C05</v>
      </c>
      <c r="BE168" s="269" t="str">
        <f>IF(V11="","",V11)</f>
        <v>ち</v>
      </c>
      <c r="BF168" s="326" t="str">
        <f t="shared" ref="BF168:BG168" si="65">BF167</f>
        <v>G</v>
      </c>
      <c r="BG168" s="327" t="str">
        <f t="shared" si="65"/>
        <v>g</v>
      </c>
    </row>
    <row r="169" spans="55:59">
      <c r="BC169" s="282">
        <f t="shared" si="63"/>
        <v>29</v>
      </c>
      <c r="BD169" s="310" t="str">
        <f t="shared" si="63"/>
        <v>C05</v>
      </c>
      <c r="BE169" s="271" t="str">
        <f>IF(T11="","",T11)</f>
        <v/>
      </c>
      <c r="BF169" s="328" t="str">
        <f t="shared" ref="BF169:BG169" si="66">BF168</f>
        <v>G</v>
      </c>
      <c r="BG169" s="329" t="str">
        <f t="shared" si="66"/>
        <v>g</v>
      </c>
    </row>
    <row r="170" spans="55:59">
      <c r="BC170" s="274">
        <v>30</v>
      </c>
      <c r="BD170" s="307" t="s">
        <v>192</v>
      </c>
      <c r="BE170" s="278" t="str">
        <f>IF(X13="","",X13)</f>
        <v>H</v>
      </c>
      <c r="BF170" s="324" t="s">
        <v>193</v>
      </c>
      <c r="BG170" s="311" t="s">
        <v>194</v>
      </c>
    </row>
    <row r="171" spans="55:59">
      <c r="BC171" s="281">
        <f t="shared" ref="BC171:BD173" si="67">BC170</f>
        <v>30</v>
      </c>
      <c r="BD171" s="309" t="str">
        <f t="shared" si="67"/>
        <v>C06</v>
      </c>
      <c r="BE171" s="269" t="str">
        <f>IF(Z13="","",Z13)</f>
        <v>く</v>
      </c>
      <c r="BF171" s="326" t="str">
        <f t="shared" ref="BF171:BG171" si="68">BF170</f>
        <v>H</v>
      </c>
      <c r="BG171" s="327" t="str">
        <f t="shared" si="68"/>
        <v>h</v>
      </c>
    </row>
    <row r="172" spans="55:59">
      <c r="BC172" s="281">
        <f t="shared" si="67"/>
        <v>30</v>
      </c>
      <c r="BD172" s="309" t="str">
        <f t="shared" si="67"/>
        <v>C06</v>
      </c>
      <c r="BE172" s="269" t="str">
        <f>IF(Z11="","",Z11)</f>
        <v>や</v>
      </c>
      <c r="BF172" s="326" t="str">
        <f t="shared" ref="BF172:BG172" si="69">BF171</f>
        <v>H</v>
      </c>
      <c r="BG172" s="327" t="str">
        <f t="shared" si="69"/>
        <v>h</v>
      </c>
    </row>
    <row r="173" spans="55:59">
      <c r="BC173" s="282">
        <f t="shared" si="67"/>
        <v>30</v>
      </c>
      <c r="BD173" s="310" t="str">
        <f t="shared" si="67"/>
        <v>C06</v>
      </c>
      <c r="BE173" s="271" t="str">
        <f>IF(X11="","",X11)</f>
        <v/>
      </c>
      <c r="BF173" s="328" t="str">
        <f t="shared" ref="BF173:BG173" si="70">BF172</f>
        <v>H</v>
      </c>
      <c r="BG173" s="329" t="str">
        <f t="shared" si="70"/>
        <v>h</v>
      </c>
    </row>
    <row r="174" spans="55:59">
      <c r="BC174" s="274">
        <v>31</v>
      </c>
      <c r="BD174" s="307" t="s">
        <v>195</v>
      </c>
      <c r="BE174" s="278" t="str">
        <f>IF(AB13="","",AB13)</f>
        <v>J</v>
      </c>
      <c r="BF174" s="324" t="s">
        <v>196</v>
      </c>
      <c r="BG174" s="311" t="s">
        <v>197</v>
      </c>
    </row>
    <row r="175" spans="55:59">
      <c r="BC175" s="281">
        <f t="shared" ref="BC175:BD177" si="71">BC174</f>
        <v>31</v>
      </c>
      <c r="BD175" s="309" t="str">
        <f t="shared" si="71"/>
        <v>C07</v>
      </c>
      <c r="BE175" s="269" t="str">
        <f>IF(AD13="","",AD13)</f>
        <v>あ</v>
      </c>
      <c r="BF175" s="326" t="str">
        <f t="shared" ref="BF175:BG175" si="72">BF174</f>
        <v>J</v>
      </c>
      <c r="BG175" s="327" t="str">
        <f t="shared" si="72"/>
        <v>j</v>
      </c>
    </row>
    <row r="176" spans="55:59">
      <c r="BC176" s="281">
        <f t="shared" si="71"/>
        <v>31</v>
      </c>
      <c r="BD176" s="309" t="str">
        <f t="shared" si="71"/>
        <v>C07</v>
      </c>
      <c r="BE176" s="269" t="str">
        <f>IF(AD11="","",AD11)</f>
        <v>の</v>
      </c>
      <c r="BF176" s="326" t="str">
        <f t="shared" ref="BF176:BG176" si="73">BF175</f>
        <v>J</v>
      </c>
      <c r="BG176" s="327" t="str">
        <f t="shared" si="73"/>
        <v>j</v>
      </c>
    </row>
    <row r="177" spans="55:59">
      <c r="BC177" s="282">
        <f t="shared" si="71"/>
        <v>31</v>
      </c>
      <c r="BD177" s="310" t="str">
        <f t="shared" si="71"/>
        <v>C07</v>
      </c>
      <c r="BE177" s="271" t="str">
        <f>IF(AB11="","",AB11)</f>
        <v>右濁</v>
      </c>
      <c r="BF177" s="328" t="str">
        <f t="shared" ref="BF177:BG177" si="74">BF176</f>
        <v>J</v>
      </c>
      <c r="BG177" s="329" t="str">
        <f t="shared" si="74"/>
        <v>j</v>
      </c>
    </row>
    <row r="178" spans="55:59">
      <c r="BC178" s="274">
        <v>32</v>
      </c>
      <c r="BD178" s="307" t="s">
        <v>198</v>
      </c>
      <c r="BE178" s="278" t="str">
        <f>IF(AF13="","",AF13)</f>
        <v>K</v>
      </c>
      <c r="BF178" s="324" t="s">
        <v>199</v>
      </c>
      <c r="BG178" s="311" t="s">
        <v>200</v>
      </c>
    </row>
    <row r="179" spans="55:59">
      <c r="BC179" s="281">
        <f t="shared" ref="BC179:BD181" si="75">BC178</f>
        <v>32</v>
      </c>
      <c r="BD179" s="309" t="str">
        <f t="shared" si="75"/>
        <v>C08</v>
      </c>
      <c r="BE179" s="269" t="str">
        <f>IF(AH13="","",AH13)</f>
        <v>い</v>
      </c>
      <c r="BF179" s="326" t="str">
        <f t="shared" ref="BF179:BG179" si="76">BF178</f>
        <v>K</v>
      </c>
      <c r="BG179" s="327" t="str">
        <f t="shared" si="76"/>
        <v>k</v>
      </c>
    </row>
    <row r="180" spans="55:59">
      <c r="BC180" s="281">
        <f t="shared" si="75"/>
        <v>32</v>
      </c>
      <c r="BD180" s="309" t="str">
        <f t="shared" si="75"/>
        <v>C08</v>
      </c>
      <c r="BE180" s="269" t="str">
        <f>IF(AH11="","",AH11)</f>
        <v>も</v>
      </c>
      <c r="BF180" s="326" t="str">
        <f t="shared" ref="BF180:BG180" si="77">BF179</f>
        <v>K</v>
      </c>
      <c r="BG180" s="327" t="str">
        <f t="shared" si="77"/>
        <v>k</v>
      </c>
    </row>
    <row r="181" spans="55:59">
      <c r="BC181" s="282">
        <f t="shared" si="75"/>
        <v>32</v>
      </c>
      <c r="BD181" s="310" t="str">
        <f t="shared" si="75"/>
        <v>C08</v>
      </c>
      <c r="BE181" s="271" t="str">
        <f>IF(AF11="","",AF11)</f>
        <v/>
      </c>
      <c r="BF181" s="328" t="str">
        <f t="shared" ref="BF181:BG181" si="78">BF180</f>
        <v>K</v>
      </c>
      <c r="BG181" s="329" t="str">
        <f t="shared" si="78"/>
        <v>k</v>
      </c>
    </row>
    <row r="182" spans="55:59">
      <c r="BC182" s="274">
        <v>33</v>
      </c>
      <c r="BD182" s="307" t="s">
        <v>201</v>
      </c>
      <c r="BE182" s="278" t="str">
        <f>IF(AJ13="","",AJ13)</f>
        <v>L</v>
      </c>
      <c r="BF182" s="324" t="s">
        <v>202</v>
      </c>
      <c r="BG182" s="311" t="s">
        <v>203</v>
      </c>
    </row>
    <row r="183" spans="55:59">
      <c r="BC183" s="281">
        <f t="shared" ref="BC183:BD185" si="79">BC182</f>
        <v>33</v>
      </c>
      <c r="BD183" s="309" t="str">
        <f t="shared" si="79"/>
        <v>C09</v>
      </c>
      <c r="BE183" s="269" t="str">
        <f>IF(AL13="","",AL13)</f>
        <v>う</v>
      </c>
      <c r="BF183" s="326" t="str">
        <f t="shared" ref="BF183:BG183" si="80">BF182</f>
        <v>L</v>
      </c>
      <c r="BG183" s="327" t="str">
        <f t="shared" si="80"/>
        <v>l</v>
      </c>
    </row>
    <row r="184" spans="55:59">
      <c r="BC184" s="281">
        <f t="shared" si="79"/>
        <v>33</v>
      </c>
      <c r="BD184" s="309" t="str">
        <f t="shared" si="79"/>
        <v>C09</v>
      </c>
      <c r="BE184" s="269" t="str">
        <f>IF(AL11="","",AL11)</f>
        <v>わ</v>
      </c>
      <c r="BF184" s="326" t="str">
        <f t="shared" ref="BF184:BG184" si="81">BF183</f>
        <v>L</v>
      </c>
      <c r="BG184" s="327" t="str">
        <f t="shared" si="81"/>
        <v>l</v>
      </c>
    </row>
    <row r="185" spans="55:59">
      <c r="BC185" s="282">
        <f t="shared" si="79"/>
        <v>33</v>
      </c>
      <c r="BD185" s="310" t="str">
        <f t="shared" si="79"/>
        <v>C09</v>
      </c>
      <c r="BE185" s="271" t="str">
        <f>IF(AJ11="","",AJ11)</f>
        <v/>
      </c>
      <c r="BF185" s="328" t="str">
        <f t="shared" ref="BF185:BG185" si="82">BF184</f>
        <v>L</v>
      </c>
      <c r="BG185" s="329" t="str">
        <f t="shared" si="82"/>
        <v>l</v>
      </c>
    </row>
    <row r="186" spans="55:59">
      <c r="BC186" s="274">
        <v>34</v>
      </c>
      <c r="BD186" s="307" t="s">
        <v>204</v>
      </c>
      <c r="BE186" s="278" t="str">
        <f>IF(AN13="","",AN13)</f>
        <v>;</v>
      </c>
      <c r="BF186" s="324" t="s">
        <v>205</v>
      </c>
      <c r="BG186" s="311" t="s">
        <v>206</v>
      </c>
    </row>
    <row r="187" spans="55:59">
      <c r="BC187" s="281">
        <f t="shared" ref="BC187:BD189" si="83">BC186</f>
        <v>34</v>
      </c>
      <c r="BD187" s="309" t="str">
        <f t="shared" si="83"/>
        <v>C10</v>
      </c>
      <c r="BE187" s="269" t="str">
        <f>IF(AP13="","",AP13)</f>
        <v>ー</v>
      </c>
      <c r="BF187" s="326" t="str">
        <f t="shared" ref="BF187:BG187" si="84">BF186</f>
        <v>;</v>
      </c>
      <c r="BG187" s="327" t="str">
        <f t="shared" si="84"/>
        <v>semicolon</v>
      </c>
    </row>
    <row r="188" spans="55:59">
      <c r="BC188" s="281">
        <f t="shared" si="83"/>
        <v>34</v>
      </c>
      <c r="BD188" s="309" t="str">
        <f t="shared" si="83"/>
        <v>C10</v>
      </c>
      <c r="BE188" s="269" t="str">
        <f>IF(AP11="","",AP11)</f>
        <v/>
      </c>
      <c r="BF188" s="326" t="str">
        <f t="shared" ref="BF188:BG188" si="85">BF187</f>
        <v>;</v>
      </c>
      <c r="BG188" s="327" t="str">
        <f t="shared" si="85"/>
        <v>semicolon</v>
      </c>
    </row>
    <row r="189" spans="55:59">
      <c r="BC189" s="282">
        <f t="shared" si="83"/>
        <v>34</v>
      </c>
      <c r="BD189" s="310" t="str">
        <f t="shared" si="83"/>
        <v>C10</v>
      </c>
      <c r="BE189" s="271" t="str">
        <f>IF(AN11="","",AN11)</f>
        <v/>
      </c>
      <c r="BF189" s="328" t="str">
        <f t="shared" ref="BF189:BG189" si="86">BF188</f>
        <v>;</v>
      </c>
      <c r="BG189" s="329" t="str">
        <f t="shared" si="86"/>
        <v>semicolon</v>
      </c>
    </row>
    <row r="190" spans="55:59">
      <c r="BC190" s="274">
        <v>35</v>
      </c>
      <c r="BD190" s="307" t="s">
        <v>207</v>
      </c>
      <c r="BE190" s="278" t="str">
        <f>IF(AR13="","",AR13)</f>
        <v>:</v>
      </c>
      <c r="BF190" s="324" t="s">
        <v>208</v>
      </c>
      <c r="BG190" s="311" t="s">
        <v>209</v>
      </c>
    </row>
    <row r="191" spans="55:59">
      <c r="BC191" s="281">
        <f t="shared" ref="BC191:BD193" si="87">BC190</f>
        <v>35</v>
      </c>
      <c r="BD191" s="309" t="str">
        <f t="shared" si="87"/>
        <v>C11</v>
      </c>
      <c r="BE191" s="269" t="str">
        <f>IF(AT13="","",AT13)</f>
        <v/>
      </c>
      <c r="BF191" s="326" t="str">
        <f t="shared" ref="BF191:BG191" si="88">BF190</f>
        <v>:</v>
      </c>
      <c r="BG191" s="327" t="str">
        <f t="shared" si="88"/>
        <v>quote</v>
      </c>
    </row>
    <row r="192" spans="55:59">
      <c r="BC192" s="281">
        <f t="shared" si="87"/>
        <v>35</v>
      </c>
      <c r="BD192" s="309" t="str">
        <f t="shared" si="87"/>
        <v>C11</v>
      </c>
      <c r="BE192" s="269" t="str">
        <f>IF(AT11="","",AT11)</f>
        <v/>
      </c>
      <c r="BF192" s="326" t="str">
        <f t="shared" ref="BF192:BG192" si="89">BF191</f>
        <v>:</v>
      </c>
      <c r="BG192" s="327" t="str">
        <f t="shared" si="89"/>
        <v>quote</v>
      </c>
    </row>
    <row r="193" spans="55:59">
      <c r="BC193" s="282">
        <f t="shared" si="87"/>
        <v>35</v>
      </c>
      <c r="BD193" s="310" t="str">
        <f t="shared" si="87"/>
        <v>C11</v>
      </c>
      <c r="BE193" s="271" t="str">
        <f>IF(AR11="","",AR11)</f>
        <v/>
      </c>
      <c r="BF193" s="328" t="str">
        <f t="shared" ref="BF193:BG193" si="90">BF192</f>
        <v>:</v>
      </c>
      <c r="BG193" s="329" t="str">
        <f t="shared" si="90"/>
        <v>quote</v>
      </c>
    </row>
    <row r="194" spans="55:59">
      <c r="BC194" s="273">
        <v>36</v>
      </c>
      <c r="BD194" s="305" t="s">
        <v>210</v>
      </c>
      <c r="BE194" s="279" t="str">
        <f>IF(AV13="","",AV13)</f>
        <v>]</v>
      </c>
      <c r="BF194" s="324" t="s">
        <v>77</v>
      </c>
      <c r="BG194" s="313" t="s">
        <v>211</v>
      </c>
    </row>
    <row r="195" spans="55:59">
      <c r="BC195" s="281">
        <f t="shared" ref="BC195:BD197" si="91">BC194</f>
        <v>36</v>
      </c>
      <c r="BD195" s="314" t="str">
        <f t="shared" si="91"/>
        <v>C12</v>
      </c>
      <c r="BE195" s="270" t="str">
        <f>IF(AX13="","",AX13)</f>
        <v/>
      </c>
      <c r="BF195" s="326" t="str">
        <f t="shared" ref="BF195:BG195" si="92">BF194</f>
        <v>]</v>
      </c>
      <c r="BG195" s="327" t="str">
        <f t="shared" si="92"/>
        <v>non_us_pound</v>
      </c>
    </row>
    <row r="196" spans="55:59">
      <c r="BC196" s="281">
        <f t="shared" si="91"/>
        <v>36</v>
      </c>
      <c r="BD196" s="314" t="str">
        <f t="shared" si="91"/>
        <v>C12</v>
      </c>
      <c r="BE196" s="270" t="str">
        <f>IF(AX11="","",AX11)</f>
        <v/>
      </c>
      <c r="BF196" s="326" t="str">
        <f t="shared" ref="BF196:BG196" si="93">BF195</f>
        <v>]</v>
      </c>
      <c r="BG196" s="327" t="str">
        <f t="shared" si="93"/>
        <v>non_us_pound</v>
      </c>
    </row>
    <row r="197" spans="55:59">
      <c r="BC197" s="282">
        <f t="shared" si="91"/>
        <v>36</v>
      </c>
      <c r="BD197" s="315" t="str">
        <f t="shared" si="91"/>
        <v>C12</v>
      </c>
      <c r="BE197" s="271" t="str">
        <f>IF(AV11="","",AV11)</f>
        <v/>
      </c>
      <c r="BF197" s="328" t="str">
        <f t="shared" ref="BF197:BG197" si="94">BF196</f>
        <v>]</v>
      </c>
      <c r="BG197" s="329" t="str">
        <f t="shared" si="94"/>
        <v>non_us_pound</v>
      </c>
    </row>
    <row r="198" spans="55:59">
      <c r="BC198" s="274">
        <v>37</v>
      </c>
      <c r="BD198" s="307" t="s">
        <v>212</v>
      </c>
      <c r="BE198" s="278" t="str">
        <f>IF(F17="","",F17)</f>
        <v>Z</v>
      </c>
      <c r="BF198" s="324" t="s">
        <v>213</v>
      </c>
      <c r="BG198" s="311" t="s">
        <v>214</v>
      </c>
    </row>
    <row r="199" spans="55:59">
      <c r="BC199" s="281">
        <f t="shared" ref="BC199:BD201" si="95">BC198</f>
        <v>37</v>
      </c>
      <c r="BD199" s="309" t="str">
        <f t="shared" si="95"/>
        <v>B01</v>
      </c>
      <c r="BE199" s="269" t="str">
        <f>IF(H17="","",H17)</f>
        <v>ほ</v>
      </c>
      <c r="BF199" s="326" t="str">
        <f t="shared" ref="BF199:BG199" si="96">BF198</f>
        <v>Z</v>
      </c>
      <c r="BG199" s="327" t="str">
        <f t="shared" si="96"/>
        <v>z</v>
      </c>
    </row>
    <row r="200" spans="55:59">
      <c r="BC200" s="281">
        <f t="shared" si="95"/>
        <v>37</v>
      </c>
      <c r="BD200" s="309" t="str">
        <f t="shared" si="95"/>
        <v>B01</v>
      </c>
      <c r="BE200" s="269" t="str">
        <f>IF(H15="","",H15)</f>
        <v/>
      </c>
      <c r="BF200" s="326" t="str">
        <f t="shared" ref="BF200:BG200" si="97">BF199</f>
        <v>Z</v>
      </c>
      <c r="BG200" s="327" t="str">
        <f t="shared" si="97"/>
        <v>z</v>
      </c>
    </row>
    <row r="201" spans="55:59">
      <c r="BC201" s="282">
        <f t="shared" si="95"/>
        <v>37</v>
      </c>
      <c r="BD201" s="310" t="str">
        <f t="shared" si="95"/>
        <v>B01</v>
      </c>
      <c r="BE201" s="271" t="str">
        <f>IF(F15="","",F15)</f>
        <v/>
      </c>
      <c r="BF201" s="328" t="str">
        <f t="shared" ref="BF201:BG201" si="98">BF200</f>
        <v>Z</v>
      </c>
      <c r="BG201" s="329" t="str">
        <f t="shared" si="98"/>
        <v>z</v>
      </c>
    </row>
    <row r="202" spans="55:59">
      <c r="BC202" s="274">
        <v>38</v>
      </c>
      <c r="BD202" s="307" t="s">
        <v>215</v>
      </c>
      <c r="BE202" s="278" t="str">
        <f>IF(J17="","",J17)</f>
        <v>X</v>
      </c>
      <c r="BF202" s="324" t="s">
        <v>216</v>
      </c>
      <c r="BG202" s="311" t="s">
        <v>217</v>
      </c>
    </row>
    <row r="203" spans="55:59">
      <c r="BC203" s="281">
        <f t="shared" ref="BC203:BD205" si="99">BC202</f>
        <v>38</v>
      </c>
      <c r="BD203" s="309" t="str">
        <f t="shared" si="99"/>
        <v>B02</v>
      </c>
      <c r="BE203" s="269" t="str">
        <f>IF(L17="","",L17)</f>
        <v>ひ</v>
      </c>
      <c r="BF203" s="326" t="str">
        <f t="shared" ref="BF203:BG203" si="100">BF202</f>
        <v>X</v>
      </c>
      <c r="BG203" s="327" t="str">
        <f t="shared" si="100"/>
        <v>x</v>
      </c>
    </row>
    <row r="204" spans="55:59">
      <c r="BC204" s="281">
        <f t="shared" si="99"/>
        <v>38</v>
      </c>
      <c r="BD204" s="309" t="str">
        <f t="shared" si="99"/>
        <v>B02</v>
      </c>
      <c r="BE204" s="269" t="str">
        <f>IF(L15="","",L15)</f>
        <v/>
      </c>
      <c r="BF204" s="326" t="str">
        <f t="shared" ref="BF204:BG204" si="101">BF203</f>
        <v>X</v>
      </c>
      <c r="BG204" s="327" t="str">
        <f t="shared" si="101"/>
        <v>x</v>
      </c>
    </row>
    <row r="205" spans="55:59">
      <c r="BC205" s="282">
        <f t="shared" si="99"/>
        <v>38</v>
      </c>
      <c r="BD205" s="310" t="str">
        <f t="shared" si="99"/>
        <v>B02</v>
      </c>
      <c r="BE205" s="271" t="str">
        <f>IF(J15="","",J15)</f>
        <v/>
      </c>
      <c r="BF205" s="328" t="str">
        <f t="shared" ref="BF205:BG205" si="102">BF204</f>
        <v>X</v>
      </c>
      <c r="BG205" s="329" t="str">
        <f t="shared" si="102"/>
        <v>x</v>
      </c>
    </row>
    <row r="206" spans="55:59">
      <c r="BC206" s="274">
        <v>39</v>
      </c>
      <c r="BD206" s="307" t="s">
        <v>218</v>
      </c>
      <c r="BE206" s="278" t="str">
        <f>IF(N17="","",N17)</f>
        <v>C</v>
      </c>
      <c r="BF206" s="324" t="s">
        <v>219</v>
      </c>
      <c r="BG206" s="311" t="s">
        <v>220</v>
      </c>
    </row>
    <row r="207" spans="55:59">
      <c r="BC207" s="281">
        <f t="shared" ref="BC207:BD209" si="103">BC206</f>
        <v>39</v>
      </c>
      <c r="BD207" s="309" t="str">
        <f t="shared" si="103"/>
        <v>B03</v>
      </c>
      <c r="BE207" s="269" t="str">
        <f>IF(P17="","",P17)</f>
        <v>は</v>
      </c>
      <c r="BF207" s="326" t="str">
        <f t="shared" ref="BF207:BG207" si="104">BF206</f>
        <v>C</v>
      </c>
      <c r="BG207" s="327" t="str">
        <f t="shared" si="104"/>
        <v>c</v>
      </c>
    </row>
    <row r="208" spans="55:59">
      <c r="BC208" s="281">
        <f t="shared" si="103"/>
        <v>39</v>
      </c>
      <c r="BD208" s="309" t="str">
        <f t="shared" si="103"/>
        <v>B03</v>
      </c>
      <c r="BE208" s="269" t="str">
        <f>IF(P15="","",P15)</f>
        <v>を</v>
      </c>
      <c r="BF208" s="326" t="str">
        <f t="shared" ref="BF208:BG208" si="105">BF207</f>
        <v>C</v>
      </c>
      <c r="BG208" s="327" t="str">
        <f t="shared" si="105"/>
        <v>c</v>
      </c>
    </row>
    <row r="209" spans="55:59">
      <c r="BC209" s="282">
        <f t="shared" si="103"/>
        <v>39</v>
      </c>
      <c r="BD209" s="310" t="str">
        <f t="shared" si="103"/>
        <v>B03</v>
      </c>
      <c r="BE209" s="271" t="str">
        <f>IF(N15="","",N15)</f>
        <v/>
      </c>
      <c r="BF209" s="328" t="str">
        <f t="shared" ref="BF209:BG209" si="106">BF208</f>
        <v>C</v>
      </c>
      <c r="BG209" s="329" t="str">
        <f t="shared" si="106"/>
        <v>c</v>
      </c>
    </row>
    <row r="210" spans="55:59">
      <c r="BC210" s="274">
        <v>40</v>
      </c>
      <c r="BD210" s="307" t="s">
        <v>221</v>
      </c>
      <c r="BE210" s="278" t="str">
        <f>IF(R17="","",R17)</f>
        <v>V</v>
      </c>
      <c r="BF210" s="324" t="s">
        <v>222</v>
      </c>
      <c r="BG210" s="311" t="s">
        <v>223</v>
      </c>
    </row>
    <row r="211" spans="55:59">
      <c r="BC211" s="281">
        <f t="shared" ref="BC211:BD213" si="107">BC210</f>
        <v>40</v>
      </c>
      <c r="BD211" s="309" t="str">
        <f t="shared" si="107"/>
        <v>B04</v>
      </c>
      <c r="BE211" s="269" t="str">
        <f>IF(T17="","",T17)</f>
        <v>こ</v>
      </c>
      <c r="BF211" s="326" t="str">
        <f t="shared" ref="BF211:BG211" si="108">BF210</f>
        <v>V</v>
      </c>
      <c r="BG211" s="327" t="str">
        <f t="shared" si="108"/>
        <v>v</v>
      </c>
    </row>
    <row r="212" spans="55:59">
      <c r="BC212" s="281">
        <f t="shared" si="107"/>
        <v>40</v>
      </c>
      <c r="BD212" s="309" t="str">
        <f t="shared" si="107"/>
        <v>B04</v>
      </c>
      <c r="BE212" s="269" t="str">
        <f>IF(T15="","",T15)</f>
        <v>左半</v>
      </c>
      <c r="BF212" s="326" t="str">
        <f t="shared" ref="BF212:BG212" si="109">BF211</f>
        <v>V</v>
      </c>
      <c r="BG212" s="327" t="str">
        <f t="shared" si="109"/>
        <v>v</v>
      </c>
    </row>
    <row r="213" spans="55:59">
      <c r="BC213" s="282">
        <f t="shared" si="107"/>
        <v>40</v>
      </c>
      <c r="BD213" s="310" t="str">
        <f t="shared" si="107"/>
        <v>B04</v>
      </c>
      <c r="BE213" s="271" t="str">
        <f>IF(R15="","",R15)</f>
        <v/>
      </c>
      <c r="BF213" s="328" t="str">
        <f t="shared" ref="BF213:BG213" si="110">BF212</f>
        <v>V</v>
      </c>
      <c r="BG213" s="329" t="str">
        <f t="shared" si="110"/>
        <v>v</v>
      </c>
    </row>
    <row r="214" spans="55:59">
      <c r="BC214" s="274">
        <v>41</v>
      </c>
      <c r="BD214" s="307" t="s">
        <v>224</v>
      </c>
      <c r="BE214" s="278" t="str">
        <f>IF(V17="","",V17)</f>
        <v>B</v>
      </c>
      <c r="BF214" s="324" t="s">
        <v>225</v>
      </c>
      <c r="BG214" s="311" t="s">
        <v>226</v>
      </c>
    </row>
    <row r="215" spans="55:59">
      <c r="BC215" s="281">
        <f t="shared" ref="BC215:BD217" si="111">BC214</f>
        <v>41</v>
      </c>
      <c r="BD215" s="309" t="str">
        <f t="shared" si="111"/>
        <v>B05</v>
      </c>
      <c r="BE215" s="269" t="str">
        <f>IF(X17="","",X17)</f>
        <v>そ</v>
      </c>
      <c r="BF215" s="326" t="str">
        <f t="shared" ref="BF215:BG215" si="112">BF214</f>
        <v>B</v>
      </c>
      <c r="BG215" s="327" t="str">
        <f t="shared" si="112"/>
        <v>b</v>
      </c>
    </row>
    <row r="216" spans="55:59">
      <c r="BC216" s="281">
        <f t="shared" si="111"/>
        <v>41</v>
      </c>
      <c r="BD216" s="309" t="str">
        <f t="shared" si="111"/>
        <v>B05</v>
      </c>
      <c r="BE216" s="269" t="str">
        <f>IF(X15="","",X15)</f>
        <v>み</v>
      </c>
      <c r="BF216" s="326" t="str">
        <f t="shared" ref="BF216:BG216" si="113">BF215</f>
        <v>B</v>
      </c>
      <c r="BG216" s="327" t="str">
        <f t="shared" si="113"/>
        <v>b</v>
      </c>
    </row>
    <row r="217" spans="55:59">
      <c r="BC217" s="282">
        <f t="shared" si="111"/>
        <v>41</v>
      </c>
      <c r="BD217" s="310" t="str">
        <f t="shared" si="111"/>
        <v>B05</v>
      </c>
      <c r="BE217" s="271" t="str">
        <f>IF(V15="","",V15)</f>
        <v/>
      </c>
      <c r="BF217" s="328" t="str">
        <f t="shared" ref="BF217:BG217" si="114">BF216</f>
        <v>B</v>
      </c>
      <c r="BG217" s="329" t="str">
        <f t="shared" si="114"/>
        <v>b</v>
      </c>
    </row>
    <row r="218" spans="55:59">
      <c r="BC218" s="274">
        <v>42</v>
      </c>
      <c r="BD218" s="307" t="s">
        <v>227</v>
      </c>
      <c r="BE218" s="278" t="str">
        <f>IF(Z17="","",Z17)</f>
        <v>N</v>
      </c>
      <c r="BF218" s="324" t="s">
        <v>228</v>
      </c>
      <c r="BG218" s="311" t="s">
        <v>229</v>
      </c>
    </row>
    <row r="219" spans="55:59">
      <c r="BC219" s="281">
        <f t="shared" ref="BC219:BD221" si="115">BC218</f>
        <v>42</v>
      </c>
      <c r="BD219" s="309" t="str">
        <f t="shared" si="115"/>
        <v>B06</v>
      </c>
      <c r="BE219" s="269" t="str">
        <f>IF(AB17="","",AB17)</f>
        <v>た</v>
      </c>
      <c r="BF219" s="326" t="str">
        <f t="shared" ref="BF219:BG219" si="116">BF218</f>
        <v>N</v>
      </c>
      <c r="BG219" s="327" t="str">
        <f t="shared" si="116"/>
        <v>n</v>
      </c>
    </row>
    <row r="220" spans="55:59">
      <c r="BC220" s="281">
        <f t="shared" si="115"/>
        <v>42</v>
      </c>
      <c r="BD220" s="309" t="str">
        <f t="shared" si="115"/>
        <v>B06</v>
      </c>
      <c r="BE220" s="269" t="str">
        <f>IF(AB15="","",AB15)</f>
        <v>お</v>
      </c>
      <c r="BF220" s="326" t="str">
        <f t="shared" ref="BF220:BG220" si="117">BF219</f>
        <v>N</v>
      </c>
      <c r="BG220" s="327" t="str">
        <f t="shared" si="117"/>
        <v>n</v>
      </c>
    </row>
    <row r="221" spans="55:59">
      <c r="BC221" s="282">
        <f t="shared" si="115"/>
        <v>42</v>
      </c>
      <c r="BD221" s="310" t="str">
        <f t="shared" si="115"/>
        <v>B06</v>
      </c>
      <c r="BE221" s="271" t="str">
        <f>IF(Z15="","",Z15)</f>
        <v/>
      </c>
      <c r="BF221" s="328" t="str">
        <f t="shared" ref="BF221:BG221" si="118">BF220</f>
        <v>N</v>
      </c>
      <c r="BG221" s="329" t="str">
        <f t="shared" si="118"/>
        <v>n</v>
      </c>
    </row>
    <row r="222" spans="55:59">
      <c r="BC222" s="274">
        <v>43</v>
      </c>
      <c r="BD222" s="307" t="s">
        <v>230</v>
      </c>
      <c r="BE222" s="275" t="str">
        <f>IF(AD17="","",AD17)</f>
        <v>M</v>
      </c>
      <c r="BF222" s="323" t="s">
        <v>231</v>
      </c>
      <c r="BG222" s="311" t="s">
        <v>232</v>
      </c>
    </row>
    <row r="223" spans="55:59">
      <c r="BC223" s="281">
        <f t="shared" ref="BC223:BD225" si="119">BC222</f>
        <v>43</v>
      </c>
      <c r="BD223" s="309" t="str">
        <f t="shared" si="119"/>
        <v>B07</v>
      </c>
      <c r="BE223" s="268" t="str">
        <f>IF(AF17="","",AF17)</f>
        <v>な</v>
      </c>
      <c r="BF223" s="326" t="str">
        <f t="shared" ref="BF223:BG223" si="120">BF222</f>
        <v>M</v>
      </c>
      <c r="BG223" s="327" t="str">
        <f t="shared" si="120"/>
        <v>m</v>
      </c>
    </row>
    <row r="224" spans="55:59">
      <c r="BC224" s="281">
        <f t="shared" si="119"/>
        <v>43</v>
      </c>
      <c r="BD224" s="309" t="str">
        <f t="shared" si="119"/>
        <v>B07</v>
      </c>
      <c r="BE224" s="269" t="str">
        <f>IF(AF15="","",AF15)</f>
        <v>右半</v>
      </c>
      <c r="BF224" s="326" t="str">
        <f t="shared" ref="BF224:BG224" si="121">BF223</f>
        <v>M</v>
      </c>
      <c r="BG224" s="327" t="str">
        <f t="shared" si="121"/>
        <v>m</v>
      </c>
    </row>
    <row r="225" spans="55:59">
      <c r="BC225" s="282">
        <f t="shared" si="119"/>
        <v>43</v>
      </c>
      <c r="BD225" s="310" t="str">
        <f t="shared" si="119"/>
        <v>B07</v>
      </c>
      <c r="BE225" s="271" t="str">
        <f>IF(AD15="","",AD15)</f>
        <v/>
      </c>
      <c r="BF225" s="328" t="str">
        <f t="shared" ref="BF225:BG225" si="122">BF224</f>
        <v>M</v>
      </c>
      <c r="BG225" s="329" t="str">
        <f t="shared" si="122"/>
        <v>m</v>
      </c>
    </row>
    <row r="226" spans="55:59">
      <c r="BC226" s="274">
        <v>44</v>
      </c>
      <c r="BD226" s="307" t="s">
        <v>233</v>
      </c>
      <c r="BE226" s="278" t="str">
        <f>IF(AH17="","",AH17)</f>
        <v>,</v>
      </c>
      <c r="BF226" s="324" t="s">
        <v>234</v>
      </c>
      <c r="BG226" s="311" t="s">
        <v>235</v>
      </c>
    </row>
    <row r="227" spans="55:59">
      <c r="BC227" s="281">
        <f t="shared" ref="BC227:BD229" si="123">BC226</f>
        <v>44</v>
      </c>
      <c r="BD227" s="309" t="str">
        <f t="shared" si="123"/>
        <v>B08</v>
      </c>
      <c r="BE227" s="269" t="str">
        <f>IF(AJ17="","",AJ17)</f>
        <v>ん</v>
      </c>
      <c r="BF227" s="326" t="str">
        <f t="shared" ref="BF227:BG227" si="124">BF226</f>
        <v>,</v>
      </c>
      <c r="BG227" s="327" t="str">
        <f t="shared" si="124"/>
        <v>comma</v>
      </c>
    </row>
    <row r="228" spans="55:59">
      <c r="BC228" s="281">
        <f t="shared" si="123"/>
        <v>44</v>
      </c>
      <c r="BD228" s="309" t="str">
        <f t="shared" si="123"/>
        <v>B08</v>
      </c>
      <c r="BE228" s="269" t="str">
        <f>IF(AJ15="","",AJ15)</f>
        <v>ね</v>
      </c>
      <c r="BF228" s="326" t="str">
        <f t="shared" ref="BF228:BG228" si="125">BF227</f>
        <v>,</v>
      </c>
      <c r="BG228" s="327" t="str">
        <f t="shared" si="125"/>
        <v>comma</v>
      </c>
    </row>
    <row r="229" spans="55:59">
      <c r="BC229" s="282">
        <f t="shared" si="123"/>
        <v>44</v>
      </c>
      <c r="BD229" s="310" t="str">
        <f t="shared" si="123"/>
        <v>B08</v>
      </c>
      <c r="BE229" s="271" t="str">
        <f>IF(AH15="","",AH15)</f>
        <v/>
      </c>
      <c r="BF229" s="328" t="str">
        <f t="shared" ref="BF229:BG229" si="126">BF228</f>
        <v>,</v>
      </c>
      <c r="BG229" s="329" t="str">
        <f t="shared" si="126"/>
        <v>comma</v>
      </c>
    </row>
    <row r="230" spans="55:59">
      <c r="BC230" s="274">
        <v>45</v>
      </c>
      <c r="BD230" s="307" t="s">
        <v>236</v>
      </c>
      <c r="BE230" s="278" t="str">
        <f>IF(AL17="","",AL17)</f>
        <v>.</v>
      </c>
      <c r="BF230" s="324" t="s">
        <v>237</v>
      </c>
      <c r="BG230" s="311" t="s">
        <v>238</v>
      </c>
    </row>
    <row r="231" spans="55:59">
      <c r="BC231" s="281">
        <f t="shared" ref="BC231:BD233" si="127">BC230</f>
        <v>45</v>
      </c>
      <c r="BD231" s="309" t="str">
        <f t="shared" si="127"/>
        <v>B09</v>
      </c>
      <c r="BE231" s="269" t="str">
        <f>IF(AN17="","",AN17)</f>
        <v>ら</v>
      </c>
      <c r="BF231" s="326" t="str">
        <f t="shared" ref="BF231:BG231" si="128">BF230</f>
        <v>.</v>
      </c>
      <c r="BG231" s="327" t="str">
        <f t="shared" si="128"/>
        <v>period</v>
      </c>
    </row>
    <row r="232" spans="55:59">
      <c r="BC232" s="281">
        <f t="shared" si="127"/>
        <v>45</v>
      </c>
      <c r="BD232" s="309" t="str">
        <f t="shared" si="127"/>
        <v>B09</v>
      </c>
      <c r="BE232" s="269" t="str">
        <f>IF(AN15="","",AN15)</f>
        <v>ふ</v>
      </c>
      <c r="BF232" s="326" t="str">
        <f t="shared" ref="BF232:BG232" si="129">BF231</f>
        <v>.</v>
      </c>
      <c r="BG232" s="327" t="str">
        <f t="shared" si="129"/>
        <v>period</v>
      </c>
    </row>
    <row r="233" spans="55:59">
      <c r="BC233" s="282">
        <f t="shared" si="127"/>
        <v>45</v>
      </c>
      <c r="BD233" s="310" t="str">
        <f t="shared" si="127"/>
        <v>B09</v>
      </c>
      <c r="BE233" s="271" t="str">
        <f>IF(AL15="","",AL15)</f>
        <v/>
      </c>
      <c r="BF233" s="328" t="str">
        <f t="shared" ref="BF233:BG233" si="130">BF232</f>
        <v>.</v>
      </c>
      <c r="BG233" s="329" t="str">
        <f t="shared" si="130"/>
        <v>period</v>
      </c>
    </row>
    <row r="234" spans="55:59">
      <c r="BC234" s="274">
        <v>46</v>
      </c>
      <c r="BD234" s="307" t="s">
        <v>239</v>
      </c>
      <c r="BE234" s="278" t="str">
        <f>IF(AP17="","",AP17)</f>
        <v>/</v>
      </c>
      <c r="BF234" s="324" t="s">
        <v>240</v>
      </c>
      <c r="BG234" s="311" t="s">
        <v>241</v>
      </c>
    </row>
    <row r="235" spans="55:59">
      <c r="BC235" s="281">
        <f t="shared" ref="BC235:BD237" si="131">BC234</f>
        <v>46</v>
      </c>
      <c r="BD235" s="309" t="str">
        <f t="shared" si="131"/>
        <v>B10</v>
      </c>
      <c r="BE235" s="269" t="str">
        <f>IF(AR17="","",AR17)</f>
        <v>れ</v>
      </c>
      <c r="BF235" s="326" t="str">
        <f t="shared" ref="BF235:BG235" si="132">BF234</f>
        <v>/</v>
      </c>
      <c r="BG235" s="327" t="str">
        <f t="shared" si="132"/>
        <v>slash</v>
      </c>
    </row>
    <row r="236" spans="55:59">
      <c r="BC236" s="281">
        <f t="shared" si="131"/>
        <v>46</v>
      </c>
      <c r="BD236" s="309" t="str">
        <f t="shared" si="131"/>
        <v>B10</v>
      </c>
      <c r="BE236" s="269" t="str">
        <f>IF(AR15="","",AR15)</f>
        <v/>
      </c>
      <c r="BF236" s="326" t="str">
        <f t="shared" ref="BF236:BG236" si="133">BF235</f>
        <v>/</v>
      </c>
      <c r="BG236" s="327" t="str">
        <f t="shared" si="133"/>
        <v>slash</v>
      </c>
    </row>
    <row r="237" spans="55:59">
      <c r="BC237" s="282">
        <f t="shared" si="131"/>
        <v>46</v>
      </c>
      <c r="BD237" s="310" t="str">
        <f t="shared" si="131"/>
        <v>B10</v>
      </c>
      <c r="BE237" s="271" t="str">
        <f>IF(AP15="","",AP15)</f>
        <v/>
      </c>
      <c r="BF237" s="328" t="str">
        <f t="shared" ref="BF237:BG237" si="134">BF236</f>
        <v>/</v>
      </c>
      <c r="BG237" s="329" t="str">
        <f t="shared" si="134"/>
        <v>slash</v>
      </c>
    </row>
    <row r="238" spans="55:59">
      <c r="BC238" s="274">
        <v>47</v>
      </c>
      <c r="BD238" s="307" t="s">
        <v>242</v>
      </c>
      <c r="BE238" s="278" t="str">
        <f>IF(AT17="","",AT17)</f>
        <v>_</v>
      </c>
      <c r="BF238" s="324" t="s">
        <v>105</v>
      </c>
      <c r="BG238" s="311" t="s">
        <v>243</v>
      </c>
    </row>
    <row r="239" spans="55:59">
      <c r="BC239" s="281">
        <f t="shared" ref="BC239:BD241" si="135">BC238</f>
        <v>47</v>
      </c>
      <c r="BD239" s="309" t="str">
        <f t="shared" si="135"/>
        <v>B11</v>
      </c>
      <c r="BE239" s="269" t="str">
        <f>IF(AV17="","",AV17)</f>
        <v/>
      </c>
      <c r="BF239" s="326" t="str">
        <f t="shared" ref="BF239:BG239" si="136">BF238</f>
        <v>_</v>
      </c>
      <c r="BG239" s="327" t="str">
        <f t="shared" si="136"/>
        <v>international1</v>
      </c>
    </row>
    <row r="240" spans="55:59">
      <c r="BC240" s="281">
        <f t="shared" si="135"/>
        <v>47</v>
      </c>
      <c r="BD240" s="309" t="str">
        <f t="shared" si="135"/>
        <v>B11</v>
      </c>
      <c r="BE240" s="269" t="str">
        <f>IF(AV15="","",AV15)</f>
        <v/>
      </c>
      <c r="BF240" s="326" t="str">
        <f t="shared" ref="BF240:BG240" si="137">BF239</f>
        <v>_</v>
      </c>
      <c r="BG240" s="327" t="str">
        <f t="shared" si="137"/>
        <v>international1</v>
      </c>
    </row>
    <row r="241" spans="55:59">
      <c r="BC241" s="282">
        <f t="shared" si="135"/>
        <v>47</v>
      </c>
      <c r="BD241" s="310" t="str">
        <f t="shared" si="135"/>
        <v>B11</v>
      </c>
      <c r="BE241" s="271" t="str">
        <f>IF(AT15="","",AT15)</f>
        <v/>
      </c>
      <c r="BF241" s="328" t="str">
        <f t="shared" ref="BF241:BG241" si="138">BF240</f>
        <v>_</v>
      </c>
      <c r="BG241" s="329" t="str">
        <f t="shared" si="138"/>
        <v>international1</v>
      </c>
    </row>
  </sheetData>
  <sheetProtection sheet="1" objects="1" scenarios="1" selectLockedCells="1"/>
  <mergeCells count="384"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R11:AS12"/>
    <mergeCell ref="AT11:AU12"/>
    <mergeCell ref="AR13:AS14"/>
    <mergeCell ref="AT13:AU14"/>
    <mergeCell ref="AV11:AW12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N11:AO12"/>
    <mergeCell ref="AP11:AQ12"/>
    <mergeCell ref="AN13:AO14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T13:U14"/>
    <mergeCell ref="V13:W14"/>
    <mergeCell ref="X11:Y12"/>
    <mergeCell ref="Z11:AA12"/>
    <mergeCell ref="X13:Y14"/>
    <mergeCell ref="Z13:AA14"/>
    <mergeCell ref="P11:Q12"/>
    <mergeCell ref="R11:S12"/>
    <mergeCell ref="P13:Q14"/>
    <mergeCell ref="R13:S14"/>
    <mergeCell ref="T11:U12"/>
    <mergeCell ref="V11:W12"/>
    <mergeCell ref="H13:I14"/>
    <mergeCell ref="J13:K14"/>
    <mergeCell ref="L11:M12"/>
    <mergeCell ref="N11:O12"/>
    <mergeCell ref="L13:M14"/>
    <mergeCell ref="N13:O14"/>
    <mergeCell ref="D11:E12"/>
    <mergeCell ref="F11:G12"/>
    <mergeCell ref="D13:E14"/>
    <mergeCell ref="F13:G14"/>
    <mergeCell ref="H11:I12"/>
    <mergeCell ref="J11:K12"/>
    <mergeCell ref="AI9:AJ10"/>
    <mergeCell ref="AK9:AL10"/>
    <mergeCell ref="AM7:AN8"/>
    <mergeCell ref="AM9:AN10"/>
    <mergeCell ref="S7:T8"/>
    <mergeCell ref="U7:V8"/>
    <mergeCell ref="S9:T10"/>
    <mergeCell ref="U9:V10"/>
    <mergeCell ref="K9:L10"/>
    <mergeCell ref="M9:N10"/>
    <mergeCell ref="O7:P8"/>
    <mergeCell ref="Q7:R8"/>
    <mergeCell ref="O9:P10"/>
    <mergeCell ref="Q9:R10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M7:N8"/>
    <mergeCell ref="AY32:AZ33"/>
    <mergeCell ref="BA32:BB33"/>
    <mergeCell ref="V19:W20"/>
    <mergeCell ref="X19:Y20"/>
    <mergeCell ref="V21:W22"/>
    <mergeCell ref="X21:Y22"/>
    <mergeCell ref="C7:D8"/>
    <mergeCell ref="E7:F8"/>
    <mergeCell ref="C9:D10"/>
    <mergeCell ref="E9:F10"/>
    <mergeCell ref="AO28:AP29"/>
    <mergeCell ref="AK26:AL27"/>
    <mergeCell ref="AM26:AN27"/>
    <mergeCell ref="AK28:AL29"/>
    <mergeCell ref="AM28:AN29"/>
    <mergeCell ref="AO26:AP27"/>
    <mergeCell ref="AC28:AD29"/>
    <mergeCell ref="AE28:AF29"/>
    <mergeCell ref="AG26:AH27"/>
    <mergeCell ref="AI26:AJ27"/>
    <mergeCell ref="AG28:AH29"/>
    <mergeCell ref="AI28:AJ29"/>
    <mergeCell ref="AU30:AV31"/>
    <mergeCell ref="AW30:AX31"/>
    <mergeCell ref="AU32:AV33"/>
    <mergeCell ref="AW32:AX33"/>
    <mergeCell ref="AY30:AZ31"/>
    <mergeCell ref="BA30:BB31"/>
    <mergeCell ref="AX40:AY41"/>
    <mergeCell ref="AZ40:BA41"/>
    <mergeCell ref="AS26:AT27"/>
    <mergeCell ref="AU26:AV27"/>
    <mergeCell ref="AS28:AT29"/>
    <mergeCell ref="AU28:AV29"/>
    <mergeCell ref="AR34:AS35"/>
    <mergeCell ref="AT34:AU35"/>
    <mergeCell ref="AR36:AS37"/>
    <mergeCell ref="AT36:AU37"/>
    <mergeCell ref="AX38:AY39"/>
    <mergeCell ref="AZ38:BA39"/>
    <mergeCell ref="AQ28:AR29"/>
    <mergeCell ref="AQ30:AR31"/>
    <mergeCell ref="AS30:AT31"/>
    <mergeCell ref="AQ32:AR33"/>
    <mergeCell ref="AS32:AT33"/>
    <mergeCell ref="AQ26:AR27"/>
    <mergeCell ref="Y26:Z27"/>
    <mergeCell ref="AA26:AB27"/>
    <mergeCell ref="Y28:Z29"/>
    <mergeCell ref="AA28:AB29"/>
    <mergeCell ref="AC26:AD27"/>
    <mergeCell ref="AE26:AF27"/>
    <mergeCell ref="Q28:R29"/>
    <mergeCell ref="S28:T29"/>
    <mergeCell ref="U26:V27"/>
    <mergeCell ref="W26:X27"/>
    <mergeCell ref="U28:V29"/>
    <mergeCell ref="W28:X29"/>
    <mergeCell ref="M26:N27"/>
    <mergeCell ref="O26:P27"/>
    <mergeCell ref="M28:N29"/>
    <mergeCell ref="O28:P29"/>
    <mergeCell ref="Q26:R27"/>
    <mergeCell ref="S26:T27"/>
    <mergeCell ref="E28:F29"/>
    <mergeCell ref="G28:H29"/>
    <mergeCell ref="I26:J27"/>
    <mergeCell ref="K26:L27"/>
    <mergeCell ref="I28:J29"/>
    <mergeCell ref="K28:L29"/>
    <mergeCell ref="A26:B27"/>
    <mergeCell ref="C26:D27"/>
    <mergeCell ref="A28:B29"/>
    <mergeCell ref="C28:D29"/>
    <mergeCell ref="E26:F27"/>
    <mergeCell ref="G26:H27"/>
    <mergeCell ref="AL40:AM41"/>
    <mergeCell ref="AN40:AO41"/>
    <mergeCell ref="AP38:AQ39"/>
    <mergeCell ref="Z40:AA41"/>
    <mergeCell ref="AB40:AC41"/>
    <mergeCell ref="AD38:AE39"/>
    <mergeCell ref="AF38:AG39"/>
    <mergeCell ref="AD40:AE41"/>
    <mergeCell ref="AF40:AG41"/>
    <mergeCell ref="V38:W39"/>
    <mergeCell ref="X38:Y39"/>
    <mergeCell ref="V40:W41"/>
    <mergeCell ref="X40:Y41"/>
    <mergeCell ref="Z38:AA39"/>
    <mergeCell ref="AB38:AC39"/>
    <mergeCell ref="N40:O41"/>
    <mergeCell ref="P40:Q41"/>
    <mergeCell ref="R38:S39"/>
    <mergeCell ref="J38:K39"/>
    <mergeCell ref="L38:M39"/>
    <mergeCell ref="J40:K41"/>
    <mergeCell ref="L40:M41"/>
    <mergeCell ref="N38:O39"/>
    <mergeCell ref="P38:Q39"/>
    <mergeCell ref="AR38:AS39"/>
    <mergeCell ref="AP40:AQ41"/>
    <mergeCell ref="AR40:AS41"/>
    <mergeCell ref="AH38:AI39"/>
    <mergeCell ref="AJ38:AK39"/>
    <mergeCell ref="AH40:AI41"/>
    <mergeCell ref="AJ40:AK41"/>
    <mergeCell ref="AL38:AM39"/>
    <mergeCell ref="AN38:AO39"/>
    <mergeCell ref="F38:G39"/>
    <mergeCell ref="H38:I39"/>
    <mergeCell ref="F40:G41"/>
    <mergeCell ref="H40:I41"/>
    <mergeCell ref="AJ34:AK35"/>
    <mergeCell ref="AL34:AM35"/>
    <mergeCell ref="AJ36:AK37"/>
    <mergeCell ref="AL36:AM37"/>
    <mergeCell ref="AN34:AO35"/>
    <mergeCell ref="AB36:AC37"/>
    <mergeCell ref="AD36:AE37"/>
    <mergeCell ref="AF34:AG35"/>
    <mergeCell ref="AH34:AI35"/>
    <mergeCell ref="AF36:AG37"/>
    <mergeCell ref="AH36:AI37"/>
    <mergeCell ref="X34:Y35"/>
    <mergeCell ref="Z34:AA35"/>
    <mergeCell ref="X36:Y37"/>
    <mergeCell ref="Z36:AA37"/>
    <mergeCell ref="AB34:AC35"/>
    <mergeCell ref="AD34:AE35"/>
    <mergeCell ref="T38:U39"/>
    <mergeCell ref="R40:S41"/>
    <mergeCell ref="T40:U41"/>
    <mergeCell ref="W30:X31"/>
    <mergeCell ref="Y30:Z31"/>
    <mergeCell ref="W32:X33"/>
    <mergeCell ref="Y32:Z33"/>
    <mergeCell ref="AA30:AB31"/>
    <mergeCell ref="AC30:AD31"/>
    <mergeCell ref="L36:M37"/>
    <mergeCell ref="N36:O37"/>
    <mergeCell ref="T34:U35"/>
    <mergeCell ref="V34:W35"/>
    <mergeCell ref="T36:U37"/>
    <mergeCell ref="V36:W37"/>
    <mergeCell ref="L34:M35"/>
    <mergeCell ref="N34:O35"/>
    <mergeCell ref="P34:Q35"/>
    <mergeCell ref="R34:S35"/>
    <mergeCell ref="P36:Q37"/>
    <mergeCell ref="R36:S37"/>
    <mergeCell ref="S32:T33"/>
    <mergeCell ref="U32:V33"/>
    <mergeCell ref="AI30:AJ31"/>
    <mergeCell ref="AK30:AL31"/>
    <mergeCell ref="AI32:AJ33"/>
    <mergeCell ref="AK32:AL33"/>
    <mergeCell ref="AM30:AN31"/>
    <mergeCell ref="AO30:AP31"/>
    <mergeCell ref="AA32:AB33"/>
    <mergeCell ref="AC32:AD33"/>
    <mergeCell ref="AE30:AF31"/>
    <mergeCell ref="AG30:AH31"/>
    <mergeCell ref="AE32:AF33"/>
    <mergeCell ref="AG32:AH33"/>
    <mergeCell ref="AM32:AN33"/>
    <mergeCell ref="AO32:AP33"/>
    <mergeCell ref="D34:E35"/>
    <mergeCell ref="F34:G35"/>
    <mergeCell ref="D36:E37"/>
    <mergeCell ref="F36:G37"/>
    <mergeCell ref="H34:I35"/>
    <mergeCell ref="J34:K35"/>
    <mergeCell ref="H36:I37"/>
    <mergeCell ref="J36:K37"/>
    <mergeCell ref="AN36:AO37"/>
    <mergeCell ref="AP36:AQ37"/>
    <mergeCell ref="AP34:AQ35"/>
    <mergeCell ref="V44:W45"/>
    <mergeCell ref="V42:W43"/>
    <mergeCell ref="X42:Y43"/>
    <mergeCell ref="X44:Y45"/>
    <mergeCell ref="C30:D31"/>
    <mergeCell ref="E30:F31"/>
    <mergeCell ref="K30:L31"/>
    <mergeCell ref="M30:N31"/>
    <mergeCell ref="K32:L33"/>
    <mergeCell ref="M32:N33"/>
    <mergeCell ref="O30:P31"/>
    <mergeCell ref="Q30:R31"/>
    <mergeCell ref="C32:D33"/>
    <mergeCell ref="E32:F33"/>
    <mergeCell ref="G30:H31"/>
    <mergeCell ref="I30:J31"/>
    <mergeCell ref="G32:H33"/>
    <mergeCell ref="I32:J33"/>
    <mergeCell ref="O32:P33"/>
    <mergeCell ref="Q32:R33"/>
    <mergeCell ref="S30:T31"/>
    <mergeCell ref="U30:V31"/>
  </mergeCells>
  <phoneticPr fontId="1"/>
  <conditionalFormatting sqref="F15:AW18 V19:Y22 A3:AV6 D11:AY14 C7:AX10">
    <cfRule type="expression" dxfId="7" priority="1">
      <formula>AND(A3&lt;&gt;"",COUNTIF(仮想キートップ,A3)&gt;1)</formula>
    </cfRule>
  </conditionalFormatting>
  <dataValidations count="2">
    <dataValidation type="whole" imeMode="off" allowBlank="1" showInputMessage="1" showErrorMessage="1" sqref="BC50:BC241" xr:uid="{E747E5E7-BB8D-42E3-888E-4ECB1C1165AD}">
      <formula1>0</formula1>
      <formula2>47</formula2>
    </dataValidation>
    <dataValidation imeMode="off" allowBlank="1" showInputMessage="1" showErrorMessage="1" sqref="F17:G18 BC49:BD241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V21:W22 R17:S18 N17:O18 J17:K18 BG49:BG241" xr:uid="{CCE9F5DD-55CD-43D7-9B33-B7784E0AB7BD}"/>
  </dataValidations>
  <pageMargins left="0.70866141732283472" right="0.70866141732283472" top="0.74803149606299213" bottom="0.74803149606299213" header="0.31496062992125984" footer="0.31496062992125984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U64"/>
  <sheetViews>
    <sheetView showGridLines="0" showRowColHeaders="0" zoomScaleNormal="100" workbookViewId="0">
      <selection activeCell="A4" sqref="A4"/>
    </sheetView>
  </sheetViews>
  <sheetFormatPr baseColWidth="10" defaultColWidth="11.5703125" defaultRowHeight="20"/>
  <cols>
    <col min="1" max="12" width="11.5703125" customWidth="1"/>
    <col min="13" max="13" width="13" bestFit="1" customWidth="1"/>
    <col min="14" max="15" width="3.28515625" bestFit="1" customWidth="1"/>
    <col min="16" max="16" width="4" bestFit="1" customWidth="1"/>
    <col min="17" max="17" width="19.5703125" bestFit="1" customWidth="1"/>
    <col min="18" max="18" width="22.28515625" bestFit="1" customWidth="1"/>
    <col min="19" max="19" width="8.7109375" customWidth="1"/>
    <col min="20" max="20" width="15.7109375" bestFit="1" customWidth="1"/>
    <col min="21" max="21" width="52.28515625" bestFit="1" customWidth="1"/>
  </cols>
  <sheetData>
    <row r="1" spans="1:20" ht="27">
      <c r="A1" s="182" t="s">
        <v>244</v>
      </c>
      <c r="D1" s="179" t="s">
        <v>245</v>
      </c>
    </row>
    <row r="3" spans="1:20" ht="14" customHeight="1">
      <c r="A3" s="283" t="str">
        <f>IF(キー設定!$BE54="","",キー設定!$BE54)</f>
        <v>1</v>
      </c>
      <c r="B3" s="284" t="str">
        <f>IF(キー設定!$BE58="","",キー設定!$BE58)</f>
        <v>2</v>
      </c>
      <c r="C3" s="284" t="str">
        <f>IF(キー設定!$BE62="","",キー設定!$BE62)</f>
        <v>3</v>
      </c>
      <c r="D3" s="284" t="str">
        <f>IF(キー設定!$BE66="","",キー設定!$BE66)</f>
        <v>4</v>
      </c>
      <c r="E3" s="284" t="str">
        <f>IF(キー設定!$BE70="","",キー設定!$BE70)</f>
        <v>5</v>
      </c>
      <c r="F3" s="284" t="str">
        <f>IF(キー設定!$BE74="","",キー設定!$BE74)</f>
        <v>6</v>
      </c>
      <c r="G3" s="284" t="str">
        <f>IF(キー設定!$BE78="","",キー設定!$BE78)</f>
        <v>7</v>
      </c>
      <c r="H3" s="284" t="str">
        <f>IF(キー設定!$BE82="","",キー設定!$BE82)</f>
        <v>8</v>
      </c>
      <c r="I3" s="284" t="str">
        <f>IF(キー設定!$BE86="","",キー設定!$BE86)</f>
        <v>9</v>
      </c>
      <c r="J3" s="284" t="str">
        <f>IF(キー設定!$BE90="","",キー設定!$BE90)</f>
        <v>0</v>
      </c>
      <c r="K3" s="284" t="str">
        <f>IF(キー設定!$BE94="","",キー設定!$BE94)</f>
        <v>-</v>
      </c>
      <c r="L3" s="285" t="str">
        <f>IF(キー設定!$BE98="","",キー設定!$BE98)</f>
        <v>^</v>
      </c>
    </row>
    <row r="4" spans="1:20">
      <c r="A4" s="76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401"/>
    </row>
    <row r="5" spans="1:20" ht="14" customHeight="1">
      <c r="A5" s="283" t="str">
        <f>IF(キー設定!$BE102="","",キー設定!$BE102)</f>
        <v>Q</v>
      </c>
      <c r="B5" s="284" t="str">
        <f>IF(キー設定!$BE106="","",キー設定!$BE106)</f>
        <v>W</v>
      </c>
      <c r="C5" s="284" t="str">
        <f>IF(キー設定!$BE110="","",キー設定!$BE110)</f>
        <v>E</v>
      </c>
      <c r="D5" s="284" t="str">
        <f>IF(キー設定!$BE114="","",キー設定!$BE114)</f>
        <v>R</v>
      </c>
      <c r="E5" s="284" t="str">
        <f>IF(キー設定!$BE118="","",キー設定!$BE118)</f>
        <v>T</v>
      </c>
      <c r="F5" s="284" t="str">
        <f>IF(キー設定!$BE122="","",キー設定!$BE122)</f>
        <v>Y</v>
      </c>
      <c r="G5" s="284" t="str">
        <f>IF(キー設定!$BE126="","",キー設定!$BE126)</f>
        <v>U</v>
      </c>
      <c r="H5" s="284" t="str">
        <f>IF(キー設定!$BE130="","",キー設定!$BE130)</f>
        <v>I</v>
      </c>
      <c r="I5" s="284" t="str">
        <f>IF(キー設定!$BE134="","",キー設定!$BE134)</f>
        <v>O</v>
      </c>
      <c r="J5" s="284" t="str">
        <f>IF(キー設定!$BE138="","",キー設定!$BE138)</f>
        <v>P</v>
      </c>
      <c r="K5" s="284" t="str">
        <f>IF(キー設定!$BE142="","",キー設定!$BE142)</f>
        <v>@</v>
      </c>
      <c r="L5" s="285" t="str">
        <f>IF(キー設定!$BE146="","",キー設定!$BE146)</f>
        <v>[</v>
      </c>
    </row>
    <row r="6" spans="1:20">
      <c r="A6" s="106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1"/>
    </row>
    <row r="7" spans="1:20" ht="14" customHeight="1">
      <c r="A7" s="286" t="str">
        <f>IF(キー設定!$BE150="","",キー設定!$BE150)</f>
        <v>A</v>
      </c>
      <c r="B7" s="287" t="str">
        <f>IF(キー設定!$BE154="","",キー設定!$BE154)</f>
        <v>S</v>
      </c>
      <c r="C7" s="287" t="str">
        <f>IF(キー設定!$BE158="","",キー設定!$BE158)</f>
        <v>D</v>
      </c>
      <c r="D7" s="287" t="str">
        <f>IF(キー設定!$BE162="","",キー設定!$BE162)</f>
        <v>F</v>
      </c>
      <c r="E7" s="287" t="str">
        <f>IF(キー設定!$BE166="","",キー設定!$BE166)</f>
        <v>G</v>
      </c>
      <c r="F7" s="287" t="str">
        <f>IF(キー設定!$BE170="","",キー設定!$BE170)</f>
        <v>H</v>
      </c>
      <c r="G7" s="287" t="str">
        <f>IF(キー設定!$BE174="","",キー設定!$BE174)</f>
        <v>J</v>
      </c>
      <c r="H7" s="287" t="str">
        <f>IF(キー設定!$BE178="","",キー設定!$BE178)</f>
        <v>K</v>
      </c>
      <c r="I7" s="287" t="str">
        <f>IF(キー設定!$BE182="","",キー設定!$BE182)</f>
        <v>L</v>
      </c>
      <c r="J7" s="287" t="str">
        <f>IF(キー設定!$BE186="","",キー設定!$BE186)</f>
        <v>;</v>
      </c>
      <c r="K7" s="287" t="str">
        <f>IF(キー設定!$BE190="","",キー設定!$BE190)</f>
        <v>:</v>
      </c>
      <c r="L7" s="288" t="str">
        <f>IF(キー設定!$BE194="","",キー設定!$BE194)</f>
        <v>]</v>
      </c>
    </row>
    <row r="8" spans="1:20">
      <c r="A8" s="106"/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401"/>
    </row>
    <row r="9" spans="1:20" ht="14" customHeight="1">
      <c r="A9" s="286" t="str">
        <f>IF(キー設定!$BE198="","",キー設定!$BE198)</f>
        <v>Z</v>
      </c>
      <c r="B9" s="287" t="str">
        <f>IF(キー設定!$BE202="","",キー設定!$BE202)</f>
        <v>X</v>
      </c>
      <c r="C9" s="287" t="str">
        <f>IF(キー設定!$BE206="","",キー設定!$BE206)</f>
        <v>C</v>
      </c>
      <c r="D9" s="287" t="str">
        <f>IF(キー設定!$BE210="","",キー設定!$BE210)</f>
        <v>V</v>
      </c>
      <c r="E9" s="287" t="str">
        <f>IF(キー設定!$BE214="","",キー設定!$BE214)</f>
        <v>B</v>
      </c>
      <c r="F9" s="287" t="str">
        <f>IF(キー設定!$BE218="","",キー設定!$BE218)</f>
        <v>N</v>
      </c>
      <c r="G9" s="287" t="str">
        <f>IF(キー設定!$BE222="","",キー設定!$BE222)</f>
        <v>M</v>
      </c>
      <c r="H9" s="287" t="str">
        <f>IF(キー設定!$BE226="","",キー設定!$BE226)</f>
        <v>,</v>
      </c>
      <c r="I9" s="287" t="str">
        <f>IF(キー設定!$BE230="","",キー設定!$BE230)</f>
        <v>.</v>
      </c>
      <c r="J9" s="287" t="str">
        <f>IF(キー設定!$BE234="","",キー設定!$BE234)</f>
        <v>/</v>
      </c>
      <c r="K9" s="288" t="str">
        <f>IF(キー設定!$BE238="","",キー設定!$BE238)</f>
        <v>_</v>
      </c>
      <c r="L9" s="198"/>
    </row>
    <row r="10" spans="1:20">
      <c r="A10" s="106"/>
      <c r="B10" s="200"/>
      <c r="C10" s="200"/>
      <c r="D10" s="200"/>
      <c r="E10" s="200"/>
      <c r="F10" s="200"/>
      <c r="G10" s="200"/>
      <c r="H10" s="200"/>
      <c r="I10" s="200"/>
      <c r="J10" s="200"/>
      <c r="K10" s="201"/>
      <c r="L10" s="197"/>
    </row>
    <row r="11" spans="1:20">
      <c r="A11" s="210"/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1"/>
    </row>
    <row r="12" spans="1:20">
      <c r="A12" s="183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</row>
    <row r="13" spans="1:20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</row>
    <row r="14" spans="1:20">
      <c r="A14" s="183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</row>
    <row r="15" spans="1:20" ht="27">
      <c r="A15" s="183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N15" s="182" t="s">
        <v>244</v>
      </c>
      <c r="O15" s="183"/>
      <c r="P15" s="183"/>
      <c r="Q15" s="184"/>
      <c r="R15" s="183"/>
      <c r="T15" s="1" t="s">
        <v>246</v>
      </c>
    </row>
    <row r="16" spans="1:20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N16" s="183"/>
      <c r="O16" s="183"/>
      <c r="P16" s="183"/>
      <c r="Q16" s="183"/>
      <c r="R16" s="183"/>
    </row>
    <row r="17" spans="1:21">
      <c r="A17" s="183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92" t="s">
        <v>247</v>
      </c>
      <c r="N17" s="469" t="s">
        <v>248</v>
      </c>
      <c r="O17" s="470"/>
      <c r="P17" s="470"/>
      <c r="Q17" s="404" t="s">
        <v>249</v>
      </c>
      <c r="R17" s="185" t="s">
        <v>250</v>
      </c>
      <c r="T17" s="189" t="s">
        <v>251</v>
      </c>
      <c r="U17" s="186" t="s">
        <v>252</v>
      </c>
    </row>
    <row r="18" spans="1:21" ht="21">
      <c r="A18" s="183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72">
        <f t="shared" ref="M18:M64" si="0">_xlfn.BITOR(_xlfn.BITOR(_xlfn.BITLSHIFT(1,_xlfn.XLOOKUP(N18,仮想キートップ,ビット)),_xlfn.BITLSHIFT(1,_xlfn.XLOOKUP(O18,仮想キートップ,ビット))),_xlfn.BITLSHIFT(1,_xlfn.XLOOKUP(P18,仮想キートップ,ビット)))</f>
        <v>3145730</v>
      </c>
      <c r="N18" s="214" t="s">
        <v>38</v>
      </c>
      <c r="O18" s="215" t="s">
        <v>40</v>
      </c>
      <c r="P18" s="215" t="s">
        <v>4</v>
      </c>
      <c r="Q18" s="289" t="str">
        <f>IF(A4="","",A4)</f>
        <v/>
      </c>
      <c r="R18" s="216" t="str">
        <f>_xlfn.CONCAT(IF(Q18="","",_xlfn.CONCAT($U$17,_xlfn.XLOOKUP(LEFT(DEC2HEX(_xlfn.UNICODE(Q18),4)),入力キー,入力コード),$U$18,_xlfn.XLOOKUP(MID(DEC2HEX(_xlfn.UNICODE(Q18),4),2,1),入力キー,入力コード),$U$18,_xlfn.XLOOKUP(MID(DEC2HEX(_xlfn.UNICODE(Q18),4),3,1),入力キー,入力コード),$U$18,_xlfn.XLOOKUP(RIGHT(DEC2HEX(_xlfn.UNICODE(Q18),4)),入力キー,入力コード))),IF(LEN(Q18)&lt;2,"",_xlfn.CONCAT($U$18,_xlfn.XLOOKUP(LEFT(DEC2HEX(_xlfn.UNICODE(MID(Q18,2,1)),4)),入力キー,入力コード),$U$18,_xlfn.XLOOKUP(MID(DEC2HEX(_xlfn.UNICODE(MID(Q18,2,1)),4),2,1),入力キー,入力コード),$U$18,_xlfn.XLOOKUP(MID(DEC2HEX(_xlfn.UNICODE(MID(Q18,2,1)),4),3,1),入力キー,入力コード),$U$18,_xlfn.XLOOKUP(RIGHT(DEC2HEX(_xlfn.UNICODE(MID(Q18,2,1)),4)),入力キー,入力コード))),IF(LEN(Q18)&lt;3,"",_xlfn.CONCAT($U$18,_xlfn.XLOOKUP(LEFT(DEC2HEX(_xlfn.UNICODE(MID(Q18,3,1)),4)),入力キー,入力コード),$U$18,_xlfn.XLOOKUP(MID(DEC2HEX(_xlfn.UNICODE(MID(Q18,3,1)),4),2,1),入力キー,入力コード),$U$18,_xlfn.XLOOKUP(MID(DEC2HEX(_xlfn.UNICODE(MID(Q18,3,1)),4),3,1),入力キー,入力コード),$U$18,_xlfn.XLOOKUP(RIGHT(DEC2HEX(_xlfn.UNICODE(MID(Q18,3,1)),4)),入力キー,入力コード))),IF(LEN(Q18)&lt;4,"",_xlfn.CONCAT($U$18,_xlfn.XLOOKUP(LEFT(DEC2HEX(_xlfn.UNICODE(MID(Q18,4,1)),4)),入力キー,入力コード),$U$18,_xlfn.XLOOKUP(MID(DEC2HEX(_xlfn.UNICODE(MID(Q18,4,1)),4),2,1),入力キー,入力コード),$U$18,_xlfn.XLOOKUP(MID(DEC2HEX(_xlfn.UNICODE(MID(Q18,4,1)),4),3,1),入力キー,入力コード),$U$18,_xlfn.XLOOKUP(RIGHT(DEC2HEX(_xlfn.UNICODE(MID(Q18,4,1)),4)),入力キー,入力コード))),IF(LEN(Q18)&lt;5,"",_xlfn.CONCAT($U$18,_xlfn.XLOOKUP(LEFT(DEC2HEX(_xlfn.UNICODE(MID(Q18,5,1)),4)),入力キー,入力コード),$U$18,_xlfn.XLOOKUP(MID(DEC2HEX(_xlfn.UNICODE(MID(Q18,5,1)),4),2,1),入力キー,入力コード),$U$18,_xlfn.XLOOKUP(MID(DEC2HEX(_xlfn.UNICODE(MID(Q18,5,1)),4),3,1),入力キー,入力コード),$U$18,_xlfn.XLOOKUP(RIGHT(DEC2HEX(_xlfn.UNICODE(MID(Q18,5,1)),4)),入力キー,入力コード))),IF(LEN(Q18)&lt;6,"",_xlfn.CONCAT($U$18,_xlfn.XLOOKUP(LEFT(DEC2HEX(_xlfn.UNICODE(MID(Q18,6,1)),4)),入力キー,入力コード),$U$18,_xlfn.XLOOKUP(MID(DEC2HEX(_xlfn.UNICODE(MID(Q18,6,1)),4),2,1),入力キー,入力コード),$U$18,_xlfn.XLOOKUP(MID(DEC2HEX(_xlfn.UNICODE(MID(Q18,6,1)),4),3,1),入力キー,入力コード),$U$18,_xlfn.XLOOKUP(RIGHT(DEC2HEX(_xlfn.UNICODE(MID(Q18,6,1)),4)),入力キー,入力コード))),IF(LEN(Q18)&lt;7,"",_xlfn.CONCAT($U$18,_xlfn.XLOOKUP(LEFT(DEC2HEX(_xlfn.UNICODE(MID(Q18,7,1)),4)),入力キー,入力コード),$U$18,_xlfn.XLOOKUP(MID(DEC2HEX(_xlfn.UNICODE(MID(Q18,7,1)),4),2,1),入力キー,入力コード),$U$18,_xlfn.XLOOKUP(MID(DEC2HEX(_xlfn.UNICODE(MID(Q18,7,1)),4),3,1),入力キー,入力コード),$U$18,_xlfn.XLOOKUP(RIGHT(DEC2HEX(_xlfn.UNICODE(MID(Q18,7,1)),4)),入力キー,入力コード))),IF(LEN(Q18)&lt;8,"",_xlfn.CONCAT($U$18,_xlfn.XLOOKUP(LEFT(DEC2HEX(_xlfn.UNICODE(MID(Q18,8,1)),4)),入力キー,入力コード),$U$18,_xlfn.XLOOKUP(MID(DEC2HEX(_xlfn.UNICODE(MID(Q18,8,1)),4),2,1),入力キー,入力コード),$U$18,_xlfn.XLOOKUP(MID(DEC2HEX(_xlfn.UNICODE(MID(Q18,8,1)),4),3,1),入力キー,入力コード),$U$18,_xlfn.XLOOKUP(RIGHT(DEC2HEX(_xlfn.UNICODE(MID(Q18,8,1)),4)),入力キー,入力コード))),IF(LEN(Q18)&lt;9,"",_xlfn.CONCAT($U$18,_xlfn.XLOOKUP(LEFT(DEC2HEX(_xlfn.UNICODE(MID(Q18,9,1)),4)),入力キー,入力コード),$U$18,_xlfn.XLOOKUP(MID(DEC2HEX(_xlfn.UNICODE(MID(Q18,9,1)),4),2,1),入力キー,入力コード),$U$18,_xlfn.XLOOKUP(MID(DEC2HEX(_xlfn.UNICODE(MID(Q18,9,1)),4),3,1),入力キー,入力コード),$U$18,_xlfn.XLOOKUP(RIGHT(DEC2HEX(_xlfn.UNICODE(MID(Q18,9,1)),4)),入力キー,入力コード))),IF(LEN(Q18)&lt;10,"",_xlfn.CONCAT($U$18,_xlfn.XLOOKUP(LEFT(DEC2HEX(_xlfn.UNICODE(MID(Q18,10,1)),4)),入力キー,入力コード),$U$18,_xlfn.XLOOKUP(MID(DEC2HEX(_xlfn.UNICODE(MID(Q18,10,1)),4),2,1),入力キー,入力コード),$U$18,_xlfn.XLOOKUP(MID(DEC2HEX(_xlfn.UNICODE(MID(Q18,10,1)),4),3,1),入力キー,入力コード),$U$18,_xlfn.XLOOKUP(RIGHT(DEC2HEX(_xlfn.UNICODE(MID(Q18,10,1)),4)),入力キー,入力コード))),IF(LEN(Q18)&lt;11,"",_xlfn.CONCAT($U$18,_xlfn.XLOOKUP(LEFT(DEC2HEX(_xlfn.UNICODE(MID(Q18,11,1)),4)),入力キー,入力コード),$U$18,_xlfn.XLOOKUP(MID(DEC2HEX(_xlfn.UNICODE(MID(Q18,11,1)),4),2,1),入力キー,入力コード),$U$18,_xlfn.XLOOKUP(MID(DEC2HEX(_xlfn.UNICODE(MID(Q18,11,1)),4),3,1),入力キー,入力コード),$U$18,_xlfn.XLOOKUP(RIGHT(DEC2HEX(_xlfn.UNICODE(MID(Q18,11,1)),4)),入力キー,入力コード))),IF(LEN(Q18)&lt;12,"",_xlfn.CONCAT($U$18,_xlfn.XLOOKUP(LEFT(DEC2HEX(_xlfn.UNICODE(MID(Q18,12,1)),4)),入力キー,入力コード),$U$18,_xlfn.XLOOKUP(MID(DEC2HEX(_xlfn.UNICODE(MID(Q18,12,1)),4),2,1),入力キー,入力コード),$U$18,_xlfn.XLOOKUP(MID(DEC2HEX(_xlfn.UNICODE(MID(Q18,12,1)),4),3,1),入力キー,入力コード),$U$18,_xlfn.XLOOKUP(RIGHT(DEC2HEX(_xlfn.UNICODE(MID(Q18,12,1)),4)),入力キー,入力コード))),IF(LEN(Q18)&lt;13,"",_xlfn.CONCAT($U$18,_xlfn.XLOOKUP(LEFT(DEC2HEX(_xlfn.UNICODE(MID(Q18,13,1)),4)),入力キー,入力コード),$U$18,_xlfn.XLOOKUP(MID(DEC2HEX(_xlfn.UNICODE(MID(Q18,13,1)),4),2,1),入力キー,入力コード),$U$18,_xlfn.XLOOKUP(MID(DEC2HEX(_xlfn.UNICODE(MID(Q18,13,1)),4),3,1),入力キー,入力コード),$U$18,_xlfn.XLOOKUP(RIGHT(DEC2HEX(_xlfn.UNICODE(MID(Q18,13,1)),4)),入力キー,入力コード))),IF(LEN(Q18)&lt;14,"",_xlfn.CONCAT($U$18,_xlfn.XLOOKUP(LEFT(DEC2HEX(_xlfn.UNICODE(MID(Q18,14,1)),4)),入力キー,入力コード),$U$18,_xlfn.XLOOKUP(MID(DEC2HEX(_xlfn.UNICODE(MID(Q18,14,1)),4),2,1),入力キー,入力コード),$U$18,_xlfn.XLOOKUP(MID(DEC2HEX(_xlfn.UNICODE(MID(Q18,14,1)),4),3,1),入力キー,入力コード),$U$18,_xlfn.XLOOKUP(RIGHT(DEC2HEX(_xlfn.UNICODE(MID(Q18,14,1)),4)),入力キー,入力コード))),IF(LEN(Q18)&lt;15,"",_xlfn.CONCAT($U$18,_xlfn.XLOOKUP(LEFT(DEC2HEX(_xlfn.UNICODE(MID(Q18,15,1)),4)),入力キー,入力コード),$U$18,_xlfn.XLOOKUP(MID(DEC2HEX(_xlfn.UNICODE(MID(Q18,15,1)),4),2,1),入力キー,入力コード),$U$18,_xlfn.XLOOKUP(MID(DEC2HEX(_xlfn.UNICODE(MID(Q18,15,1)),4),3,1),入力キー,入力コード),$U$18,_xlfn.XLOOKUP(RIGHT(DEC2HEX(_xlfn.UNICODE(MID(Q18,15,1)),4)),入力キー,入力コード))),IF(LEN(Q18)&lt;16,"",_xlfn.CONCAT($U$18,_xlfn.XLOOKUP(LEFT(DEC2HEX(_xlfn.UNICODE(MID(Q18,16,1)),4)),入力キー,入力コード),$U$18,_xlfn.XLOOKUP(MID(DEC2HEX(_xlfn.UNICODE(MID(Q18,16,1)),4),2,1),入力キー,入力コード),$U$18,_xlfn.XLOOKUP(MID(DEC2HEX(_xlfn.UNICODE(MID(Q18,16,1)),4),3,1),入力キー,入力コード),$U$18,_xlfn.XLOOKUP(RIGHT(DEC2HEX(_xlfn.UNICODE(MID(Q18,16,1)),4)),入力キー,入力コード))),IF(LEN(Q18)&lt;17,"",_xlfn.CONCAT($U$18,_xlfn.XLOOKUP(LEFT(DEC2HEX(_xlfn.UNICODE(MID(Q18,17,1)),4)),入力キー,入力コード),$U$18,_xlfn.XLOOKUP(MID(DEC2HEX(_xlfn.UNICODE(MID(Q18,17,1)),4),2,1),入力キー,入力コード),$U$18,_xlfn.XLOOKUP(MID(DEC2HEX(_xlfn.UNICODE(MID(Q18,17,1)),4),3,1),入力キー,入力コード),$U$18,_xlfn.XLOOKUP(RIGHT(DEC2HEX(_xlfn.UNICODE(MID(Q18,17,1)),4)),入力キー,入力コード))),IF(LEN(Q18)&lt;18,"",_xlfn.CONCAT($U$18,_xlfn.XLOOKUP(LEFT(DEC2HEX(_xlfn.UNICODE(MID(Q18,18,1)),4)),入力キー,入力コード),$U$18,_xlfn.XLOOKUP(MID(DEC2HEX(_xlfn.UNICODE(MID(Q18,18,1)),4),2,1),入力キー,入力コード),$U$18,_xlfn.XLOOKUP(MID(DEC2HEX(_xlfn.UNICODE(MID(Q18,18,1)),4),3,1),入力キー,入力コード),$U$18,_xlfn.XLOOKUP(RIGHT(DEC2HEX(_xlfn.UNICODE(MID(Q18,18,1)),4)),入力キー,入力コード))),IF(LEN(Q18)&lt;19,"",_xlfn.CONCAT($U$18,_xlfn.XLOOKUP(LEFT(DEC2HEX(_xlfn.UNICODE(MID(Q18,19,1)),4)),入力キー,入力コード),$U$18,_xlfn.XLOOKUP(MID(DEC2HEX(_xlfn.UNICODE(MID(Q18,19,1)),4),2,1),入力キー,入力コード),$U$18,_xlfn.XLOOKUP(MID(DEC2HEX(_xlfn.UNICODE(MID(Q18,19,1)),4),3,1),入力キー,入力コード),$U$18,_xlfn.XLOOKUP(RIGHT(DEC2HEX(_xlfn.UNICODE(MID(Q18,19,1)),4)),入力キー,入力コード))),IF(LEN(Q18)&lt;20,"",_xlfn.CONCAT($U$18,_xlfn.XLOOKUP(LEFT(DEC2HEX(_xlfn.UNICODE(MID(Q18,20,1)),4)),入力キー,入力コード),$U$18,_xlfn.XLOOKUP(MID(DEC2HEX(_xlfn.UNICODE(MID(Q18,20,1)),4),2,1),入力キー,入力コード),$U$18,_xlfn.XLOOKUP(MID(DEC2HEX(_xlfn.UNICODE(MID(Q18,20,1)),4),3,1),入力キー,入力コード),$U$18,_xlfn.XLOOKUP(RIGHT(DEC2HEX(_xlfn.UNICODE(MID(Q18,20,1)),4)),入力キー,入力コード))),IF(Q18="","",$U$19))</f>
        <v/>
      </c>
      <c r="T18" s="190"/>
      <c r="U18" s="187" t="s">
        <v>253</v>
      </c>
    </row>
    <row r="19" spans="1:21" ht="21">
      <c r="A19" s="183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95">
        <f t="shared" si="0"/>
        <v>3145732</v>
      </c>
      <c r="N19" s="217" t="s">
        <v>38</v>
      </c>
      <c r="O19" s="218" t="s">
        <v>40</v>
      </c>
      <c r="P19" s="218" t="s">
        <v>5</v>
      </c>
      <c r="Q19" s="290" t="str">
        <f>IF(B4="","",B4)</f>
        <v/>
      </c>
      <c r="R19" s="219" t="str">
        <f t="shared" ref="R19:R64" si="1">_xlfn.CONCAT(IF(Q19="","",_xlfn.CONCAT($U$17,_xlfn.XLOOKUP(LEFT(DEC2HEX(_xlfn.UNICODE(Q19),4)),仮想キートップ,入力コード),$U$18,_xlfn.XLOOKUP(MID(DEC2HEX(_xlfn.UNICODE(Q19),4),2,1),仮想キートップ,入力コード),$U$18,_xlfn.XLOOKUP(MID(DEC2HEX(_xlfn.UNICODE(Q19),4),3,1),仮想キートップ,入力コード),$U$18,_xlfn.XLOOKUP(RIGHT(DEC2HEX(_xlfn.UNICODE(Q19),4)),仮想キートップ,入力コード))),IF(LEN(Q19)&lt;2,"",_xlfn.CONCAT($U$18,_xlfn.XLOOKUP(LEFT(DEC2HEX(_xlfn.UNICODE(MID(Q19,2,1)),4)),仮想キートップ,入力コード),$U$18,_xlfn.XLOOKUP(MID(DEC2HEX(_xlfn.UNICODE(MID(Q19,2,1)),4),2,1),仮想キートップ,入力コード),$U$18,_xlfn.XLOOKUP(MID(DEC2HEX(_xlfn.UNICODE(MID(Q19,2,1)),4),3,1),仮想キートップ,入力コード),$U$18,_xlfn.XLOOKUP(RIGHT(DEC2HEX(_xlfn.UNICODE(MID(Q19,2,1)),4)),仮想キートップ,入力コード))),IF(LEN(Q19)&lt;3,"",_xlfn.CONCAT($U$18,_xlfn.XLOOKUP(LEFT(DEC2HEX(_xlfn.UNICODE(MID(Q19,3,1)),4)),仮想キートップ,入力コード),$U$18,_xlfn.XLOOKUP(MID(DEC2HEX(_xlfn.UNICODE(MID(Q19,3,1)),4),2,1),仮想キートップ,入力コード),$U$18,_xlfn.XLOOKUP(MID(DEC2HEX(_xlfn.UNICODE(MID(Q19,3,1)),4),3,1),仮想キートップ,入力コード),$U$18,_xlfn.XLOOKUP(RIGHT(DEC2HEX(_xlfn.UNICODE(MID(Q19,3,1)),4)),仮想キートップ,入力コード))),IF(LEN(Q19)&lt;4,"",_xlfn.CONCAT($U$18,_xlfn.XLOOKUP(LEFT(DEC2HEX(_xlfn.UNICODE(MID(Q19,4,1)),4)),仮想キートップ,入力コード),$U$18,_xlfn.XLOOKUP(MID(DEC2HEX(_xlfn.UNICODE(MID(Q19,4,1)),4),2,1),仮想キートップ,入力コード),$U$18,_xlfn.XLOOKUP(MID(DEC2HEX(_xlfn.UNICODE(MID(Q19,4,1)),4),3,1),仮想キートップ,入力コード),$U$18,_xlfn.XLOOKUP(RIGHT(DEC2HEX(_xlfn.UNICODE(MID(Q19,4,1)),4)),仮想キートップ,入力コード))),IF(LEN(Q19)&lt;5,"",_xlfn.CONCAT($U$18,_xlfn.XLOOKUP(LEFT(DEC2HEX(_xlfn.UNICODE(MID(Q19,5,1)),4)),仮想キートップ,入力コード),$U$18,_xlfn.XLOOKUP(MID(DEC2HEX(_xlfn.UNICODE(MID(Q19,5,1)),4),2,1),仮想キートップ,入力コード),$U$18,_xlfn.XLOOKUP(MID(DEC2HEX(_xlfn.UNICODE(MID(Q19,5,1)),4),3,1),仮想キートップ,入力コード),$U$18,_xlfn.XLOOKUP(RIGHT(DEC2HEX(_xlfn.UNICODE(MID(Q19,5,1)),4)),仮想キートップ,入力コード))),IF(LEN(Q19)&lt;6,"",_xlfn.CONCAT($U$18,_xlfn.XLOOKUP(LEFT(DEC2HEX(_xlfn.UNICODE(MID(Q19,6,1)),4)),仮想キートップ,入力コード),$U$18,_xlfn.XLOOKUP(MID(DEC2HEX(_xlfn.UNICODE(MID(Q19,6,1)),4),2,1),仮想キートップ,入力コード),$U$18,_xlfn.XLOOKUP(MID(DEC2HEX(_xlfn.UNICODE(MID(Q19,6,1)),4),3,1),仮想キートップ,入力コード),$U$18,_xlfn.XLOOKUP(RIGHT(DEC2HEX(_xlfn.UNICODE(MID(Q19,6,1)),4)),仮想キートップ,入力コード))),IF(LEN(Q19)&lt;7,"",_xlfn.CONCAT($U$18,_xlfn.XLOOKUP(LEFT(DEC2HEX(_xlfn.UNICODE(MID(Q19,7,1)),4)),仮想キートップ,入力コード),$U$18,_xlfn.XLOOKUP(MID(DEC2HEX(_xlfn.UNICODE(MID(Q19,7,1)),4),2,1),仮想キートップ,入力コード),$U$18,_xlfn.XLOOKUP(MID(DEC2HEX(_xlfn.UNICODE(MID(Q19,7,1)),4),3,1),仮想キートップ,入力コード),$U$18,_xlfn.XLOOKUP(RIGHT(DEC2HEX(_xlfn.UNICODE(MID(Q19,7,1)),4)),仮想キートップ,入力コード))),IF(LEN(Q19)&lt;8,"",_xlfn.CONCAT($U$18,_xlfn.XLOOKUP(LEFT(DEC2HEX(_xlfn.UNICODE(MID(Q19,8,1)),4)),仮想キートップ,入力コード),$U$18,_xlfn.XLOOKUP(MID(DEC2HEX(_xlfn.UNICODE(MID(Q19,8,1)),4),2,1),仮想キートップ,入力コード),$U$18,_xlfn.XLOOKUP(MID(DEC2HEX(_xlfn.UNICODE(MID(Q19,8,1)),4),3,1),仮想キートップ,入力コード),$U$18,_xlfn.XLOOKUP(RIGHT(DEC2HEX(_xlfn.UNICODE(MID(Q19,8,1)),4)),仮想キートップ,入力コード))),IF(LEN(Q19)&lt;9,"",_xlfn.CONCAT($U$18,_xlfn.XLOOKUP(LEFT(DEC2HEX(_xlfn.UNICODE(MID(Q19,9,1)),4)),仮想キートップ,入力コード),$U$18,_xlfn.XLOOKUP(MID(DEC2HEX(_xlfn.UNICODE(MID(Q19,9,1)),4),2,1),仮想キートップ,入力コード),$U$18,_xlfn.XLOOKUP(MID(DEC2HEX(_xlfn.UNICODE(MID(Q19,9,1)),4),3,1),仮想キートップ,入力コード),$U$18,_xlfn.XLOOKUP(RIGHT(DEC2HEX(_xlfn.UNICODE(MID(Q19,9,1)),4)),仮想キートップ,入力コード))),IF(LEN(Q19)&lt;10,"",_xlfn.CONCAT($U$18,_xlfn.XLOOKUP(LEFT(DEC2HEX(_xlfn.UNICODE(MID(Q19,10,1)),4)),仮想キートップ,入力コード),$U$18,_xlfn.XLOOKUP(MID(DEC2HEX(_xlfn.UNICODE(MID(Q19,10,1)),4),2,1),仮想キートップ,入力コード),$U$18,_xlfn.XLOOKUP(MID(DEC2HEX(_xlfn.UNICODE(MID(Q19,10,1)),4),3,1),仮想キートップ,入力コード),$U$18,_xlfn.XLOOKUP(RIGHT(DEC2HEX(_xlfn.UNICODE(MID(Q19,10,1)),4)),仮想キートップ,入力コード))),IF(LEN(Q19)&lt;11,"",_xlfn.CONCAT($U$18,_xlfn.XLOOKUP(LEFT(DEC2HEX(_xlfn.UNICODE(MID(Q19,11,1)),4)),仮想キートップ,入力コード),$U$18,_xlfn.XLOOKUP(MID(DEC2HEX(_xlfn.UNICODE(MID(Q19,11,1)),4),2,1),仮想キートップ,入力コード),$U$18,_xlfn.XLOOKUP(MID(DEC2HEX(_xlfn.UNICODE(MID(Q19,11,1)),4),3,1),仮想キートップ,入力コード),$U$18,_xlfn.XLOOKUP(RIGHT(DEC2HEX(_xlfn.UNICODE(MID(Q19,11,1)),4)),仮想キートップ,入力コード))),IF(LEN(Q19)&lt;12,"",_xlfn.CONCAT($U$18,_xlfn.XLOOKUP(LEFT(DEC2HEX(_xlfn.UNICODE(MID(Q19,12,1)),4)),仮想キートップ,入力コード),$U$18,_xlfn.XLOOKUP(MID(DEC2HEX(_xlfn.UNICODE(MID(Q19,12,1)),4),2,1),仮想キートップ,入力コード),$U$18,_xlfn.XLOOKUP(MID(DEC2HEX(_xlfn.UNICODE(MID(Q19,12,1)),4),3,1),仮想キートップ,入力コード),$U$18,_xlfn.XLOOKUP(RIGHT(DEC2HEX(_xlfn.UNICODE(MID(Q19,12,1)),4)),仮想キートップ,入力コード))),IF(LEN(Q19)&lt;13,"",_xlfn.CONCAT($U$18,_xlfn.XLOOKUP(LEFT(DEC2HEX(_xlfn.UNICODE(MID(Q19,13,1)),4)),仮想キートップ,入力コード),$U$18,_xlfn.XLOOKUP(MID(DEC2HEX(_xlfn.UNICODE(MID(Q19,13,1)),4),2,1),仮想キートップ,入力コード),$U$18,_xlfn.XLOOKUP(MID(DEC2HEX(_xlfn.UNICODE(MID(Q19,13,1)),4),3,1),仮想キートップ,入力コード),$U$18,_xlfn.XLOOKUP(RIGHT(DEC2HEX(_xlfn.UNICODE(MID(Q19,13,1)),4)),仮想キートップ,入力コード))),IF(LEN(Q19)&lt;14,"",_xlfn.CONCAT($U$18,_xlfn.XLOOKUP(LEFT(DEC2HEX(_xlfn.UNICODE(MID(Q19,14,1)),4)),仮想キートップ,入力コード),$U$18,_xlfn.XLOOKUP(MID(DEC2HEX(_xlfn.UNICODE(MID(Q19,14,1)),4),2,1),仮想キートップ,入力コード),$U$18,_xlfn.XLOOKUP(MID(DEC2HEX(_xlfn.UNICODE(MID(Q19,14,1)),4),3,1),仮想キートップ,入力コード),$U$18,_xlfn.XLOOKUP(RIGHT(DEC2HEX(_xlfn.UNICODE(MID(Q19,14,1)),4)),仮想キートップ,入力コード))),IF(LEN(Q19)&lt;15,"",_xlfn.CONCAT($U$18,_xlfn.XLOOKUP(LEFT(DEC2HEX(_xlfn.UNICODE(MID(Q19,15,1)),4)),仮想キートップ,入力コード),$U$18,_xlfn.XLOOKUP(MID(DEC2HEX(_xlfn.UNICODE(MID(Q19,15,1)),4),2,1),仮想キートップ,入力コード),$U$18,_xlfn.XLOOKUP(MID(DEC2HEX(_xlfn.UNICODE(MID(Q19,15,1)),4),3,1),仮想キートップ,入力コード),$U$18,_xlfn.XLOOKUP(RIGHT(DEC2HEX(_xlfn.UNICODE(MID(Q19,15,1)),4)),仮想キートップ,入力コード))),IF(LEN(Q19)&lt;16,"",_xlfn.CONCAT($U$18,_xlfn.XLOOKUP(LEFT(DEC2HEX(_xlfn.UNICODE(MID(Q19,16,1)),4)),仮想キートップ,入力コード),$U$18,_xlfn.XLOOKUP(MID(DEC2HEX(_xlfn.UNICODE(MID(Q19,16,1)),4),2,1),仮想キートップ,入力コード),$U$18,_xlfn.XLOOKUP(MID(DEC2HEX(_xlfn.UNICODE(MID(Q19,16,1)),4),3,1),仮想キートップ,入力コード),$U$18,_xlfn.XLOOKUP(RIGHT(DEC2HEX(_xlfn.UNICODE(MID(Q19,16,1)),4)),仮想キートップ,入力コード))),IF(LEN(Q19)&lt;17,"",_xlfn.CONCAT($U$18,_xlfn.XLOOKUP(LEFT(DEC2HEX(_xlfn.UNICODE(MID(Q19,17,1)),4)),仮想キートップ,入力コード),$U$18,_xlfn.XLOOKUP(MID(DEC2HEX(_xlfn.UNICODE(MID(Q19,17,1)),4),2,1),仮想キートップ,入力コード),$U$18,_xlfn.XLOOKUP(MID(DEC2HEX(_xlfn.UNICODE(MID(Q19,17,1)),4),3,1),仮想キートップ,入力コード),$U$18,_xlfn.XLOOKUP(RIGHT(DEC2HEX(_xlfn.UNICODE(MID(Q19,17,1)),4)),仮想キートップ,入力コード))),IF(LEN(Q19)&lt;18,"",_xlfn.CONCAT($U$18,_xlfn.XLOOKUP(LEFT(DEC2HEX(_xlfn.UNICODE(MID(Q19,18,1)),4)),仮想キートップ,入力コード),$U$18,_xlfn.XLOOKUP(MID(DEC2HEX(_xlfn.UNICODE(MID(Q19,18,1)),4),2,1),仮想キートップ,入力コード),$U$18,_xlfn.XLOOKUP(MID(DEC2HEX(_xlfn.UNICODE(MID(Q19,18,1)),4),3,1),仮想キートップ,入力コード),$U$18,_xlfn.XLOOKUP(RIGHT(DEC2HEX(_xlfn.UNICODE(MID(Q19,18,1)),4)),仮想キートップ,入力コード))),IF(LEN(Q19)&lt;19,"",_xlfn.CONCAT($U$18,_xlfn.XLOOKUP(LEFT(DEC2HEX(_xlfn.UNICODE(MID(Q19,19,1)),4)),仮想キートップ,入力コード),$U$18,_xlfn.XLOOKUP(MID(DEC2HEX(_xlfn.UNICODE(MID(Q19,19,1)),4),2,1),仮想キートップ,入力コード),$U$18,_xlfn.XLOOKUP(MID(DEC2HEX(_xlfn.UNICODE(MID(Q19,19,1)),4),3,1),仮想キートップ,入力コード),$U$18,_xlfn.XLOOKUP(RIGHT(DEC2HEX(_xlfn.UNICODE(MID(Q19,19,1)),4)),仮想キートップ,入力コード))),IF(LEN(Q19)&lt;20,"",_xlfn.CONCAT($U$18,_xlfn.XLOOKUP(LEFT(DEC2HEX(_xlfn.UNICODE(MID(Q19,20,1)),4)),仮想キートップ,入力コード),$U$18,_xlfn.XLOOKUP(MID(DEC2HEX(_xlfn.UNICODE(MID(Q19,20,1)),4),2,1),仮想キートップ,入力コード),$U$18,_xlfn.XLOOKUP(MID(DEC2HEX(_xlfn.UNICODE(MID(Q19,20,1)),4),3,1),仮想キートップ,入力コード),$U$18,_xlfn.XLOOKUP(RIGHT(DEC2HEX(_xlfn.UNICODE(MID(Q19,20,1)),4)),仮想キートップ,入力コード))),IF(Q19="","",$U$19))</f>
        <v/>
      </c>
      <c r="T19" s="191" t="s">
        <v>254</v>
      </c>
      <c r="U19" s="188" t="s">
        <v>255</v>
      </c>
    </row>
    <row r="20" spans="1:21" ht="21">
      <c r="A20" s="183"/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95">
        <f t="shared" si="0"/>
        <v>3145736</v>
      </c>
      <c r="N20" s="217" t="s">
        <v>38</v>
      </c>
      <c r="O20" s="218" t="s">
        <v>40</v>
      </c>
      <c r="P20" s="218" t="s">
        <v>6</v>
      </c>
      <c r="Q20" s="290" t="str">
        <f>IF(C4="","",C4)</f>
        <v/>
      </c>
      <c r="R20" s="219" t="str">
        <f t="shared" si="1"/>
        <v/>
      </c>
    </row>
    <row r="21" spans="1:21" ht="21">
      <c r="A21" s="183"/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95">
        <f t="shared" si="0"/>
        <v>3145744</v>
      </c>
      <c r="N21" s="217" t="s">
        <v>38</v>
      </c>
      <c r="O21" s="218" t="s">
        <v>40</v>
      </c>
      <c r="P21" s="218" t="s">
        <v>7</v>
      </c>
      <c r="Q21" s="290" t="str">
        <f>IF(D4="","",D4)</f>
        <v/>
      </c>
      <c r="R21" s="219" t="str">
        <f t="shared" si="1"/>
        <v/>
      </c>
    </row>
    <row r="22" spans="1:21" ht="21">
      <c r="A22" s="183"/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95">
        <f t="shared" si="0"/>
        <v>3145760</v>
      </c>
      <c r="N22" s="217" t="s">
        <v>38</v>
      </c>
      <c r="O22" s="218" t="s">
        <v>40</v>
      </c>
      <c r="P22" s="218" t="s">
        <v>8</v>
      </c>
      <c r="Q22" s="290" t="str">
        <f>IF(E4="","",E4)</f>
        <v/>
      </c>
      <c r="R22" s="219" t="str">
        <f t="shared" si="1"/>
        <v/>
      </c>
    </row>
    <row r="23" spans="1:21" ht="21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95">
        <f t="shared" si="0"/>
        <v>3153920</v>
      </c>
      <c r="N23" s="217" t="s">
        <v>38</v>
      </c>
      <c r="O23" s="218" t="s">
        <v>40</v>
      </c>
      <c r="P23" s="218" t="s">
        <v>24</v>
      </c>
      <c r="Q23" s="290" t="str">
        <f>IF(A6="","",A6)</f>
        <v/>
      </c>
      <c r="R23" s="219" t="str">
        <f t="shared" si="1"/>
        <v/>
      </c>
    </row>
    <row r="24" spans="1:21" ht="21">
      <c r="A24" s="183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95">
        <f t="shared" si="0"/>
        <v>3162112</v>
      </c>
      <c r="N24" s="217" t="s">
        <v>38</v>
      </c>
      <c r="O24" s="218" t="s">
        <v>40</v>
      </c>
      <c r="P24" s="218" t="s">
        <v>26</v>
      </c>
      <c r="Q24" s="290" t="str">
        <f>IF(B6="","",B6)</f>
        <v/>
      </c>
      <c r="R24" s="219" t="str">
        <f t="shared" si="1"/>
        <v/>
      </c>
    </row>
    <row r="25" spans="1:21" ht="21">
      <c r="A25" s="183"/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95">
        <f t="shared" si="0"/>
        <v>3178496</v>
      </c>
      <c r="N25" s="217" t="s">
        <v>38</v>
      </c>
      <c r="O25" s="218" t="s">
        <v>40</v>
      </c>
      <c r="P25" s="218" t="s">
        <v>28</v>
      </c>
      <c r="Q25" s="290" t="str">
        <f>IF(C6="","",C6)</f>
        <v/>
      </c>
      <c r="R25" s="219" t="str">
        <f t="shared" si="1"/>
        <v/>
      </c>
    </row>
    <row r="26" spans="1:21" ht="21">
      <c r="A26" s="183"/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95">
        <f t="shared" si="0"/>
        <v>3211264</v>
      </c>
      <c r="N26" s="217" t="s">
        <v>38</v>
      </c>
      <c r="O26" s="218" t="s">
        <v>40</v>
      </c>
      <c r="P26" s="218" t="s">
        <v>30</v>
      </c>
      <c r="Q26" s="290" t="str">
        <f>IF(D6="","",D6)</f>
        <v/>
      </c>
      <c r="R26" s="219" t="str">
        <f t="shared" si="1"/>
        <v/>
      </c>
    </row>
    <row r="27" spans="1:21" ht="21">
      <c r="A27" s="183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95">
        <f t="shared" si="0"/>
        <v>3276800</v>
      </c>
      <c r="N27" s="217" t="s">
        <v>38</v>
      </c>
      <c r="O27" s="218" t="s">
        <v>40</v>
      </c>
      <c r="P27" s="218" t="s">
        <v>32</v>
      </c>
      <c r="Q27" s="290" t="str">
        <f>IF(E6="","",E6)</f>
        <v/>
      </c>
      <c r="R27" s="219" t="str">
        <f t="shared" si="1"/>
        <v/>
      </c>
    </row>
    <row r="28" spans="1:21" ht="21">
      <c r="A28" s="183"/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95">
        <f t="shared" si="0"/>
        <v>36700160</v>
      </c>
      <c r="N28" s="217" t="s">
        <v>38</v>
      </c>
      <c r="O28" s="218" t="s">
        <v>40</v>
      </c>
      <c r="P28" s="218" t="s">
        <v>57</v>
      </c>
      <c r="Q28" s="290" t="str">
        <f>IF(A8="","",A8)</f>
        <v/>
      </c>
      <c r="R28" s="219" t="str">
        <f t="shared" si="1"/>
        <v/>
      </c>
    </row>
    <row r="29" spans="1:21" ht="21">
      <c r="A29" s="183"/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95">
        <f t="shared" si="0"/>
        <v>70254592</v>
      </c>
      <c r="N29" s="217" t="s">
        <v>38</v>
      </c>
      <c r="O29" s="218" t="s">
        <v>40</v>
      </c>
      <c r="P29" s="218" t="s">
        <v>59</v>
      </c>
      <c r="Q29" s="290" t="str">
        <f>IF(B8="","",B8)</f>
        <v/>
      </c>
      <c r="R29" s="219" t="str">
        <f t="shared" si="1"/>
        <v/>
      </c>
    </row>
    <row r="30" spans="1:21" ht="21">
      <c r="A30" s="183"/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95">
        <f t="shared" si="0"/>
        <v>137363456</v>
      </c>
      <c r="N30" s="217" t="s">
        <v>38</v>
      </c>
      <c r="O30" s="218" t="s">
        <v>40</v>
      </c>
      <c r="P30" s="218" t="s">
        <v>61</v>
      </c>
      <c r="Q30" s="290" t="str">
        <f>IF(C8="","",C8)</f>
        <v/>
      </c>
      <c r="R30" s="219" t="str">
        <f t="shared" si="1"/>
        <v/>
      </c>
    </row>
    <row r="31" spans="1:21" ht="21">
      <c r="A31" s="183"/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95">
        <f t="shared" si="0"/>
        <v>271581184</v>
      </c>
      <c r="N31" s="217" t="s">
        <v>38</v>
      </c>
      <c r="O31" s="218" t="s">
        <v>40</v>
      </c>
      <c r="P31" s="218" t="s">
        <v>63</v>
      </c>
      <c r="Q31" s="290" t="str">
        <f>IF(D8="","",D8)</f>
        <v/>
      </c>
      <c r="R31" s="219" t="str">
        <f t="shared" si="1"/>
        <v/>
      </c>
    </row>
    <row r="32" spans="1:21" ht="21">
      <c r="A32" s="183"/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95">
        <f t="shared" si="0"/>
        <v>540016640</v>
      </c>
      <c r="N32" s="217" t="s">
        <v>38</v>
      </c>
      <c r="O32" s="218" t="s">
        <v>40</v>
      </c>
      <c r="P32" s="218" t="s">
        <v>65</v>
      </c>
      <c r="Q32" s="290" t="str">
        <f>IF(E8="","",E8)</f>
        <v/>
      </c>
      <c r="R32" s="219" t="str">
        <f t="shared" si="1"/>
        <v/>
      </c>
    </row>
    <row r="33" spans="1:18" ht="21">
      <c r="A33" s="183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95">
        <f t="shared" si="0"/>
        <v>137442099200</v>
      </c>
      <c r="N33" s="217" t="s">
        <v>38</v>
      </c>
      <c r="O33" s="218" t="s">
        <v>40</v>
      </c>
      <c r="P33" s="218" t="s">
        <v>86</v>
      </c>
      <c r="Q33" s="290" t="str">
        <f>IF(A10="","",A10)</f>
        <v/>
      </c>
      <c r="R33" s="219" t="str">
        <f t="shared" si="1"/>
        <v/>
      </c>
    </row>
    <row r="34" spans="1:18" ht="21">
      <c r="A34" s="183"/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95">
        <f t="shared" si="0"/>
        <v>274881052672</v>
      </c>
      <c r="N34" s="217" t="s">
        <v>38</v>
      </c>
      <c r="O34" s="218" t="s">
        <v>40</v>
      </c>
      <c r="P34" s="218" t="s">
        <v>88</v>
      </c>
      <c r="Q34" s="290" t="str">
        <f>IF(B10="","",B10)</f>
        <v/>
      </c>
      <c r="R34" s="219" t="str">
        <f t="shared" si="1"/>
        <v/>
      </c>
    </row>
    <row r="35" spans="1:18" ht="21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95">
        <f t="shared" si="0"/>
        <v>549758959616</v>
      </c>
      <c r="N35" s="217" t="s">
        <v>38</v>
      </c>
      <c r="O35" s="218" t="s">
        <v>40</v>
      </c>
      <c r="P35" s="218" t="s">
        <v>90</v>
      </c>
      <c r="Q35" s="290" t="str">
        <f>IF(C10="","",C10)</f>
        <v/>
      </c>
      <c r="R35" s="219" t="str">
        <f t="shared" si="1"/>
        <v/>
      </c>
    </row>
    <row r="36" spans="1:18" ht="21">
      <c r="A36" s="183"/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95">
        <f t="shared" si="0"/>
        <v>1099514773504</v>
      </c>
      <c r="N36" s="217" t="s">
        <v>38</v>
      </c>
      <c r="O36" s="218" t="s">
        <v>40</v>
      </c>
      <c r="P36" s="218" t="s">
        <v>92</v>
      </c>
      <c r="Q36" s="290" t="str">
        <f>IF(D10="","",D10)</f>
        <v/>
      </c>
      <c r="R36" s="219" t="str">
        <f t="shared" si="1"/>
        <v/>
      </c>
    </row>
    <row r="37" spans="1:18" ht="21">
      <c r="A37" s="183"/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95">
        <f t="shared" si="0"/>
        <v>2199026401280</v>
      </c>
      <c r="N37" s="217" t="s">
        <v>38</v>
      </c>
      <c r="O37" s="218" t="s">
        <v>40</v>
      </c>
      <c r="P37" s="218" t="s">
        <v>94</v>
      </c>
      <c r="Q37" s="290" t="str">
        <f>IF(E10="","",E10)</f>
        <v/>
      </c>
      <c r="R37" s="219" t="str">
        <f t="shared" si="1"/>
        <v/>
      </c>
    </row>
    <row r="38" spans="1:18" ht="21">
      <c r="A38" s="183"/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95">
        <f t="shared" si="0"/>
        <v>49216</v>
      </c>
      <c r="N38" s="217" t="s">
        <v>26</v>
      </c>
      <c r="O38" s="218" t="s">
        <v>28</v>
      </c>
      <c r="P38" s="218" t="s">
        <v>9</v>
      </c>
      <c r="Q38" s="290" t="str">
        <f>IF(F4="","",F4)</f>
        <v/>
      </c>
      <c r="R38" s="219" t="str">
        <f t="shared" si="1"/>
        <v/>
      </c>
    </row>
    <row r="39" spans="1:18" ht="21">
      <c r="A39" s="183"/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95">
        <f t="shared" si="0"/>
        <v>49280</v>
      </c>
      <c r="N39" s="217" t="s">
        <v>26</v>
      </c>
      <c r="O39" s="218" t="s">
        <v>28</v>
      </c>
      <c r="P39" s="218" t="s">
        <v>10</v>
      </c>
      <c r="Q39" s="290" t="str">
        <f>IF(G4="","",G4)</f>
        <v/>
      </c>
      <c r="R39" s="219" t="str">
        <f t="shared" si="1"/>
        <v/>
      </c>
    </row>
    <row r="40" spans="1:18" ht="21">
      <c r="A40" s="183"/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95">
        <f t="shared" si="0"/>
        <v>49408</v>
      </c>
      <c r="N40" s="217" t="s">
        <v>26</v>
      </c>
      <c r="O40" s="218" t="s">
        <v>28</v>
      </c>
      <c r="P40" s="218" t="s">
        <v>11</v>
      </c>
      <c r="Q40" s="290" t="str">
        <f>IF(H4="","",H4)</f>
        <v/>
      </c>
      <c r="R40" s="219" t="str">
        <f t="shared" si="1"/>
        <v/>
      </c>
    </row>
    <row r="41" spans="1:18" ht="21">
      <c r="A41" s="183"/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95">
        <f t="shared" si="0"/>
        <v>49664</v>
      </c>
      <c r="N41" s="217" t="s">
        <v>26</v>
      </c>
      <c r="O41" s="218" t="s">
        <v>28</v>
      </c>
      <c r="P41" s="218" t="s">
        <v>12</v>
      </c>
      <c r="Q41" s="290" t="str">
        <f>IF(I4="","",I4)</f>
        <v/>
      </c>
      <c r="R41" s="219" t="str">
        <f t="shared" si="1"/>
        <v/>
      </c>
    </row>
    <row r="42" spans="1:18" ht="21">
      <c r="A42" s="183"/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95">
        <f t="shared" si="0"/>
        <v>50176</v>
      </c>
      <c r="N42" s="217" t="s">
        <v>26</v>
      </c>
      <c r="O42" s="218" t="s">
        <v>28</v>
      </c>
      <c r="P42" s="218" t="s">
        <v>13</v>
      </c>
      <c r="Q42" s="290" t="str">
        <f>IF(J4="","",J4)</f>
        <v/>
      </c>
      <c r="R42" s="219" t="str">
        <f t="shared" si="1"/>
        <v/>
      </c>
    </row>
    <row r="43" spans="1:18" ht="21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95">
        <f t="shared" si="0"/>
        <v>51200</v>
      </c>
      <c r="N43" s="217" t="s">
        <v>26</v>
      </c>
      <c r="O43" s="218" t="s">
        <v>28</v>
      </c>
      <c r="P43" s="218" t="s">
        <v>256</v>
      </c>
      <c r="Q43" s="290" t="str">
        <f>IF(K4="","",K4)</f>
        <v/>
      </c>
      <c r="R43" s="219" t="str">
        <f t="shared" si="1"/>
        <v/>
      </c>
    </row>
    <row r="44" spans="1:18" ht="21">
      <c r="A44" s="183"/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95">
        <f t="shared" si="0"/>
        <v>53248</v>
      </c>
      <c r="N44" s="217" t="s">
        <v>26</v>
      </c>
      <c r="O44" s="218" t="s">
        <v>28</v>
      </c>
      <c r="P44" s="218" t="s">
        <v>257</v>
      </c>
      <c r="Q44" s="290" t="str">
        <f>IF(L4="","",L4)</f>
        <v/>
      </c>
      <c r="R44" s="219" t="str">
        <f t="shared" si="1"/>
        <v/>
      </c>
    </row>
    <row r="45" spans="1:18" ht="21">
      <c r="A45" s="183"/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95">
        <f t="shared" si="0"/>
        <v>311296</v>
      </c>
      <c r="N45" s="217" t="s">
        <v>26</v>
      </c>
      <c r="O45" s="218" t="s">
        <v>28</v>
      </c>
      <c r="P45" s="218" t="s">
        <v>34</v>
      </c>
      <c r="Q45" s="290" t="str">
        <f>IF(F6="","",F6)</f>
        <v/>
      </c>
      <c r="R45" s="219" t="str">
        <f t="shared" si="1"/>
        <v/>
      </c>
    </row>
    <row r="46" spans="1:18" ht="21">
      <c r="A46" s="183"/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95">
        <f t="shared" si="0"/>
        <v>573440</v>
      </c>
      <c r="N46" s="217" t="s">
        <v>26</v>
      </c>
      <c r="O46" s="218" t="s">
        <v>28</v>
      </c>
      <c r="P46" s="218" t="s">
        <v>36</v>
      </c>
      <c r="Q46" s="290" t="str">
        <f>IF(G6="","",G6)</f>
        <v/>
      </c>
      <c r="R46" s="219" t="str">
        <f t="shared" si="1"/>
        <v/>
      </c>
    </row>
    <row r="47" spans="1:18" ht="21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95">
        <f t="shared" si="0"/>
        <v>1097728</v>
      </c>
      <c r="N47" s="217" t="s">
        <v>26</v>
      </c>
      <c r="O47" s="218" t="s">
        <v>28</v>
      </c>
      <c r="P47" s="218" t="s">
        <v>38</v>
      </c>
      <c r="Q47" s="290" t="str">
        <f>IF(H6="","",H6)</f>
        <v/>
      </c>
      <c r="R47" s="219" t="str">
        <f t="shared" si="1"/>
        <v/>
      </c>
    </row>
    <row r="48" spans="1:18" ht="21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95">
        <f t="shared" si="0"/>
        <v>2146304</v>
      </c>
      <c r="N48" s="220" t="s">
        <v>26</v>
      </c>
      <c r="O48" s="130" t="s">
        <v>28</v>
      </c>
      <c r="P48" s="130" t="s">
        <v>40</v>
      </c>
      <c r="Q48" s="290" t="str">
        <f>IF(I6="","",I6)</f>
        <v/>
      </c>
      <c r="R48" s="221" t="str">
        <f t="shared" si="1"/>
        <v/>
      </c>
    </row>
    <row r="49" spans="13:18" ht="21">
      <c r="M49" s="195">
        <f t="shared" si="0"/>
        <v>4243456</v>
      </c>
      <c r="N49" s="220" t="s">
        <v>26</v>
      </c>
      <c r="O49" s="130" t="s">
        <v>28</v>
      </c>
      <c r="P49" s="130" t="s">
        <v>42</v>
      </c>
      <c r="Q49" s="290" t="str">
        <f>IF(J6="","",J6)</f>
        <v/>
      </c>
      <c r="R49" s="221" t="str">
        <f t="shared" si="1"/>
        <v/>
      </c>
    </row>
    <row r="50" spans="13:18" ht="21">
      <c r="M50" s="195">
        <f t="shared" si="0"/>
        <v>8437760</v>
      </c>
      <c r="N50" s="220" t="s">
        <v>26</v>
      </c>
      <c r="O50" s="130" t="s">
        <v>28</v>
      </c>
      <c r="P50" s="130" t="s">
        <v>172</v>
      </c>
      <c r="Q50" s="290" t="str">
        <f>IF(K6="","",K6)</f>
        <v/>
      </c>
      <c r="R50" s="221" t="str">
        <f t="shared" si="1"/>
        <v/>
      </c>
    </row>
    <row r="51" spans="13:18" ht="21">
      <c r="M51" s="195">
        <f t="shared" si="0"/>
        <v>16826368</v>
      </c>
      <c r="N51" s="220" t="s">
        <v>26</v>
      </c>
      <c r="O51" s="130" t="s">
        <v>28</v>
      </c>
      <c r="P51" s="130" t="s">
        <v>175</v>
      </c>
      <c r="Q51" s="290" t="str">
        <f>IF(L6="","",L6)</f>
        <v/>
      </c>
      <c r="R51" s="221" t="str">
        <f t="shared" si="1"/>
        <v/>
      </c>
    </row>
    <row r="52" spans="13:18" ht="21">
      <c r="M52" s="195">
        <f t="shared" si="0"/>
        <v>1073790976</v>
      </c>
      <c r="N52" s="220" t="s">
        <v>26</v>
      </c>
      <c r="O52" s="130" t="s">
        <v>28</v>
      </c>
      <c r="P52" s="130" t="s">
        <v>67</v>
      </c>
      <c r="Q52" s="290" t="str">
        <f>IF(F8="","",F8)</f>
        <v/>
      </c>
      <c r="R52" s="221" t="str">
        <f t="shared" si="1"/>
        <v/>
      </c>
    </row>
    <row r="53" spans="13:18" ht="21">
      <c r="M53" s="195">
        <f t="shared" si="0"/>
        <v>2147532800</v>
      </c>
      <c r="N53" s="220" t="s">
        <v>26</v>
      </c>
      <c r="O53" s="130" t="s">
        <v>28</v>
      </c>
      <c r="P53" s="130" t="s">
        <v>69</v>
      </c>
      <c r="Q53" s="290" t="str">
        <f>IF(G8="","",G8)</f>
        <v/>
      </c>
      <c r="R53" s="221" t="str">
        <f t="shared" si="1"/>
        <v/>
      </c>
    </row>
    <row r="54" spans="13:18" ht="21">
      <c r="M54" s="195">
        <f t="shared" si="0"/>
        <v>4295016448</v>
      </c>
      <c r="N54" s="220" t="s">
        <v>26</v>
      </c>
      <c r="O54" s="130" t="s">
        <v>28</v>
      </c>
      <c r="P54" s="130" t="s">
        <v>71</v>
      </c>
      <c r="Q54" s="290" t="str">
        <f>IF(H8="","",H8)</f>
        <v/>
      </c>
      <c r="R54" s="221" t="str">
        <f t="shared" si="1"/>
        <v/>
      </c>
    </row>
    <row r="55" spans="13:18" ht="21">
      <c r="M55" s="195">
        <f t="shared" si="0"/>
        <v>8589983744</v>
      </c>
      <c r="N55" s="220" t="s">
        <v>26</v>
      </c>
      <c r="O55" s="130" t="s">
        <v>28</v>
      </c>
      <c r="P55" s="130" t="s">
        <v>73</v>
      </c>
      <c r="Q55" s="290" t="str">
        <f>IF(I8="","",I8)</f>
        <v/>
      </c>
      <c r="R55" s="221" t="str">
        <f t="shared" si="1"/>
        <v/>
      </c>
    </row>
    <row r="56" spans="13:18" ht="21">
      <c r="M56" s="195">
        <f t="shared" si="0"/>
        <v>17179918336</v>
      </c>
      <c r="N56" s="220" t="s">
        <v>26</v>
      </c>
      <c r="O56" s="130" t="s">
        <v>28</v>
      </c>
      <c r="P56" s="130" t="s">
        <v>75</v>
      </c>
      <c r="Q56" s="290" t="str">
        <f>IF(J8="","",J8)</f>
        <v/>
      </c>
      <c r="R56" s="221" t="str">
        <f t="shared" si="1"/>
        <v/>
      </c>
    </row>
    <row r="57" spans="13:18" ht="21">
      <c r="M57" s="195">
        <f t="shared" si="0"/>
        <v>34359787520</v>
      </c>
      <c r="N57" s="220" t="s">
        <v>26</v>
      </c>
      <c r="O57" s="130" t="s">
        <v>28</v>
      </c>
      <c r="P57" s="130" t="s">
        <v>208</v>
      </c>
      <c r="Q57" s="290" t="str">
        <f>IF(K8="","",K8)</f>
        <v/>
      </c>
      <c r="R57" s="221" t="str">
        <f t="shared" si="1"/>
        <v/>
      </c>
    </row>
    <row r="58" spans="13:18" ht="21">
      <c r="M58" s="195">
        <f t="shared" si="0"/>
        <v>68719525888</v>
      </c>
      <c r="N58" s="220" t="s">
        <v>26</v>
      </c>
      <c r="O58" s="130" t="s">
        <v>28</v>
      </c>
      <c r="P58" s="130" t="s">
        <v>77</v>
      </c>
      <c r="Q58" s="290" t="str">
        <f>IF(L8="","",L8)</f>
        <v/>
      </c>
      <c r="R58" s="221" t="str">
        <f t="shared" si="1"/>
        <v/>
      </c>
    </row>
    <row r="59" spans="13:18" ht="21">
      <c r="M59" s="195">
        <f t="shared" si="0"/>
        <v>4398046560256</v>
      </c>
      <c r="N59" s="220" t="s">
        <v>26</v>
      </c>
      <c r="O59" s="130" t="s">
        <v>28</v>
      </c>
      <c r="P59" s="130" t="s">
        <v>96</v>
      </c>
      <c r="Q59" s="290" t="str">
        <f>IF(F10="","",F10)</f>
        <v/>
      </c>
      <c r="R59" s="221" t="str">
        <f t="shared" si="1"/>
        <v/>
      </c>
    </row>
    <row r="60" spans="13:18" ht="21">
      <c r="M60" s="195">
        <f t="shared" si="0"/>
        <v>8796093071360</v>
      </c>
      <c r="N60" s="220" t="s">
        <v>26</v>
      </c>
      <c r="O60" s="130" t="s">
        <v>28</v>
      </c>
      <c r="P60" s="130" t="s">
        <v>98</v>
      </c>
      <c r="Q60" s="290" t="str">
        <f>IF(G10="","",G10)</f>
        <v/>
      </c>
      <c r="R60" s="221" t="str">
        <f t="shared" si="1"/>
        <v/>
      </c>
    </row>
    <row r="61" spans="13:18" ht="21">
      <c r="M61" s="195">
        <f t="shared" si="0"/>
        <v>17592186093568</v>
      </c>
      <c r="N61" s="220" t="s">
        <v>26</v>
      </c>
      <c r="O61" s="130" t="s">
        <v>28</v>
      </c>
      <c r="P61" s="130" t="s">
        <v>100</v>
      </c>
      <c r="Q61" s="290" t="str">
        <f>IF(H10="","",H10)</f>
        <v/>
      </c>
      <c r="R61" s="221" t="str">
        <f t="shared" si="1"/>
        <v/>
      </c>
    </row>
    <row r="62" spans="13:18" ht="21">
      <c r="M62" s="195">
        <f t="shared" si="0"/>
        <v>35184372137984</v>
      </c>
      <c r="N62" s="220" t="s">
        <v>26</v>
      </c>
      <c r="O62" s="130" t="s">
        <v>28</v>
      </c>
      <c r="P62" s="130" t="s">
        <v>102</v>
      </c>
      <c r="Q62" s="290" t="str">
        <f>IF(I10="","",I10)</f>
        <v/>
      </c>
      <c r="R62" s="221" t="str">
        <f t="shared" si="1"/>
        <v/>
      </c>
    </row>
    <row r="63" spans="13:18" ht="21">
      <c r="M63" s="195">
        <f t="shared" si="0"/>
        <v>70368744226816</v>
      </c>
      <c r="N63" s="220" t="s">
        <v>26</v>
      </c>
      <c r="O63" s="130" t="s">
        <v>28</v>
      </c>
      <c r="P63" s="222" t="s">
        <v>104</v>
      </c>
      <c r="Q63" s="290" t="str">
        <f>IF(J10="","",J10)</f>
        <v/>
      </c>
      <c r="R63" s="221" t="str">
        <f t="shared" si="1"/>
        <v/>
      </c>
    </row>
    <row r="64" spans="13:18" ht="21">
      <c r="M64" s="196">
        <f t="shared" si="0"/>
        <v>140737488404480</v>
      </c>
      <c r="N64" s="223" t="s">
        <v>26</v>
      </c>
      <c r="O64" s="224" t="s">
        <v>28</v>
      </c>
      <c r="P64" s="224" t="s">
        <v>105</v>
      </c>
      <c r="Q64" s="291" t="str">
        <f>IF(K10="","",K10)</f>
        <v/>
      </c>
      <c r="R64" s="225" t="str">
        <f t="shared" si="1"/>
        <v/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L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6:L6 A8:L8 A10:K10" xr:uid="{3FDFDC57-BD31-8541-B194-2A96208FBA43}">
      <formula1>20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R347"/>
  <sheetViews>
    <sheetView showGridLines="0" topLeftCell="BC18" zoomScaleNormal="100" workbookViewId="0">
      <pane xSplit="1" ySplit="3" topLeftCell="BO252" activePane="bottomRight" state="frozen"/>
      <selection pane="topRight" activeCell="BD18" sqref="BD18"/>
      <selection pane="bottomLeft" activeCell="BC21" sqref="BC21"/>
      <selection pane="bottomRight" activeCell="BP282" sqref="BP282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6.85546875" customWidth="1"/>
    <col min="5" max="29" width="4.5703125" customWidth="1"/>
    <col min="30" max="30" width="12" bestFit="1" customWidth="1"/>
    <col min="31" max="31" width="2.28515625" customWidth="1"/>
    <col min="32" max="32" width="6.85546875" bestFit="1" customWidth="1"/>
    <col min="33" max="33" width="6.85546875" customWidth="1"/>
    <col min="34" max="34" width="8.5703125" customWidth="1"/>
    <col min="35" max="35" width="6.85546875" customWidth="1"/>
    <col min="36" max="36" width="11.7109375" bestFit="1" customWidth="1"/>
    <col min="37" max="37" width="6.85546875" bestFit="1" customWidth="1"/>
    <col min="38" max="38" width="2.28515625" customWidth="1"/>
    <col min="39" max="39" width="5.140625" bestFit="1" customWidth="1"/>
    <col min="40" max="40" width="3.42578125" bestFit="1" customWidth="1"/>
    <col min="41" max="41" width="13" bestFit="1" customWidth="1"/>
    <col min="42" max="42" width="5.140625" bestFit="1" customWidth="1"/>
    <col min="43" max="43" width="6.85546875" bestFit="1" customWidth="1"/>
    <col min="44" max="44" width="5.140625" bestFit="1" customWidth="1"/>
    <col min="45" max="45" width="4" bestFit="1" customWidth="1"/>
    <col min="46" max="46" width="13" bestFit="1" customWidth="1"/>
    <col min="47" max="47" width="5.140625" bestFit="1" customWidth="1"/>
    <col min="48" max="48" width="6.85546875" customWidth="1"/>
    <col min="49" max="49" width="3.42578125" bestFit="1" customWidth="1"/>
    <col min="50" max="50" width="4" bestFit="1" customWidth="1"/>
    <col min="51" max="51" width="13" bestFit="1" customWidth="1"/>
    <col min="52" max="52" width="5.140625" bestFit="1" customWidth="1"/>
    <col min="53" max="53" width="6.85546875" customWidth="1"/>
    <col min="54" max="54" width="2.28515625" customWidth="1"/>
    <col min="55" max="55" width="8" bestFit="1" customWidth="1"/>
    <col min="56" max="56" width="5.140625" bestFit="1" customWidth="1"/>
    <col min="57" max="57" width="5.140625" customWidth="1"/>
    <col min="58" max="60" width="5.28515625" bestFit="1" customWidth="1"/>
    <col min="61" max="61" width="3.5703125" bestFit="1" customWidth="1"/>
    <col min="62" max="62" width="4.140625" bestFit="1" customWidth="1"/>
    <col min="63" max="63" width="6.85546875" bestFit="1" customWidth="1"/>
    <col min="64" max="65" width="14.28515625" customWidth="1"/>
    <col min="66" max="69" width="41.28515625" customWidth="1"/>
  </cols>
  <sheetData>
    <row r="1" spans="1:69">
      <c r="E1" s="122" t="s">
        <v>258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1"/>
      <c r="Z1" s="122" t="s">
        <v>259</v>
      </c>
      <c r="AA1" s="120"/>
      <c r="AB1" s="120"/>
      <c r="AC1" s="121"/>
      <c r="BG1" s="181"/>
      <c r="BH1" s="53"/>
      <c r="BI1" s="53"/>
      <c r="BJ1" s="53"/>
    </row>
    <row r="2" spans="1:69">
      <c r="A2" s="94" t="s">
        <v>260</v>
      </c>
      <c r="B2" s="408" t="s">
        <v>261</v>
      </c>
      <c r="C2" s="408" t="s">
        <v>262</v>
      </c>
      <c r="D2" s="408" t="s">
        <v>263</v>
      </c>
      <c r="E2" s="498" t="s">
        <v>264</v>
      </c>
      <c r="F2" s="498"/>
      <c r="G2" s="498"/>
      <c r="H2" s="499" t="s">
        <v>265</v>
      </c>
      <c r="I2" s="500"/>
      <c r="J2" s="500"/>
      <c r="K2" s="500"/>
      <c r="L2" s="500"/>
      <c r="M2" s="501"/>
      <c r="N2" s="498" t="s">
        <v>266</v>
      </c>
      <c r="O2" s="498"/>
      <c r="P2" s="498" t="s">
        <v>267</v>
      </c>
      <c r="Q2" s="498"/>
      <c r="R2" s="498" t="s">
        <v>268</v>
      </c>
      <c r="S2" s="498"/>
      <c r="T2" s="81" t="s">
        <v>269</v>
      </c>
      <c r="U2" s="81" t="s">
        <v>270</v>
      </c>
      <c r="V2" s="81" t="s">
        <v>271</v>
      </c>
      <c r="W2" s="407" t="s">
        <v>272</v>
      </c>
      <c r="X2" s="407" t="s">
        <v>273</v>
      </c>
      <c r="Y2" s="407" t="s">
        <v>274</v>
      </c>
      <c r="Z2" s="502" t="s">
        <v>275</v>
      </c>
      <c r="AA2" s="503"/>
      <c r="AB2" s="504"/>
      <c r="AC2" s="81">
        <v>1</v>
      </c>
      <c r="AD2" s="130" t="s">
        <v>276</v>
      </c>
    </row>
    <row r="3" spans="1:69">
      <c r="A3" s="375" t="s">
        <v>277</v>
      </c>
      <c r="B3" s="376" t="s">
        <v>278</v>
      </c>
      <c r="C3" s="377" t="s">
        <v>279</v>
      </c>
      <c r="D3" s="378" t="s">
        <v>280</v>
      </c>
      <c r="E3" s="127" t="s">
        <v>281</v>
      </c>
      <c r="F3" s="127"/>
      <c r="G3" s="127"/>
      <c r="H3" s="127" t="s">
        <v>282</v>
      </c>
      <c r="I3" s="127" t="s">
        <v>282</v>
      </c>
      <c r="J3" s="127"/>
      <c r="K3" s="127"/>
      <c r="L3" s="127"/>
      <c r="M3" s="127"/>
      <c r="N3" s="127" t="s">
        <v>281</v>
      </c>
      <c r="O3" s="127"/>
      <c r="P3" s="127" t="s">
        <v>283</v>
      </c>
      <c r="Q3" s="127"/>
      <c r="R3" s="127" t="s">
        <v>282</v>
      </c>
      <c r="S3" s="127"/>
      <c r="T3" s="127" t="s">
        <v>281</v>
      </c>
      <c r="U3" s="127" t="s">
        <v>283</v>
      </c>
      <c r="V3" s="127" t="s">
        <v>282</v>
      </c>
      <c r="W3" s="127" t="s">
        <v>282</v>
      </c>
      <c r="X3" s="127" t="s">
        <v>281</v>
      </c>
      <c r="Y3" s="127" t="s">
        <v>282</v>
      </c>
      <c r="Z3" s="127" t="s">
        <v>281</v>
      </c>
      <c r="AA3" s="127"/>
      <c r="AB3" s="127"/>
      <c r="AC3" s="127" t="s">
        <v>284</v>
      </c>
      <c r="AD3" s="127" t="s">
        <v>285</v>
      </c>
    </row>
    <row r="4" spans="1:69">
      <c r="A4" s="97" t="s">
        <v>286</v>
      </c>
      <c r="B4" s="88" t="s">
        <v>287</v>
      </c>
      <c r="C4" s="88" t="s">
        <v>288</v>
      </c>
      <c r="D4" s="379" t="s">
        <v>289</v>
      </c>
      <c r="E4" s="128" t="s">
        <v>290</v>
      </c>
      <c r="F4" s="128"/>
      <c r="G4" s="128"/>
      <c r="H4" s="128" t="s">
        <v>291</v>
      </c>
      <c r="I4" s="128" t="s">
        <v>290</v>
      </c>
      <c r="J4" s="128"/>
      <c r="K4" s="128"/>
      <c r="L4" s="128"/>
      <c r="M4" s="128"/>
      <c r="N4" s="128" t="s">
        <v>292</v>
      </c>
      <c r="O4" s="128"/>
      <c r="P4" s="128" t="s">
        <v>293</v>
      </c>
      <c r="Q4" s="128"/>
      <c r="R4" s="128" t="s">
        <v>293</v>
      </c>
      <c r="S4" s="128"/>
      <c r="T4" s="128" t="s">
        <v>294</v>
      </c>
      <c r="U4" s="128" t="s">
        <v>294</v>
      </c>
      <c r="V4" s="128" t="s">
        <v>294</v>
      </c>
      <c r="W4" s="128" t="s">
        <v>295</v>
      </c>
      <c r="X4" s="128" t="s">
        <v>295</v>
      </c>
      <c r="Y4" s="128" t="s">
        <v>295</v>
      </c>
      <c r="Z4" s="128" t="s">
        <v>290</v>
      </c>
      <c r="AA4" s="128"/>
      <c r="AB4" s="128"/>
      <c r="AC4" s="128" t="s">
        <v>296</v>
      </c>
      <c r="AD4" s="125"/>
    </row>
    <row r="5" spans="1:69">
      <c r="A5" s="97"/>
      <c r="B5" s="88"/>
      <c r="C5" s="88" t="s">
        <v>297</v>
      </c>
      <c r="D5" s="379" t="s">
        <v>298</v>
      </c>
      <c r="E5" s="128" t="s">
        <v>299</v>
      </c>
      <c r="F5" s="128"/>
      <c r="G5" s="128"/>
      <c r="H5" s="128" t="s">
        <v>300</v>
      </c>
      <c r="I5" s="128" t="s">
        <v>299</v>
      </c>
      <c r="J5" s="128"/>
      <c r="K5" s="128"/>
      <c r="L5" s="128"/>
      <c r="M5" s="128"/>
      <c r="N5" s="128" t="s">
        <v>301</v>
      </c>
      <c r="O5" s="128"/>
      <c r="P5" s="128" t="s">
        <v>302</v>
      </c>
      <c r="Q5" s="128"/>
      <c r="R5" s="128" t="s">
        <v>302</v>
      </c>
      <c r="S5" s="128"/>
      <c r="T5" s="128" t="s">
        <v>303</v>
      </c>
      <c r="U5" s="128" t="s">
        <v>304</v>
      </c>
      <c r="V5" s="128" t="s">
        <v>305</v>
      </c>
      <c r="W5" s="128" t="s">
        <v>306</v>
      </c>
      <c r="X5" s="128" t="s">
        <v>307</v>
      </c>
      <c r="Y5" s="128" t="s">
        <v>306</v>
      </c>
      <c r="Z5" s="128" t="s">
        <v>299</v>
      </c>
      <c r="AA5" s="128"/>
      <c r="AB5" s="128"/>
      <c r="AC5" s="128" t="s">
        <v>308</v>
      </c>
      <c r="AD5" s="125"/>
    </row>
    <row r="6" spans="1:69">
      <c r="A6" s="90"/>
      <c r="B6" s="88"/>
      <c r="C6" s="88" t="s">
        <v>309</v>
      </c>
      <c r="D6" s="379"/>
      <c r="E6" s="128" t="s">
        <v>310</v>
      </c>
      <c r="F6" s="128"/>
      <c r="G6" s="128"/>
      <c r="H6" s="128" t="s">
        <v>310</v>
      </c>
      <c r="I6" s="128" t="s">
        <v>310</v>
      </c>
      <c r="J6" s="128"/>
      <c r="K6" s="128"/>
      <c r="L6" s="128"/>
      <c r="M6" s="128"/>
      <c r="N6" s="128" t="s">
        <v>311</v>
      </c>
      <c r="O6" s="128"/>
      <c r="P6" s="128" t="s">
        <v>311</v>
      </c>
      <c r="Q6" s="128"/>
      <c r="R6" s="128" t="s">
        <v>311</v>
      </c>
      <c r="S6" s="128"/>
      <c r="T6" s="128" t="s">
        <v>312</v>
      </c>
      <c r="U6" s="128" t="s">
        <v>313</v>
      </c>
      <c r="V6" s="128" t="s">
        <v>313</v>
      </c>
      <c r="W6" s="128" t="s">
        <v>314</v>
      </c>
      <c r="X6" s="128" t="s">
        <v>314</v>
      </c>
      <c r="Y6" s="128" t="s">
        <v>315</v>
      </c>
      <c r="Z6" s="128" t="s">
        <v>316</v>
      </c>
      <c r="AA6" s="128"/>
      <c r="AB6" s="128"/>
      <c r="AC6" s="128" t="s">
        <v>317</v>
      </c>
      <c r="AD6" s="125"/>
    </row>
    <row r="7" spans="1:69">
      <c r="A7" s="90"/>
      <c r="B7" s="88"/>
      <c r="C7" s="88" t="s">
        <v>318</v>
      </c>
      <c r="D7" s="379"/>
      <c r="E7" s="128" t="s">
        <v>311</v>
      </c>
      <c r="F7" s="128"/>
      <c r="G7" s="128"/>
      <c r="H7" s="128" t="s">
        <v>311</v>
      </c>
      <c r="I7" s="128" t="s">
        <v>311</v>
      </c>
      <c r="J7" s="128"/>
      <c r="K7" s="128"/>
      <c r="L7" s="128"/>
      <c r="M7" s="128"/>
      <c r="N7" s="128" t="s">
        <v>319</v>
      </c>
      <c r="O7" s="128"/>
      <c r="P7" s="128" t="s">
        <v>320</v>
      </c>
      <c r="Q7" s="128"/>
      <c r="R7" s="128" t="s">
        <v>321</v>
      </c>
      <c r="S7" s="128"/>
      <c r="T7" s="128" t="s">
        <v>322</v>
      </c>
      <c r="U7" s="128" t="s">
        <v>322</v>
      </c>
      <c r="V7" s="128" t="s">
        <v>322</v>
      </c>
      <c r="W7" s="128" t="s">
        <v>323</v>
      </c>
      <c r="X7" s="128" t="s">
        <v>323</v>
      </c>
      <c r="Y7" s="128" t="s">
        <v>324</v>
      </c>
      <c r="Z7" s="128" t="s">
        <v>325</v>
      </c>
      <c r="AA7" s="128"/>
      <c r="AB7" s="128"/>
      <c r="AC7" s="128" t="s">
        <v>312</v>
      </c>
      <c r="AD7" s="125"/>
    </row>
    <row r="8" spans="1:69">
      <c r="A8" s="90"/>
      <c r="B8" s="88"/>
      <c r="C8" s="88" t="s">
        <v>326</v>
      </c>
      <c r="D8" s="379"/>
      <c r="E8" s="128" t="s">
        <v>327</v>
      </c>
      <c r="F8" s="128"/>
      <c r="G8" s="128"/>
      <c r="H8" s="128" t="s">
        <v>321</v>
      </c>
      <c r="I8" s="128" t="s">
        <v>328</v>
      </c>
      <c r="J8" s="128"/>
      <c r="K8" s="128"/>
      <c r="L8" s="128"/>
      <c r="M8" s="128"/>
      <c r="N8" s="128" t="s">
        <v>312</v>
      </c>
      <c r="O8" s="128"/>
      <c r="P8" s="128" t="s">
        <v>313</v>
      </c>
      <c r="Q8" s="128"/>
      <c r="R8" s="128" t="s">
        <v>313</v>
      </c>
      <c r="S8" s="128"/>
      <c r="T8" s="128" t="s">
        <v>329</v>
      </c>
      <c r="U8" s="128" t="s">
        <v>330</v>
      </c>
      <c r="V8" s="128" t="s">
        <v>330</v>
      </c>
      <c r="W8" s="128" t="s">
        <v>324</v>
      </c>
      <c r="X8" s="128" t="s">
        <v>324</v>
      </c>
      <c r="Y8" s="128"/>
      <c r="Z8" s="128" t="s">
        <v>331</v>
      </c>
      <c r="AA8" s="128"/>
      <c r="AB8" s="128"/>
      <c r="AC8" s="128" t="s">
        <v>332</v>
      </c>
      <c r="AD8" s="125"/>
    </row>
    <row r="9" spans="1:69">
      <c r="A9" s="90"/>
      <c r="B9" s="88"/>
      <c r="C9" s="88" t="s">
        <v>314</v>
      </c>
      <c r="D9" s="379"/>
      <c r="E9" s="128" t="s">
        <v>312</v>
      </c>
      <c r="F9" s="128"/>
      <c r="G9" s="128"/>
      <c r="H9" s="128" t="s">
        <v>312</v>
      </c>
      <c r="I9" s="128" t="s">
        <v>312</v>
      </c>
      <c r="J9" s="128"/>
      <c r="K9" s="128"/>
      <c r="L9" s="128"/>
      <c r="M9" s="128"/>
      <c r="N9" s="128" t="s">
        <v>322</v>
      </c>
      <c r="O9" s="128"/>
      <c r="P9" s="128" t="s">
        <v>322</v>
      </c>
      <c r="Q9" s="128"/>
      <c r="R9" s="128" t="s">
        <v>322</v>
      </c>
      <c r="S9" s="128"/>
      <c r="T9" s="128" t="s">
        <v>324</v>
      </c>
      <c r="U9" s="128" t="s">
        <v>333</v>
      </c>
      <c r="V9" s="128" t="s">
        <v>333</v>
      </c>
      <c r="W9" s="128"/>
      <c r="X9" s="128"/>
      <c r="Y9" s="128"/>
      <c r="Z9" s="128" t="s">
        <v>313</v>
      </c>
      <c r="AA9" s="128"/>
      <c r="AB9" s="128"/>
      <c r="AC9" s="128" t="s">
        <v>324</v>
      </c>
      <c r="AD9" s="125"/>
    </row>
    <row r="10" spans="1:69">
      <c r="A10" s="90"/>
      <c r="B10" s="88"/>
      <c r="C10" s="88" t="s">
        <v>334</v>
      </c>
      <c r="D10" s="379"/>
      <c r="E10" s="128" t="s">
        <v>335</v>
      </c>
      <c r="F10" s="128"/>
      <c r="G10" s="128"/>
      <c r="H10" s="128" t="s">
        <v>335</v>
      </c>
      <c r="I10" s="128" t="s">
        <v>335</v>
      </c>
      <c r="J10" s="128"/>
      <c r="K10" s="128"/>
      <c r="L10" s="128"/>
      <c r="M10" s="128"/>
      <c r="N10" s="128" t="s">
        <v>336</v>
      </c>
      <c r="O10" s="128"/>
      <c r="P10" s="128" t="s">
        <v>337</v>
      </c>
      <c r="Q10" s="128"/>
      <c r="R10" s="128" t="s">
        <v>337</v>
      </c>
      <c r="S10" s="128"/>
      <c r="T10" s="128" t="s">
        <v>338</v>
      </c>
      <c r="U10" s="128" t="s">
        <v>338</v>
      </c>
      <c r="V10" s="128" t="s">
        <v>338</v>
      </c>
      <c r="W10" s="128"/>
      <c r="X10" s="128"/>
      <c r="Y10" s="128"/>
      <c r="Z10" s="128" t="s">
        <v>335</v>
      </c>
      <c r="AA10" s="128"/>
      <c r="AB10" s="128"/>
      <c r="AC10" s="128" t="s">
        <v>339</v>
      </c>
      <c r="AD10" s="125"/>
    </row>
    <row r="11" spans="1:69">
      <c r="A11" s="90"/>
      <c r="B11" s="88"/>
      <c r="C11" s="88" t="s">
        <v>340</v>
      </c>
      <c r="D11" s="379"/>
      <c r="E11" s="128" t="s">
        <v>341</v>
      </c>
      <c r="F11" s="128"/>
      <c r="G11" s="128"/>
      <c r="H11" s="128" t="s">
        <v>342</v>
      </c>
      <c r="I11" s="128" t="s">
        <v>342</v>
      </c>
      <c r="J11" s="128"/>
      <c r="K11" s="128"/>
      <c r="L11" s="128"/>
      <c r="M11" s="128"/>
      <c r="N11" s="128" t="s">
        <v>324</v>
      </c>
      <c r="O11" s="128"/>
      <c r="P11" s="128" t="s">
        <v>324</v>
      </c>
      <c r="Q11" s="128"/>
      <c r="R11" s="128" t="s">
        <v>324</v>
      </c>
      <c r="S11" s="128"/>
      <c r="T11" s="128" t="s">
        <v>329</v>
      </c>
      <c r="U11" s="128" t="s">
        <v>330</v>
      </c>
      <c r="V11" s="128" t="s">
        <v>330</v>
      </c>
      <c r="W11" s="128"/>
      <c r="X11" s="128"/>
      <c r="Y11" s="128"/>
      <c r="Z11" s="128" t="s">
        <v>342</v>
      </c>
      <c r="AA11" s="128"/>
      <c r="AB11" s="128"/>
      <c r="AC11" s="128" t="s">
        <v>343</v>
      </c>
      <c r="AD11" s="125"/>
    </row>
    <row r="12" spans="1:69">
      <c r="A12" s="90"/>
      <c r="B12" s="88"/>
      <c r="C12" s="88" t="s">
        <v>344</v>
      </c>
      <c r="D12" s="379"/>
      <c r="E12" s="128" t="s">
        <v>300</v>
      </c>
      <c r="F12" s="128"/>
      <c r="G12" s="128"/>
      <c r="H12" s="128" t="s">
        <v>345</v>
      </c>
      <c r="I12" s="128" t="s">
        <v>300</v>
      </c>
      <c r="J12" s="128"/>
      <c r="K12" s="128"/>
      <c r="L12" s="128"/>
      <c r="M12" s="128"/>
      <c r="N12" s="128" t="s">
        <v>345</v>
      </c>
      <c r="O12" s="128"/>
      <c r="P12" s="128" t="s">
        <v>346</v>
      </c>
      <c r="Q12" s="128"/>
      <c r="R12" s="128" t="s">
        <v>346</v>
      </c>
      <c r="S12" s="128"/>
      <c r="T12" s="128"/>
      <c r="U12" s="128"/>
      <c r="V12" s="128"/>
      <c r="W12" s="128"/>
      <c r="X12" s="128"/>
      <c r="Y12" s="128"/>
      <c r="Z12" s="128" t="s">
        <v>300</v>
      </c>
      <c r="AA12" s="128"/>
      <c r="AB12" s="128"/>
      <c r="AC12" s="128" t="s">
        <v>347</v>
      </c>
      <c r="AD12" s="125"/>
    </row>
    <row r="13" spans="1:69">
      <c r="A13" s="90"/>
      <c r="B13" s="88"/>
      <c r="C13" s="88" t="s">
        <v>348</v>
      </c>
      <c r="D13" s="379"/>
      <c r="E13" s="128" t="s">
        <v>319</v>
      </c>
      <c r="F13" s="128"/>
      <c r="G13" s="128"/>
      <c r="H13" s="128" t="s">
        <v>349</v>
      </c>
      <c r="I13" s="128" t="s">
        <v>321</v>
      </c>
      <c r="J13" s="128"/>
      <c r="K13" s="128"/>
      <c r="L13" s="128"/>
      <c r="M13" s="128"/>
      <c r="N13" s="128" t="s">
        <v>303</v>
      </c>
      <c r="O13" s="128"/>
      <c r="P13" s="128" t="s">
        <v>304</v>
      </c>
      <c r="Q13" s="128"/>
      <c r="R13" s="128" t="s">
        <v>349</v>
      </c>
      <c r="S13" s="128"/>
      <c r="T13" s="128"/>
      <c r="U13" s="128"/>
      <c r="V13" s="128"/>
      <c r="W13" s="128"/>
      <c r="X13" s="128"/>
      <c r="Y13" s="128"/>
      <c r="Z13" s="128" t="s">
        <v>350</v>
      </c>
      <c r="AA13" s="128"/>
      <c r="AB13" s="128"/>
      <c r="AC13" s="128" t="s">
        <v>351</v>
      </c>
      <c r="AD13" s="125"/>
      <c r="BI13" s="122" t="s">
        <v>352</v>
      </c>
      <c r="BJ13" s="121"/>
    </row>
    <row r="14" spans="1:69">
      <c r="A14" s="90"/>
      <c r="B14" s="88"/>
      <c r="C14" s="88"/>
      <c r="D14" s="379"/>
      <c r="E14" s="128" t="s">
        <v>345</v>
      </c>
      <c r="F14" s="128"/>
      <c r="G14" s="128"/>
      <c r="H14" s="128"/>
      <c r="I14" s="128" t="s">
        <v>345</v>
      </c>
      <c r="J14" s="128"/>
      <c r="K14" s="128"/>
      <c r="L14" s="128"/>
      <c r="M14" s="128"/>
      <c r="N14" s="128" t="s">
        <v>353</v>
      </c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 t="s">
        <v>346</v>
      </c>
      <c r="AA14" s="128"/>
      <c r="AB14" s="128"/>
      <c r="AC14" s="128"/>
      <c r="AD14" s="125"/>
      <c r="BE14" s="292" t="s">
        <v>262</v>
      </c>
      <c r="BF14" s="293"/>
      <c r="BG14" s="294" t="s">
        <v>354</v>
      </c>
      <c r="BH14" s="295" t="s">
        <v>355</v>
      </c>
      <c r="BI14" s="373" t="str">
        <f>_xlfn.XLOOKUP(_xlfn.XLOOKUP(_xlfn.XLOOKUP($BG14,仮想キートップ,キー位置),キー位置,仮想キートップ), 入力キー,入力コード)</f>
        <v>d</v>
      </c>
      <c r="BJ14" s="374" t="str">
        <f>_xlfn.XLOOKUP(_xlfn.XLOOKUP(_xlfn.XLOOKUP($BH14,仮想キートップ,キー位置),キー位置,仮想キートップ), 入力キー,入力コード)</f>
        <v>f</v>
      </c>
      <c r="BQ14" s="173" t="s">
        <v>356</v>
      </c>
    </row>
    <row r="15" spans="1:69">
      <c r="A15" s="90"/>
      <c r="B15" s="88"/>
      <c r="C15" s="88" t="s">
        <v>357</v>
      </c>
      <c r="D15" s="379"/>
      <c r="E15" s="128" t="s">
        <v>303</v>
      </c>
      <c r="F15" s="128"/>
      <c r="G15" s="128"/>
      <c r="H15" s="128"/>
      <c r="I15" s="128" t="s">
        <v>349</v>
      </c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 t="s">
        <v>358</v>
      </c>
      <c r="AA15" s="128"/>
      <c r="AB15" s="128"/>
      <c r="AC15" s="128"/>
      <c r="AD15" s="125"/>
      <c r="BE15" s="296" t="s">
        <v>359</v>
      </c>
      <c r="BF15" s="297"/>
      <c r="BG15" s="298" t="s">
        <v>360</v>
      </c>
      <c r="BH15" s="299" t="s">
        <v>361</v>
      </c>
      <c r="BI15" s="373" t="str">
        <f>_xlfn.XLOOKUP(_xlfn.XLOOKUP(_xlfn.XLOOKUP($BG15,仮想キートップ,キー位置),キー位置,仮想キートップ), 入力キー,入力コード)</f>
        <v>c</v>
      </c>
      <c r="BJ15" s="374" t="str">
        <f>_xlfn.XLOOKUP(_xlfn.XLOOKUP(_xlfn.XLOOKUP($BH15,仮想キートップ,キー位置),キー位置,仮想キートップ), 入力キー,入力コード)</f>
        <v>v</v>
      </c>
      <c r="BQ15" s="174" t="s">
        <v>362</v>
      </c>
    </row>
    <row r="16" spans="1:69">
      <c r="A16" s="89"/>
      <c r="B16" s="96"/>
      <c r="C16" s="96" t="s">
        <v>363</v>
      </c>
      <c r="D16" s="380"/>
      <c r="E16" s="129" t="s">
        <v>325</v>
      </c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6"/>
      <c r="AF16" s="39" t="s">
        <v>364</v>
      </c>
      <c r="AG16" s="19">
        <f>CODE("A")-1</f>
        <v>64</v>
      </c>
      <c r="BE16" s="300"/>
      <c r="BF16" s="301"/>
      <c r="BG16" s="302" t="s">
        <v>361</v>
      </c>
      <c r="BH16" s="303" t="s">
        <v>365</v>
      </c>
      <c r="BI16" s="373" t="str">
        <f>_xlfn.XLOOKUP(_xlfn.XLOOKUP(_xlfn.XLOOKUP($BG16,仮想キートップ,キー位置),キー位置,仮想キートップ), 入力キー,入力コード)</f>
        <v>v</v>
      </c>
      <c r="BJ16" s="374" t="str">
        <f>_xlfn.XLOOKUP(_xlfn.XLOOKUP(_xlfn.XLOOKUP($BH16,仮想キートップ,キー位置),キー位置,仮想キートップ), 入力キー,入力コード)</f>
        <v>m</v>
      </c>
      <c r="BQ16" s="124" t="s">
        <v>366</v>
      </c>
    </row>
    <row r="17" spans="1:70">
      <c r="A17" s="93"/>
      <c r="B17" s="93"/>
      <c r="C17" s="93"/>
      <c r="D17" s="93"/>
      <c r="E17" s="91"/>
      <c r="F17" s="91"/>
      <c r="G17" s="91"/>
      <c r="H17" s="91"/>
      <c r="I17" s="91"/>
      <c r="J17" s="91"/>
      <c r="K17" s="91"/>
      <c r="L17" s="91"/>
      <c r="M17" s="91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32"/>
    </row>
    <row r="18" spans="1:70" ht="27">
      <c r="A18" s="135" t="s">
        <v>367</v>
      </c>
      <c r="B18" s="136"/>
      <c r="C18" s="136"/>
      <c r="D18" s="136"/>
      <c r="E18" s="142" t="s">
        <v>258</v>
      </c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4"/>
      <c r="Z18" s="142" t="s">
        <v>259</v>
      </c>
      <c r="AA18" s="143"/>
      <c r="AB18" s="143"/>
      <c r="AC18" s="144"/>
      <c r="AD18" s="136"/>
      <c r="AK18" s="38" t="s">
        <v>368</v>
      </c>
      <c r="AL18" s="38"/>
      <c r="AQ18" s="63" t="s">
        <v>369</v>
      </c>
      <c r="AV18" s="62" t="s">
        <v>370</v>
      </c>
      <c r="BA18" s="62" t="s">
        <v>370</v>
      </c>
      <c r="BB18" s="38"/>
      <c r="BC18" s="1" t="s">
        <v>371</v>
      </c>
      <c r="BF18" t="s">
        <v>372</v>
      </c>
      <c r="BN18" t="s">
        <v>373</v>
      </c>
    </row>
    <row r="19" spans="1:70" ht="21" customHeight="1">
      <c r="A19" s="175" t="s">
        <v>375</v>
      </c>
      <c r="B19" s="139" t="s">
        <v>376</v>
      </c>
      <c r="C19" s="139" t="s">
        <v>377</v>
      </c>
      <c r="D19" s="176" t="s">
        <v>378</v>
      </c>
      <c r="E19" s="473" t="s">
        <v>264</v>
      </c>
      <c r="F19" s="474"/>
      <c r="G19" s="475"/>
      <c r="H19" s="476" t="s">
        <v>265</v>
      </c>
      <c r="I19" s="474"/>
      <c r="J19" s="474"/>
      <c r="K19" s="474"/>
      <c r="L19" s="474"/>
      <c r="M19" s="475"/>
      <c r="N19" s="476" t="s">
        <v>266</v>
      </c>
      <c r="O19" s="475"/>
      <c r="P19" s="476" t="s">
        <v>267</v>
      </c>
      <c r="Q19" s="475"/>
      <c r="R19" s="476" t="s">
        <v>268</v>
      </c>
      <c r="S19" s="475"/>
      <c r="T19" s="140" t="s">
        <v>269</v>
      </c>
      <c r="U19" s="140" t="s">
        <v>270</v>
      </c>
      <c r="V19" s="140" t="s">
        <v>271</v>
      </c>
      <c r="W19" s="141" t="s">
        <v>379</v>
      </c>
      <c r="X19" s="141" t="s">
        <v>273</v>
      </c>
      <c r="Y19" s="156" t="s">
        <v>274</v>
      </c>
      <c r="Z19" s="485" t="s">
        <v>275</v>
      </c>
      <c r="AA19" s="486"/>
      <c r="AB19" s="487"/>
      <c r="AC19" s="156">
        <v>1</v>
      </c>
      <c r="AD19" s="157" t="s">
        <v>276</v>
      </c>
      <c r="AK19" s="62" t="s">
        <v>380</v>
      </c>
      <c r="AL19" s="62"/>
      <c r="AM19" s="27"/>
      <c r="AN19" s="27"/>
      <c r="AO19" s="27"/>
      <c r="AP19" s="27"/>
      <c r="AQ19" s="37" t="s">
        <v>381</v>
      </c>
      <c r="AR19" s="27"/>
      <c r="AS19" s="27"/>
      <c r="AT19" s="27"/>
      <c r="AU19" s="27"/>
      <c r="AV19" s="37" t="s">
        <v>381</v>
      </c>
      <c r="AW19" s="27"/>
      <c r="AX19" s="27"/>
      <c r="AY19" s="27"/>
      <c r="AZ19" s="27"/>
      <c r="BA19" s="37" t="s">
        <v>381</v>
      </c>
      <c r="BB19" s="62"/>
      <c r="BF19" s="481" t="s">
        <v>263</v>
      </c>
      <c r="BG19" s="482"/>
      <c r="BM19" s="27"/>
      <c r="BN19" s="483" t="s">
        <v>382</v>
      </c>
      <c r="BO19" s="483"/>
      <c r="BP19" s="471" t="s">
        <v>383</v>
      </c>
      <c r="BQ19" s="472"/>
      <c r="BR19" ph="1"/>
    </row>
    <row r="20" spans="1:70" ht="42">
      <c r="A20" s="145" t="str">
        <f>_xlfn.CONCAT(A$3,$BH$346,A$4)</f>
        <v>{"title":"薙刀式 v13完成版（仮）",</v>
      </c>
      <c r="B20" s="146" t="str">
        <f>_xlfn.CONCAT(B$3,$BH$347,B$4)</f>
        <v>"rules":[{"description":"薙刀式 v13完成版（仮）縦書き用 +かわせみ2","manipulators":[</v>
      </c>
      <c r="C20" s="146" t="str">
        <f>_xlfn.CONCAT(C$3,$BG14,", ",$BH14,C$4,BQ$14,_xlfn.XLOOKUP($BG14,仮想キートップ,入力コード),BQ$15,_xlfn.XLOOKUP($BH14,仮想キートップ,入力コード),BQ$16,C$5,_xlfn.XLOOKUP($BG14,仮想キートップ,キー位置),C$6,_xlfn.XLOOKUP($BH14,仮想キートップ,キー位置),C$7,_xlfn.XLOOKUP($BG14,仮想キートップ,キー位置),C$8,_xlfn.XLOOKUP($BH14,仮想キートップ,キー位置),C$9,_xlfn.XLOOKUP($BG14,ひらがな,ローマ字コード),",",_xlfn.XLOOKUP($BH14,ひらがな,ローマ字コード),C$10,C$11,BQ$14,_xlfn.XLOOKUP($BH14,仮想キートップ,入力コード),BQ$15,_xlfn.XLOOKUP($BG14,仮想キートップ,入力コード),BQ$16,C$12,_xlfn.XLOOKUP($BH14,仮想キートップ,キー位置),C$6,_xlfn.XLOOKUP($BG14,仮想キートップ,キー位置),C$7,_xlfn.XLOOKUP($BH14,仮想キートップ,キー位置),C$8,_xlfn.XLOOKUP($BG14,仮想キートップ,キー位置),C$9,_xlfn.XLOOKUP($BH14,ひらがな,ローマ字コード),",",_xlfn.XLOOKUP($BG14,ひらがな,ローマ字コード),C$10,C$13,BQ$14,_xlfn.XLOOKUP($BG14,仮想キートップ,入力コード),BQ$15,_xlfn.XLOOKUP($BH14,仮想キートップ,入力コード),BQ$16,C$5,_xlfn.XLOOKUP($BG14,仮想キートップ,キー位置),C$6,_xlfn.XLOOKUP($BH14,仮想キートップ,キー位置),C$7,_xlfn.XLOOKUP($BG14,仮想キートップ,キー位置),C$8,_xlfn.XLOOKUP($BH14,仮想キートップ,キー位置),C$9,BQ$14,$BI14,BQ$15,$BJ14,BQ$16,C$10,C$13,BQ$14,_xlfn.XLOOKUP($BH14,仮想キートップ,入力コード),BQ$15,_xlfn.XLOOKUP($BG14,仮想キートップ,入力コード),BQ$16,C$12,_xlfn.XLOOKUP($BH14,仮想キートップ,キー位置),C$6,_xlfn.XLOOKUP($BG14,仮想キートップ,キー位置),C$7,_xlfn.XLOOKUP($BH14,仮想キートップ,キー位置),C$8,_xlfn.XLOOKUP($BG14,仮想キートップ,キー位置),C$9,BQ$14,$BJ14,BQ$15,$BI14,BQ$16,C$10)</f>
        <v>{"description":"(シンクロ) と,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k"},{"key_code":"a"},{"key_code":"t"},{"key_code":"o"}],"type":"basic"},{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d"},{"key_code":"f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f"},{"key_code":"d"}],"type":"basic"},</v>
      </c>
      <c r="D20" s="177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53"/>
      <c r="AF20" s="35" t="s">
        <v>384</v>
      </c>
      <c r="AG20" s="36" t="s">
        <v>385</v>
      </c>
      <c r="AH20" s="49" t="s">
        <v>386</v>
      </c>
      <c r="AI20" s="49" t="s">
        <v>387</v>
      </c>
      <c r="AJ20" s="36" t="s">
        <v>388</v>
      </c>
      <c r="AK20" s="317" t="s">
        <v>389</v>
      </c>
      <c r="AL20" s="316"/>
      <c r="AM20" s="484" t="s">
        <v>390</v>
      </c>
      <c r="AN20" s="478"/>
      <c r="AO20" s="64" t="s">
        <v>388</v>
      </c>
      <c r="AP20" s="409" t="s">
        <v>391</v>
      </c>
      <c r="AQ20" s="64" t="s">
        <v>392</v>
      </c>
      <c r="AR20" s="484" t="s">
        <v>390</v>
      </c>
      <c r="AS20" s="478"/>
      <c r="AT20" s="64" t="s">
        <v>393</v>
      </c>
      <c r="AU20" s="409" t="s">
        <v>391</v>
      </c>
      <c r="AV20" s="65" t="s">
        <v>392</v>
      </c>
      <c r="AW20" s="477" t="s">
        <v>390</v>
      </c>
      <c r="AX20" s="478"/>
      <c r="AY20" s="64" t="s">
        <v>393</v>
      </c>
      <c r="AZ20" s="409" t="s">
        <v>391</v>
      </c>
      <c r="BA20" s="65" t="s">
        <v>392</v>
      </c>
      <c r="BB20" s="316"/>
      <c r="BC20" s="114" t="s">
        <v>394</v>
      </c>
      <c r="BD20" s="79" t="s">
        <v>395</v>
      </c>
      <c r="BE20" s="115" t="s">
        <v>396</v>
      </c>
      <c r="BF20" s="80" t="s">
        <v>397</v>
      </c>
      <c r="BG20" s="44" t="s">
        <v>398</v>
      </c>
      <c r="BH20" s="479" t="s">
        <v>248</v>
      </c>
      <c r="BI20" s="479"/>
      <c r="BJ20" s="480"/>
      <c r="BK20" s="42" t="s">
        <v>399</v>
      </c>
      <c r="BL20" s="43" t="s">
        <v>400</v>
      </c>
      <c r="BM20" s="41" t="s">
        <v>401</v>
      </c>
      <c r="BN20" s="44" t="s">
        <v>402</v>
      </c>
      <c r="BO20" s="45" t="s">
        <v>403</v>
      </c>
      <c r="BP20" s="80" t="s">
        <v>404</v>
      </c>
      <c r="BQ20" s="45" t="s">
        <v>405</v>
      </c>
    </row>
    <row r="21" spans="1:70" ht="21">
      <c r="A21" s="154"/>
      <c r="B21" s="137"/>
      <c r="C21" s="137" t="str">
        <f>_xlfn.CONCAT(C$3,$BG15,", ",$BH15,C$4,BQ$14,_xlfn.XLOOKUP($BG15,仮想キートップ,入力コード),BQ$15,_xlfn.XLOOKUP($BH15,仮想キートップ,入力コード),BQ$16,C$5,_xlfn.XLOOKUP($BG15,仮想キートップ,キー位置),C$6,_xlfn.XLOOKUP($BH15,仮想キートップ,キー位置),C$7,_xlfn.XLOOKUP($BG15,仮想キートップ,キー位置),C$8,_xlfn.XLOOKUP($BH15,仮想キートップ,キー位置),C$9,_xlfn.XLOOKUP($BG15,ひらがな,ローマ字コード),",",_xlfn.XLOOKUP($BH15,ひらがな,ローマ字コード),C$10,C$11,BQ$14,_xlfn.XLOOKUP($BH15,仮想キートップ,入力コード),BQ$15,_xlfn.XLOOKUP($BG15,仮想キートップ,入力コード),BQ$16,C$12,_xlfn.XLOOKUP($BH15,仮想キートップ,キー位置),C$6,_xlfn.XLOOKUP($BG15,仮想キートップ,キー位置),C$7,_xlfn.XLOOKUP($BH15,仮想キートップ,キー位置),C$8,_xlfn.XLOOKUP($BG15,仮想キートップ,キー位置),C$9,_xlfn.XLOOKUP($BH15,ひらがな,ローマ字コード),",",_xlfn.XLOOKUP($BG15,ひらがな,ローマ字コード),C$10,C$13,BQ$14,_xlfn.XLOOKUP($BG15,仮想キートップ,入力コード),BQ$15,_xlfn.XLOOKUP($BH15,仮想キートップ,入力コード),BQ$16,C$5,_xlfn.XLOOKUP($BG15,仮想キートップ,キー位置),C$6,_xlfn.XLOOKUP($BH15,仮想キートップ,キー位置),C$7,_xlfn.XLOOKUP($BG15,仮想キートップ,キー位置),C$8,_xlfn.XLOOKUP($BH15,仮想キートップ,キー位置),C$9,BQ$14,$BI15,BQ$15,$BJ15,BQ$16,C$10,C$13,BQ$14,_xlfn.XLOOKUP($BH15,仮想キートップ,入力コード),BQ$15,_xlfn.XLOOKUP($BG15,仮想キートップ,入力コード),BQ$16,C$12,_xlfn.XLOOKUP($BH15,仮想キートップ,キー位置),C$6,_xlfn.XLOOKUP($BG15,仮想キートップ,キー位置),C$7,_xlfn.XLOOKUP($BH15,仮想キートップ,キー位置),C$8,_xlfn.XLOOKUP($BG15,仮想キートップ,キー位置),C$9,BQ$14,$BJ15,BQ$15,$BI15,BQ$16,C$10)</f>
        <v>{"description":"(シンクロ) は,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k"},{"key_code":"o"},{"key_code":"h"},{"key_code":"a"}],"type":"basic"},{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c"},{"key_code":"v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v"},{"key_code":"c"}],"type":"basic"},</v>
      </c>
      <c r="D21" s="137" t="str">
        <f>_xlfn.CONCAT(D$3:D$5)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5"/>
      <c r="AF21" s="86">
        <f t="shared" ref="AF21:AF84" si="0">COUNTA(BH21:BJ21)</f>
        <v>1</v>
      </c>
      <c r="AG21" s="405" t="str">
        <f t="shared" ref="AG21:AG84" si="1">CHAR($AG$16+AH21+AI21)</f>
        <v>@</v>
      </c>
      <c r="AH21" s="405">
        <f t="shared" ref="AH21:AH84" si="2">IF(BF21="",0,1)</f>
        <v>0</v>
      </c>
      <c r="AI21" s="405">
        <f t="shared" ref="AI21:AI84" si="3">IF(BG21="",0,2)</f>
        <v>0</v>
      </c>
      <c r="AJ21" s="87">
        <f t="shared" ref="AJ21:AJ84" si="4">_xlfn.BITOR(_xlfn.BITOR(_xlfn.BITLSHIFT(1,_xlfn.XLOOKUP(BH21,仮想キートップ,ビット)),_xlfn.BITLSHIFT(1,_xlfn.XLOOKUP(BI21,仮想キートップ,ビット))),_xlfn.BITLSHIFT(1,_xlfn.XLOOKUP(BJ21,仮想キートップ,ビット)))</f>
        <v>1</v>
      </c>
      <c r="AK21" s="318">
        <f t="shared" ref="AK21:AK84" si="5">IF(OR(AF21=3,AND(AF21=2,COUNTIF(ビットパターンA,AJ21)+COUNTIF(ビットパターンB,AJ21)+COUNTIF(ビットパターンC,AJ21)=0)),0,LEN(BK21))</f>
        <v>0</v>
      </c>
      <c r="AL21" s="116"/>
      <c r="AM21" s="82" t="str">
        <f t="shared" ref="AM21:AM84" si="6">IF(AND($AF21=3,$BO21&lt;&gt;""),BH21,"")</f>
        <v/>
      </c>
      <c r="AN21" s="410" t="str">
        <f t="shared" ref="AN21:AN84" si="7">IF(AND($AF21=3,$BO21&lt;&gt;""),BI21,"")</f>
        <v/>
      </c>
      <c r="AO21" s="83" t="str">
        <f t="shared" ref="AO21" si="8">IF(AM21="","",_xlfn.BITOR(_xlfn.BITLSHIFT(1,_xlfn.XLOOKUP(AM21,仮想キートップ,ビット)),_xlfn.BITLSHIFT(1,_xlfn.XLOOKUP(AN21,仮想キートップ,ビット))))</f>
        <v/>
      </c>
      <c r="AP21" s="84" t="str">
        <f t="shared" ref="AP21" si="9">_xlfn.XLOOKUP(AO21,ビットパターン,出力かな,"")</f>
        <v/>
      </c>
      <c r="AQ21" s="410">
        <f t="shared" ref="AQ21" si="10">LEN(AP21)</f>
        <v>0</v>
      </c>
      <c r="AR21" s="82" t="str">
        <f t="shared" ref="AR21:AR84" si="11">IF(AND($AF21=3,$BO21&lt;&gt;""),BH21,"")</f>
        <v/>
      </c>
      <c r="AS21" s="410" t="str">
        <f t="shared" ref="AS21:AS84" si="12">IF(AND($AF21=3,$BO21&lt;&gt;""),BJ21,"")</f>
        <v/>
      </c>
      <c r="AT21" s="83" t="str">
        <f t="shared" ref="AT21" si="13">IF(AR21="","",_xlfn.BITOR(_xlfn.BITLSHIFT(1,_xlfn.XLOOKUP(AR21,仮想キートップ,ビット)),_xlfn.BITLSHIFT(1,_xlfn.XLOOKUP(AS21,仮想キートップ,ビット))))</f>
        <v/>
      </c>
      <c r="AU21" s="84" t="str">
        <f t="shared" ref="AU21" si="14">_xlfn.XLOOKUP(AT21,ビットパターン,出力かな,"")</f>
        <v/>
      </c>
      <c r="AV21" s="410">
        <f t="shared" ref="AV21" si="15">LEN(AU21)</f>
        <v>0</v>
      </c>
      <c r="AW21" s="82" t="str">
        <f t="shared" ref="AW21:AW84" si="16">IF(AND($AF21=3,$BO21&lt;&gt;""),BI21,"")</f>
        <v/>
      </c>
      <c r="AX21" s="410" t="str">
        <f t="shared" ref="AX21:AX84" si="17">IF(AND($AF21=3,$BO21&lt;&gt;""),BJ21,"")</f>
        <v/>
      </c>
      <c r="AY21" s="83" t="str">
        <f t="shared" ref="AY21" si="18">IF(AW21="","",_xlfn.BITOR(_xlfn.BITLSHIFT(1,_xlfn.XLOOKUP(AW21,仮想キートップ,ビット)),_xlfn.BITLSHIFT(1,_xlfn.XLOOKUP(AX21,仮想キートップ,ビット))))</f>
        <v/>
      </c>
      <c r="AZ21" s="84" t="str">
        <f t="shared" ref="AZ21" si="19">_xlfn.XLOOKUP(AY21,ビットパターン,出力かな,"")</f>
        <v/>
      </c>
      <c r="BA21" s="85">
        <f t="shared" ref="BA21" si="20">LEN(AZ21)</f>
        <v>0</v>
      </c>
      <c r="BB21" s="116"/>
      <c r="BC21" s="226">
        <v>1</v>
      </c>
      <c r="BD21" s="227"/>
      <c r="BE21" s="228"/>
      <c r="BF21" s="227"/>
      <c r="BG21" s="350"/>
      <c r="BH21" s="229" t="s">
        <v>118</v>
      </c>
      <c r="BI21" s="229"/>
      <c r="BJ21" s="230"/>
      <c r="BK21" s="231"/>
      <c r="BL21" s="232" t="s">
        <v>378</v>
      </c>
      <c r="BM21" s="233"/>
      <c r="BN21" s="255"/>
      <c r="BO21" s="134" t="str">
        <f>IF(BN21="",_xlfn.XLOOKUP(BK21,ひらがな,ローマ字コード,""),BN21)</f>
        <v/>
      </c>
      <c r="BP21" s="164"/>
      <c r="BQ21" s="134" t="str">
        <f t="shared" ref="BQ21:BQ84" si="21">IF(BD21="","",IF(BP21&lt;&gt;"",BP21,IF(AF21&gt;1,BO21,_xlfn.CONCAT(BQ$14,_xlfn.XLOOKUP(BH21,入力キー,入力コード),BQ$16))))</f>
        <v/>
      </c>
    </row>
    <row r="22" spans="1:70" ht="21">
      <c r="A22" s="154"/>
      <c r="B22" s="137"/>
      <c r="C22" s="137" t="str">
        <f>_xlfn.CONCAT(C$3,$BG16,", ",$BH16,C$15,BQ$14,_xlfn.XLOOKUP($BG16,仮想キートップ,入力コード),BQ$15,_xlfn.XLOOKUP($BH16,仮想キートップ,入力コード),BQ$16,C$16)</f>
        <v>{"description":"(シンクロ) こ, な → 行送り","from":{"simultaneous":[{"key_code":"v"},{"key_code":"m"}],"modifiers":{"optional":["caps_lock"]}},"to":[{"key_code":"return_or_enter","repeat":false}],"type":"basic"},</v>
      </c>
      <c r="D22" s="360"/>
      <c r="E22" s="370" t="str">
        <f t="shared" ref="E22:E85" si="22">IF(AND($AF22=3,$AG22="A",$BO22&lt;&gt;""),_xlfn.CONCAT(E$3,$BH22,", ",$BI22," &amp; ",$BJ22," → ",CLEAN($BL22),E$4,_xlfn.XLOOKUP($BH22,仮想キートップ,キー位置),E$6,_xlfn.XLOOKUP($BI22,仮想キートップ,キー位置),IF($BO22=$BQ22,E$16,E$7),_xlfn.XLOOKUP($BJ22,仮想キートップ,入力コード),E$8,$BO22,E$9,_xlfn.XLOOKUP($BJ22,仮想キートップ,キー位置),E$10,_xlfn.XLOOKUP($BJ22,仮想キートップ,キー位置),E$11,E$12,_xlfn.XLOOKUP($BH22,仮想キートップ,キー位置),E$6,_xlfn.XLOOKUP($BI22,仮想キートップ,キー位置),IF($BO22=$BQ22,E$16,E$7),_xlfn.XLOOKUP($BJ22,仮想キートップ,入力コード),E$13,$BO22,E$9,_xlfn.XLOOKUP($BJ22,仮想キートップ,キー位置),E$10,_xlfn.XLOOKUP($BJ22,仮想キートップ,キー位置),E$11,E$14,_xlfn.XLOOKUP($BH22,仮想キートップ,キー位置),E$6,_xlfn.XLOOKUP($BI22,仮想キートップ,キー位置),IF($BO22=$BQ22,E$16,E$7),_xlfn.XLOOKUP($BJ22,仮想キートップ,入力コード),E$15,$BO22,E$9,_xlfn.XLOOKUP($BJ22,仮想キートップ,キー位置),E$10,_xlfn.XLOOKUP($BJ22,仮想キートップ,キー位置),E$11),"")</f>
        <v/>
      </c>
      <c r="F22" s="147" t="str">
        <f t="shared" ref="F22" si="23">IF(AND($AF22=3,$AG22="A",$BO22&lt;&gt;""),_xlfn.CONCAT(E$5,_xlfn.XLOOKUP($BH22,仮想キートップ,キー位置),E$6,_xlfn.XLOOKUP($BJ22,仮想キートップ,キー位置),IF($BO22=$BQ22,E$16,E$7),_xlfn.XLOOKUP($BI22,仮想キートップ,入力コード),E$8,$BO22,E$9,_xlfn.XLOOKUP($BI22,仮想キートップ,キー位置),E$10,_xlfn.XLOOKUP($BI22,仮想キートップ,キー位置),E$11,E$12,_xlfn.XLOOKUP($BH22,仮想キートップ,キー位置),E$6,_xlfn.XLOOKUP($BJ22,仮想キートップ,キー位置),IF($BO22=$BQ22,E$16,E$7),_xlfn.XLOOKUP($BI22,仮想キートップ,入力コード),E$13,$BO22,E$9,_xlfn.XLOOKUP($BI22,仮想キートップ,キー位置),E$10,_xlfn.XLOOKUP($BI22,仮想キートップ,キー位置),E$11,E$14,_xlfn.XLOOKUP($BH22,仮想キートップ,キー位置),E$6,_xlfn.XLOOKUP($BJ22,仮想キートップ,キー位置),IF($BO22=$BQ22,E$16,E$7),_xlfn.XLOOKUP($BI22,仮想キートップ,入力コード),E$15,$BO22,E$9,_xlfn.XLOOKUP($BI22,仮想キートップ,キー位置),E$10,_xlfn.XLOOKUP($BI22,仮想キートップ,キー位置),E$11),"")</f>
        <v/>
      </c>
      <c r="G22" s="147" t="str">
        <f t="shared" ref="G22" si="24">IF(AND($AF22=3,$AG22="A",$BO22&lt;&gt;""),_xlfn.CONCAT(E$5,_xlfn.XLOOKUP($BI22,仮想キートップ,キー位置),E$6,_xlfn.XLOOKUP($BJ22,仮想キートップ,キー位置),IF($BO22=$BQ22,E$16,E$7),_xlfn.XLOOKUP($BH22,仮想キートップ,入力コード),E$8,$BO22,E$9,_xlfn.XLOOKUP($BH22,仮想キートップ,キー位置),E$10,_xlfn.XLOOKUP($BH22,仮想キートップ,キー位置),E$11,E$12,_xlfn.XLOOKUP($BI22,仮想キートップ,キー位置),E$6,_xlfn.XLOOKUP($BJ22,仮想キートップ,キー位置),IF($BO22=$BQ22,E$16,E$7),_xlfn.XLOOKUP($BH22,仮想キートップ,入力コード),E$13,$BO22,E$9,_xlfn.XLOOKUP($BH22,仮想キートップ,キー位置),E$10,_xlfn.XLOOKUP($BH22,仮想キートップ,キー位置),E$11,E$14,_xlfn.XLOOKUP($BI22,仮想キートップ,キー位置),E$6,_xlfn.XLOOKUP($BJ22,仮想キートップ,キー位置),IF($BO22=$BQ22,E$16,E$7),_xlfn.XLOOKUP($BH22,仮想キートップ,入力コード),E$15,$BO22,E$9,_xlfn.XLOOKUP($BH22,仮想キートップ,キー位置),E$10,_xlfn.XLOOKUP($BH22,仮想キートップ,キー位置),E$11),"")</f>
        <v/>
      </c>
      <c r="H22" s="147" t="str">
        <f t="shared" ref="H22:H85" si="25">IF(AND($AF22=3,$AG22="C",$AQ22=1),_xlfn.CONCAT(H$3,$BH22,", ",$BI22," &amp; ",$BJ22," → ",CLEAN($BK22),H$4,_xlfn.XLOOKUP($BH22,仮想キートップ,キー位置),H$6,_xlfn.XLOOKUP($BI22,仮想キートップ,キー位置),H$7,_xlfn.XLOOKUP($BJ22,仮想キートップ,入力コード),H$8,$BO22,H$9,_xlfn.XLOOKUP($BJ22,仮想キートップ,キー位置),H$10,_xlfn.XLOOKUP($BJ22,仮想キートップ,キー位置),H$11,H$12,_xlfn.XLOOKUP($BH22,仮想キートップ,キー位置),H$6,_xlfn.XLOOKUP($BI22,仮想キートップ,キー位置),H$7,_xlfn.XLOOKUP($BJ22,仮想キートップ,入力コード),H$13,$BO22,H$9,_xlfn.XLOOKUP($BJ22,仮想キートップ,キー位置),H$10,_xlfn.XLOOKUP($BJ22,仮想キートップ,キー位置),H$11),"")</f>
        <v/>
      </c>
      <c r="I22" s="147" t="str">
        <f t="shared" ref="I22:I85" si="26">IF(AND($AF22=3,$AG22="C",$AQ22&lt;&gt;1),_xlfn.CONCAT(I$3,$BH22,", ",$BI22," &amp; ",$BJ22," → ",CLEAN($BK22),I$4,_xlfn.XLOOKUP($BH22,仮想キートップ,キー位置),I$6,_xlfn.XLOOKUP($BI22,仮想キートップ,キー位置),I$7,_xlfn.XLOOKUP($BJ22,仮想キートップ,入力コード),I$8,$BO22,I$9,_xlfn.XLOOKUP($BJ22,仮想キートップ,キー位置),I$10,_xlfn.XLOOKUP($BJ22,仮想キートップ,キー位置),I$11,I$12,_xlfn.XLOOKUP($BH22,仮想キートップ,キー位置),I$6,_xlfn.XLOOKUP($BI22,仮想キートップ,キー位置),I$7,_xlfn.XLOOKUP($BJ22,仮想キートップ,入力コード),I$13,$BO22,I$9,_xlfn.XLOOKUP($BJ22,仮想キートップ,キー位置),I$10,_xlfn.XLOOKUP($BJ22,仮想キートップ,キー位置),I$11,I$14,_xlfn.XLOOKUP($BH22,仮想キートップ,キー位置),I$6,_xlfn.XLOOKUP($BI22,仮想キートップ,キー位置),I$7,_xlfn.XLOOKUP($BJ22,仮想キートップ,入力コード),I$15,$BO22,I$9,_xlfn.XLOOKUP($BJ22,仮想キートップ,キー位置),I$10,_xlfn.XLOOKUP($BJ22,仮想キートップ,キー位置),I$11),"")</f>
        <v/>
      </c>
      <c r="J22" s="147" t="str">
        <f t="shared" ref="J22" si="27">IF(AND($AF22=3,$AG22="C",$AV22=1),_xlfn.CONCAT(H$5,_xlfn.XLOOKUP($BH22,仮想キートップ,キー位置),H$6,_xlfn.XLOOKUP($BJ22,仮想キートップ,キー位置),H$7,_xlfn.XLOOKUP($BI22,仮想キートップ,入力コード),H$8,$BO22,H$9,_xlfn.XLOOKUP($BI22,仮想キートップ,キー位置),H$10,_xlfn.XLOOKUP($BI22,仮想キートップ,キー位置),H$11,H$12,_xlfn.XLOOKUP($BH22,仮想キートップ,キー位置),H$6,_xlfn.XLOOKUP($BJ22,仮想キートップ,キー位置),H$7,_xlfn.XLOOKUP($BI22,仮想キートップ,入力コード),H$13,$BO22,H$9,_xlfn.XLOOKUP($BI22,仮想キートップ,キー位置),H$10,_xlfn.XLOOKUP($BI22,仮想キートップ,キー位置),H$11),"")</f>
        <v/>
      </c>
      <c r="K22" s="147" t="str">
        <f t="shared" ref="K22" si="28">IF(AND($AF22=3,$AG22="C",$AV22&lt;&gt;1),_xlfn.CONCAT(I$5,_xlfn.XLOOKUP($BH22,仮想キートップ,キー位置),I$6,_xlfn.XLOOKUP($BJ22,仮想キートップ,キー位置),I$7,_xlfn.XLOOKUP($BI22,仮想キートップ,入力コード),I$8,$BO22,I$9,_xlfn.XLOOKUP($BI22,仮想キートップ,キー位置),I$10,_xlfn.XLOOKUP($BI22,仮想キートップ,キー位置),I$11,I$12,_xlfn.XLOOKUP($BH22,仮想キートップ,キー位置),I$6,_xlfn.XLOOKUP($BJ22,仮想キートップ,キー位置),I$7,_xlfn.XLOOKUP($BI22,仮想キートップ,入力コード),I$13,$BO22,I$9,_xlfn.XLOOKUP($BI22,仮想キートップ,キー位置),I$10,_xlfn.XLOOKUP($BI22,仮想キートップ,キー位置),I$11,I$14,_xlfn.XLOOKUP($BH22,仮想キートップ,キー位置),I$6,_xlfn.XLOOKUP($BJ22,仮想キートップ,キー位置),I$7,_xlfn.XLOOKUP($BI22,仮想キートップ,入力コード),I$15,$BO22,I$9,_xlfn.XLOOKUP($BI22,仮想キートップ,キー位置),I$10,_xlfn.XLOOKUP($BI22,仮想キートップ,キー位置),I$11),"")</f>
        <v/>
      </c>
      <c r="L22" s="147" t="str">
        <f t="shared" ref="L22" si="29">IF(AND($AF22=3,$AG22="C",$BA22=1),_xlfn.CONCAT(H$5,_xlfn.XLOOKUP($BI22,仮想キートップ,キー位置),H$6,_xlfn.XLOOKUP($BJ22,仮想キートップ,キー位置),H$7,_xlfn.XLOOKUP($BH22,仮想キートップ,入力コード),H$8,$BO22,H$9,_xlfn.XLOOKUP($BH22,仮想キートップ,キー位置),H$10,_xlfn.XLOOKUP($BH22,仮想キートップ,キー位置),H$11,H$12,_xlfn.XLOOKUP($BI22,仮想キートップ,キー位置),H$6,_xlfn.XLOOKUP($BJ22,仮想キートップ,キー位置),H$7,_xlfn.XLOOKUP($BH22,仮想キートップ,入力コード),H$13,$BO22,H$9,_xlfn.XLOOKUP($BH22,仮想キートップ,キー位置),H$10,_xlfn.XLOOKUP($BH22,仮想キートップ,キー位置),H$11),"")</f>
        <v/>
      </c>
      <c r="M22" s="147" t="str">
        <f t="shared" ref="M22" si="30">IF(AND($AF22=3,$AG22="C",$BA22&lt;&gt;1),_xlfn.CONCAT(I$5,_xlfn.XLOOKUP($BI22,仮想キートップ,キー位置),I$6,_xlfn.XLOOKUP($BJ22,仮想キートップ,キー位置),I$7,_xlfn.XLOOKUP($BH22,仮想キートップ,入力コード),I$8,$BO22,I$9,_xlfn.XLOOKUP($BH22,仮想キートップ,キー位置),I$10,_xlfn.XLOOKUP($BH22,仮想キートップ,キー位置),I$11,I$12,_xlfn.XLOOKUP($BI22,仮想キートップ,キー位置),I$6,_xlfn.XLOOKUP($BJ22,仮想キートップ,キー位置),I$7,_xlfn.XLOOKUP($BH22,仮想キートップ,入力コード),I$13,$BO22,I$9,_xlfn.XLOOKUP($BH22,仮想キートップ,キー位置),I$10,_xlfn.XLOOKUP($BH22,仮想キートップ,キー位置),I$11,I$14,_xlfn.XLOOKUP($BI22,仮想キートップ,キー位置),I$6,_xlfn.XLOOKUP($BJ22,仮想キートップ,キー位置),I$7,_xlfn.XLOOKUP($BH22,仮想キートップ,入力コード),I$15,$BO22,I$9,_xlfn.XLOOKUP($BH22,仮想キートップ,キー位置),I$10,_xlfn.XLOOKUP($BH22,仮想キートップ,キー位置),I$11),"")</f>
        <v/>
      </c>
      <c r="N22" s="147" t="str">
        <f t="shared" ref="N22:N85" si="31">IF(AND($AF22=2,$AG22="A"),_xlfn.CONCAT(N$3,$BH22," &amp; ",$BI22," → ",IF($BK22="",CLEAN($BL22),$BK22),N$4,_xlfn.XLOOKUP($BH22,仮想キートップ,キー位置),IF($BO22=$BQ22,N$14,N$6),_xlfn.XLOOKUP($BI22,仮想キートップ,入力コード),N$7,$BO22,N$8,_xlfn.XLOOKUP($BI22,仮想キートップ,キー位置),N$9,$AK22,N$10,_xlfn.XLOOKUP($BI22,仮想キートップ,キー位置),N$11,N$12,_xlfn.XLOOKUP($BH22,仮想キートップ,キー位置),IF($BO22=$BQ22,N$14,N$6),_xlfn.XLOOKUP($BI22,仮想キートップ,入力コード),N$13,$BO22,N$8,_xlfn.XLOOKUP($BI22,仮想キートップ,キー位置),N$9,$AK22,N$10,_xlfn.XLOOKUP($BI22,仮想キートップ,キー位置),N$11),"")</f>
        <v/>
      </c>
      <c r="O22" s="147" t="str">
        <f t="shared" ref="O22:O85" si="32">IF(AND($AF22=2,$AG22="A"),_xlfn.CONCAT(N$5,_xlfn.XLOOKUP($BI22,仮想キートップ,キー位置),IF($BO22=$BQ22,N$14,N$6),_xlfn.XLOOKUP($BH22,仮想キートップ,入力コード),N$7,$BO22,N$8,_xlfn.XLOOKUP($BH22,仮想キートップ,キー位置),N$9,$AK22,N$10,_xlfn.XLOOKUP($BH22,仮想キートップ,キー位置),N$11,N$12,_xlfn.XLOOKUP($BI22,仮想キートップ,キー位置),IF($BO22=$BQ22,N$14,N$6),_xlfn.XLOOKUP($BH22,仮想キートップ,入力コード),N$13,$BO22,N$8,_xlfn.XLOOKUP($BH22,仮想キートップ,キー位置),N$9,$AK22,N$10,_xlfn.XLOOKUP($BH22,仮想キートップ,キー位置),N$11),"")</f>
        <v/>
      </c>
      <c r="P22" s="147" t="str">
        <f t="shared" ref="P22:P85" si="33">IF(AND($AF22=2,$AG22="B"),_xlfn.CONCAT(P$3,$BH22," &amp; ",$BI22," → ",$BK22,P$4,_xlfn.XLOOKUP($BH22,仮想キートップ,キー位置),P$6,_xlfn.XLOOKUP($BI22,仮想キートップ,入力コード),P$7,$BO22,P$8,_xlfn.XLOOKUP($BI22,仮想キートップ,キー位置),P$9,$AK22,P$10,_xlfn.XLOOKUP($BI22,仮想キートップ,キー位置),P$11,P$12,_xlfn.XLOOKUP($BH22,仮想キートップ,キー位置),P$6,_xlfn.XLOOKUP($BI22,仮想キートップ,入力コード),P$13,$BO22,P$8,_xlfn.XLOOKUP($BI22,仮想キートップ,キー位置),P$9,$AK22,P$10,_xlfn.XLOOKUP($BI22,仮想キートップ,キー位置),P$11,),"")</f>
        <v/>
      </c>
      <c r="Q22" s="147" t="str">
        <f t="shared" ref="Q22:Q85" si="34">IF(AND($AF22=2,$AG22="B"),_xlfn.CONCAT(P$5,_xlfn.XLOOKUP($BI22,仮想キートップ,キー位置),P$6,_xlfn.XLOOKUP($BH22,仮想キートップ,入力コード),P$7,$BO22,P$8,_xlfn.XLOOKUP($BH22,仮想キートップ,キー位置),P$9,$AK22,P$10,_xlfn.XLOOKUP($BH22,仮想キートップ,キー位置),P$11,P$12,_xlfn.XLOOKUP($BI22,仮想キートップ,キー位置),P$6,_xlfn.XLOOKUP($BH22,仮想キートップ,入力コード),P$13,$BO22,P$8,_xlfn.XLOOKUP($BH22,仮想キートップ,キー位置),P$9,$AK22,P$10,_xlfn.XLOOKUP($BH22,仮想キートップ,キー位置),P$11,),"")</f>
        <v/>
      </c>
      <c r="R22" s="147" t="str">
        <f t="shared" ref="R22:R85" si="35">IF(AND($AF22=2,$AG22="C"),_xlfn.CONCAT(R$3,$BH22," &amp; ",$BI22," → ",$BK22,R$4,_xlfn.XLOOKUP($BH22,仮想キートップ,キー位置),R$6,_xlfn.XLOOKUP($BI22,仮想キートップ,入力コード),R$7,$BO22,R$8,_xlfn.XLOOKUP($BI22,仮想キートップ,キー位置),R$9,$AK22,R$10,_xlfn.XLOOKUP($BI22,仮想キートップ,キー位置),R$11,R$12,_xlfn.XLOOKUP($BH22,仮想キートップ,キー位置),R$6,_xlfn.XLOOKUP($BI22,仮想キートップ,入力コード),R$13,$BO22,R$8,_xlfn.XLOOKUP($BI22,仮想キートップ,キー位置),R$9,$AK22,R$10,_xlfn.XLOOKUP($BI22,仮想キートップ,キー位置),R$11,),"")</f>
        <v/>
      </c>
      <c r="S22" s="147" t="str">
        <f t="shared" ref="S22:S85" si="36">IF(AND($AF22=2,$AG22="C"),_xlfn.CONCAT(R$5,_xlfn.XLOOKUP($BI22,仮想キートップ,キー位置),R$6,_xlfn.XLOOKUP($BH22,仮想キートップ,入力コード),R$7,$BO22,R$8,_xlfn.XLOOKUP($BH22,仮想キートップ,キー位置),R$9,$AK22,R$10,_xlfn.XLOOKUP($BH22,仮想キートップ,キー位置),R$11,R$12,_xlfn.XLOOKUP($BI22,仮想キートップ,キー位置),R$6,_xlfn.XLOOKUP($BH22,仮想キートップ,入力コード),R$13,$BO22,R$8,_xlfn.XLOOKUP($BH22,仮想キートップ,キー位置),R$9,$AK22,R$10,_xlfn.XLOOKUP($BH22,仮想キートップ,キー位置),R$11,),"")</f>
        <v/>
      </c>
      <c r="T22" s="147" t="str">
        <f t="shared" ref="T22:T85" si="37">IF(AND($AF22=1,$AG22="A"),_xlfn.CONCAT(T$3,$BH22,T$4,_xlfn.XLOOKUP($BH22,仮想キートップ,入力コード),T$5,$BO22,T$6,_xlfn.XLOOKUP($BH22,仮想キートップ,キー位置),T$7,IF($AK22=0,0,2),T$8,_xlfn.XLOOKUP($BH22,仮想キートップ,キー位置),T$9,T$10,_xlfn.XLOOKUP($BH22,仮想キートップ,入力コード),T$5,$BO22,T$6,_xlfn.XLOOKUP($BH22,仮想キートップ,キー位置),T$7,$AK22,T$11,_xlfn.XLOOKUP($BH22,仮想キートップ,キー位置),T$9),"")</f>
        <v/>
      </c>
      <c r="U22" s="147" t="str">
        <f t="shared" ref="U22:U85" si="38">IF(AND($AF22=1,$AG22="B"),_xlfn.CONCAT(U$3,$BH22,U$4,_xlfn.XLOOKUP($BH22,仮想キートップ,入力コード),U$5,$BO22,U$6,_xlfn.XLOOKUP($BH22,仮想キートップ,キー位置),U$7,IF($AK22=0,0,2),U$8,_xlfn.XLOOKUP($BH22,仮想キートップ,キー位置),U$9,U$10,_xlfn.XLOOKUP($BH22,仮想キートップ,入力コード),U$5,$BO22,U$6,_xlfn.XLOOKUP($BH22,仮想キートップ,キー位置),U$7,$AK22,U$11,_xlfn.XLOOKUP($BH22,仮想キートップ,キー位置),U$9),"")</f>
        <v/>
      </c>
      <c r="V22" s="147" t="str">
        <f t="shared" ref="V22:V85" si="39">IF(AND($AF22=1,$AG22="C"),_xlfn.CONCAT(V$3,$BH22,V$4,_xlfn.XLOOKUP($BH22,仮想キートップ,入力コード),V$5,$BO22,V$6,_xlfn.XLOOKUP($BH22,仮想キートップ,キー位置),V$7,IF($AK22=0,0,2),V$8,_xlfn.XLOOKUP($BH22,仮想キートップ,キー位置),V$9,V$10,_xlfn.XLOOKUP($BH22,仮想キートップ,入力コード),V$5,$BO22,V$6,_xlfn.XLOOKUP($BH22,仮想キートップ,キー位置),V$7,$AK22,V$11,_xlfn.XLOOKUP($BH22,仮想キートップ,キー位置),V$9),"")</f>
        <v/>
      </c>
      <c r="W22" s="147"/>
      <c r="X22" s="147"/>
      <c r="Y22" s="148"/>
      <c r="Z22" s="158" t="str">
        <f t="shared" ref="Z22:Z85" si="40">IF(AND($BD22&lt;&gt;"",$AF22=3,$BO22&lt;&gt;$BQ22),_xlfn.CONCAT(Z$3,PROPER(_xlfn.XLOOKUP($BH22,仮想キートップ,入力コード)),", ",PROPER(_xlfn.XLOOKUP($BI22,仮想キートップ,入力コード))," &amp; ",PROPER(_xlfn.XLOOKUP($BJ22,仮想キートップ,入力コード))," → ",CLEAN($BL22),Z$4,_xlfn.XLOOKUP($BH22,仮想キートップ,キー位置),Z$6,_xlfn.XLOOKUP($BI22,仮想キートップ,キー位置),Z$7,_xlfn.XLOOKUP($BJ22,仮想キートップ,入力コード),Z$8,$BQ22,Z$9,_xlfn.XLOOKUP($BJ22,仮想キートップ,キー位置),Z$10,_xlfn.XLOOKUP($BJ22,仮想キートップ,キー位置),Z$11,Z$12,_xlfn.XLOOKUP($BH22,仮想キートップ,キー位置),Z$6,_xlfn.XLOOKUP($BI22,仮想キートップ,キー位置),Z$7,_xlfn.XLOOKUP($BJ22,仮想キートップ,入力コード),Z$13,$BQ22,Z$9,_xlfn.XLOOKUP($BJ22,仮想キートップ,キー位置),Z$10,_xlfn.XLOOKUP($BJ22,仮想キートップ,キー位置),Z$11,Z$14,_xlfn.XLOOKUP($BH22,仮想キートップ,キー位置),Z$6,_xlfn.XLOOKUP($BI22,仮想キートップ,キー位置),Z$7,_xlfn.XLOOKUP($BJ22,仮想キートップ,入力コード),Z$15,$BQ22,Z$9,_xlfn.XLOOKUP($BJ22,仮想キートップ,キー位置),Z$10,_xlfn.XLOOKUP($BJ22,仮想キートップ,キー位置),Z$11),"")</f>
        <v/>
      </c>
      <c r="AA22" s="147" t="str">
        <f t="shared" ref="AA22:AA85" si="41">IF(AND($BD22&lt;&gt;"",$AF22=3,$BO22&lt;&gt;$BQ22),_xlfn.CONCAT(Z$5,_xlfn.XLOOKUP($BH22,仮想キートップ,キー位置),Z$6,_xlfn.XLOOKUP($BJ22,仮想キートップ,キー位置),Z$7,_xlfn.XLOOKUP($BI22,仮想キートップ,入力コード),Z$8,$BQ22,Z$9,_xlfn.XLOOKUP($BI22,仮想キートップ,キー位置),Z$10,_xlfn.XLOOKUP($BI22,仮想キートップ,キー位置),Z$11,Z$12,_xlfn.XLOOKUP($BH22,仮想キートップ,キー位置),Z$6,_xlfn.XLOOKUP($BJ22,仮想キートップ,キー位置),Z$7,_xlfn.XLOOKUP($BI22,仮想キートップ,入力コード),Z$13,$BQ22,Z$9,_xlfn.XLOOKUP($BI22,仮想キートップ,キー位置),Z$10,_xlfn.XLOOKUP($BI22,仮想キートップ,キー位置),Z$11,Z$14,_xlfn.XLOOKUP($BH22,仮想キートップ,キー位置),Z$6,_xlfn.XLOOKUP($BJ22,仮想キートップ,キー位置),Z$7,_xlfn.XLOOKUP($BI22,仮想キートップ,入力コード),Z$15,$BQ22,Z$9,_xlfn.XLOOKUP($BI22,仮想キートップ,キー位置),Z$10,_xlfn.XLOOKUP($BI22,仮想キートップ,キー位置),Z$11),"")</f>
        <v/>
      </c>
      <c r="AB22" s="147" t="str">
        <f t="shared" ref="AB22:AB85" si="42">IF(AND($BD22&lt;&gt;"",$AF22=3,$BO22&lt;&gt;$BQ22),_xlfn.CONCAT(Z$5,_xlfn.XLOOKUP($BI22,仮想キートップ,キー位置),Z$6,_xlfn.XLOOKUP($BJ22,仮想キートップ,キー位置),Z$7,_xlfn.XLOOKUP($BH22,仮想キートップ,入力コード),Z$8,$BQ22,Z$9,_xlfn.XLOOKUP($BH22,仮想キートップ,キー位置),Z$10,_xlfn.XLOOKUP($BH22,仮想キートップ,キー位置),Z$11,Z$12,_xlfn.XLOOKUP($BI22,仮想キートップ,キー位置),Z$6,_xlfn.XLOOKUP($BJ22,仮想キートップ,キー位置),Z$7,_xlfn.XLOOKUP($BH22,仮想キートップ,入力コード),Z$13,$BQ22,Z$9,_xlfn.XLOOKUP($BH22,仮想キートップ,キー位置),Z$10,_xlfn.XLOOKUP($BH22,仮想キートップ,キー位置),Z$11,Z$14,_xlfn.XLOOKUP($BI22,仮想キートップ,キー位置),Z$6,_xlfn.XLOOKUP($BJ22,仮想キートップ,キー位置),Z$7,_xlfn.XLOOKUP($BH22,仮想キートップ,入力コード),Z$15,$BQ22,Z$9,_xlfn.XLOOKUP($BH22,仮想キートップ,キー位置),Z$10,_xlfn.XLOOKUP($BH22,仮想キートップ,キー位置),Z$11),"")</f>
        <v/>
      </c>
      <c r="AC22" s="148" t="str">
        <f t="shared" ref="AC22:AC85" si="43">IF(AND($BD22&lt;&gt;"",$AF22=1),_xlfn.CONCAT(AC$3,PROPER(_xlfn.XLOOKUP($BH22,入力キー,入力コード)),IF($BH22=_xlfn.XLOOKUP($BH22,仮想キートップ,入力キー),AC$4,AC$5),_xlfn.XLOOKUP($BH22,仮想キートップ,入力コード),AC$6,$BQ22,AC$7,_xlfn.XLOOKUP($BH22,仮想キートップ,キー位置),AC$8,_xlfn.XLOOKUP($BH22,仮想キートップ,キー位置),AC$9,IF($BH22=_xlfn.XLOOKUP($BH22,仮想キートップ,入力キー),AC$10,AC$11),_xlfn.XLOOKUP($BH22,仮想キートップ,入力コード),AC$6,$BQ22,AC$7,_xlfn.XLOOKUP($BH22,仮想キートップ,キー位置),AC$12,_xlfn.XLOOKUP($BH22,仮想キートップ,キー位置),IF(ISBLANK($AC23),AC$13,AC$9)),"")</f>
        <v/>
      </c>
      <c r="AD22" s="161"/>
      <c r="AF22" s="366">
        <f t="shared" si="0"/>
        <v>3</v>
      </c>
      <c r="AG22" s="367" t="str">
        <f t="shared" si="1"/>
        <v>A</v>
      </c>
      <c r="AH22" s="367">
        <f t="shared" si="2"/>
        <v>1</v>
      </c>
      <c r="AI22" s="367">
        <f t="shared" si="3"/>
        <v>0</v>
      </c>
      <c r="AJ22" s="368">
        <f t="shared" si="4"/>
        <v>3145730</v>
      </c>
      <c r="AK22" s="369">
        <f t="shared" si="5"/>
        <v>0</v>
      </c>
      <c r="AL22" s="116"/>
      <c r="AM22" s="361" t="str">
        <f t="shared" si="6"/>
        <v/>
      </c>
      <c r="AN22" s="362" t="str">
        <f t="shared" si="7"/>
        <v/>
      </c>
      <c r="AO22" s="363" t="str">
        <f t="shared" ref="AO22:AO85" si="44">IF(AM22="","",_xlfn.BITOR(_xlfn.BITLSHIFT(1,_xlfn.XLOOKUP(AM22,仮想キートップ,ビット)),_xlfn.BITLSHIFT(1,_xlfn.XLOOKUP(AN22,仮想キートップ,ビット))))</f>
        <v/>
      </c>
      <c r="AP22" s="364" t="str">
        <f t="shared" ref="AP22:AP85" si="45">_xlfn.XLOOKUP(AO22,ビットパターン,出力かな,"")</f>
        <v/>
      </c>
      <c r="AQ22" s="362">
        <f t="shared" ref="AQ22:AQ85" si="46">LEN(AP22)</f>
        <v>0</v>
      </c>
      <c r="AR22" s="361" t="str">
        <f t="shared" si="11"/>
        <v/>
      </c>
      <c r="AS22" s="362" t="str">
        <f t="shared" si="12"/>
        <v/>
      </c>
      <c r="AT22" s="363" t="str">
        <f t="shared" ref="AT22:AT85" si="47">IF(AR22="","",_xlfn.BITOR(_xlfn.BITLSHIFT(1,_xlfn.XLOOKUP(AR22,仮想キートップ,ビット)),_xlfn.BITLSHIFT(1,_xlfn.XLOOKUP(AS22,仮想キートップ,ビット))))</f>
        <v/>
      </c>
      <c r="AU22" s="364" t="str">
        <f t="shared" ref="AU22:AU85" si="48">_xlfn.XLOOKUP(AT22,ビットパターン,出力かな,"")</f>
        <v/>
      </c>
      <c r="AV22" s="362">
        <f t="shared" ref="AV22:AV85" si="49">LEN(AU22)</f>
        <v>0</v>
      </c>
      <c r="AW22" s="361" t="str">
        <f t="shared" si="16"/>
        <v/>
      </c>
      <c r="AX22" s="362" t="str">
        <f t="shared" si="17"/>
        <v/>
      </c>
      <c r="AY22" s="363" t="str">
        <f t="shared" ref="AY22:AY85" si="50">IF(AW22="","",_xlfn.BITOR(_xlfn.BITLSHIFT(1,_xlfn.XLOOKUP(AW22,仮想キートップ,ビット)),_xlfn.BITLSHIFT(1,_xlfn.XLOOKUP(AX22,仮想キートップ,ビット))))</f>
        <v/>
      </c>
      <c r="AZ22" s="364" t="str">
        <f t="shared" ref="AZ22:AZ85" si="51">_xlfn.XLOOKUP(AY22,ビットパターン,出力かな,"")</f>
        <v/>
      </c>
      <c r="BA22" s="365">
        <f t="shared" ref="BA22:BA85" si="52">LEN(AZ22)</f>
        <v>0</v>
      </c>
      <c r="BB22" s="116"/>
      <c r="BC22" s="117">
        <v>231</v>
      </c>
      <c r="BD22" s="342"/>
      <c r="BE22" s="351" t="s">
        <v>406</v>
      </c>
      <c r="BF22" s="343" t="s">
        <v>406</v>
      </c>
      <c r="BG22" s="344"/>
      <c r="BH22" s="344" t="s">
        <v>407</v>
      </c>
      <c r="BI22" s="344" t="s">
        <v>408</v>
      </c>
      <c r="BJ22" s="345" t="s">
        <v>409</v>
      </c>
      <c r="BK22" s="346"/>
      <c r="BL22" s="356" t="str">
        <f t="shared" ref="BL22:BL68" si="53">_xlfn.XLOOKUP($AJ22,固有名詞ビットパターン,固有名詞文字列,"")</f>
        <v/>
      </c>
      <c r="BM22" s="347"/>
      <c r="BN22" s="348"/>
      <c r="BO22" s="349" t="str">
        <f t="shared" ref="BO22:BO68" si="54">_xlfn.XLOOKUP($AJ22,固有名詞ビットパターン,固有名詞変換済,"")</f>
        <v/>
      </c>
      <c r="BP22" s="203"/>
      <c r="BQ22" s="204" t="str">
        <f t="shared" si="21"/>
        <v/>
      </c>
    </row>
    <row r="23" spans="1:70" ht="21">
      <c r="A23" s="154"/>
      <c r="B23" s="137"/>
      <c r="C23" s="137"/>
      <c r="D23" s="360"/>
      <c r="E23" s="371" t="str">
        <f t="shared" si="22"/>
        <v/>
      </c>
      <c r="F23" s="138" t="str">
        <f t="shared" ref="F23:F86" si="55">IF(AND($AF23=3,$AG23="A",$BO23&lt;&gt;""),_xlfn.CONCAT(E$5,_xlfn.XLOOKUP($BH23,仮想キートップ,キー位置),E$6,_xlfn.XLOOKUP($BJ23,仮想キートップ,キー位置),IF($BO23=$BQ23,E$16,E$7),_xlfn.XLOOKUP($BI23,仮想キートップ,入力コード),E$8,$BO23,E$9,_xlfn.XLOOKUP($BI23,仮想キートップ,キー位置),E$10,_xlfn.XLOOKUP($BI23,仮想キートップ,キー位置),E$11,E$12,_xlfn.XLOOKUP($BH23,仮想キートップ,キー位置),E$6,_xlfn.XLOOKUP($BJ23,仮想キートップ,キー位置),IF($BO23=$BQ23,E$16,E$7),_xlfn.XLOOKUP($BI23,仮想キートップ,入力コード),E$13,$BO23,E$9,_xlfn.XLOOKUP($BI23,仮想キートップ,キー位置),E$10,_xlfn.XLOOKUP($BI23,仮想キートップ,キー位置),E$11,E$14,_xlfn.XLOOKUP($BH23,仮想キートップ,キー位置),E$6,_xlfn.XLOOKUP($BJ23,仮想キートップ,キー位置),IF($BO23=$BQ23,E$16,E$7),_xlfn.XLOOKUP($BI23,仮想キートップ,入力コード),E$15,$BO23,E$9,_xlfn.XLOOKUP($BI23,仮想キートップ,キー位置),E$10,_xlfn.XLOOKUP($BI23,仮想キートップ,キー位置),E$11),"")</f>
        <v/>
      </c>
      <c r="G23" s="138" t="str">
        <f t="shared" ref="G23:G86" si="56">IF(AND($AF23=3,$AG23="A",$BO23&lt;&gt;""),_xlfn.CONCAT(E$5,_xlfn.XLOOKUP($BI23,仮想キートップ,キー位置),E$6,_xlfn.XLOOKUP($BJ23,仮想キートップ,キー位置),IF($BO23=$BQ23,E$16,E$7),_xlfn.XLOOKUP($BH23,仮想キートップ,入力コード),E$8,$BO23,E$9,_xlfn.XLOOKUP($BH23,仮想キートップ,キー位置),E$10,_xlfn.XLOOKUP($BH23,仮想キートップ,キー位置),E$11,E$12,_xlfn.XLOOKUP($BI23,仮想キートップ,キー位置),E$6,_xlfn.XLOOKUP($BJ23,仮想キートップ,キー位置),IF($BO23=$BQ23,E$16,E$7),_xlfn.XLOOKUP($BH23,仮想キートップ,入力コード),E$13,$BO23,E$9,_xlfn.XLOOKUP($BH23,仮想キートップ,キー位置),E$10,_xlfn.XLOOKUP($BH23,仮想キートップ,キー位置),E$11,E$14,_xlfn.XLOOKUP($BI23,仮想キートップ,キー位置),E$6,_xlfn.XLOOKUP($BJ23,仮想キートップ,キー位置),IF($BO23=$BQ23,E$16,E$7),_xlfn.XLOOKUP($BH23,仮想キートップ,入力コード),E$15,$BO23,E$9,_xlfn.XLOOKUP($BH23,仮想キートップ,キー位置),E$10,_xlfn.XLOOKUP($BH23,仮想キートップ,キー位置),E$11),"")</f>
        <v/>
      </c>
      <c r="H23" s="138" t="str">
        <f t="shared" si="25"/>
        <v/>
      </c>
      <c r="I23" s="138" t="str">
        <f t="shared" si="26"/>
        <v/>
      </c>
      <c r="J23" s="138" t="str">
        <f t="shared" ref="J23:J86" si="57">IF(AND($AF23=3,$AG23="C",$AV23=1),_xlfn.CONCAT(H$5,_xlfn.XLOOKUP($BH23,仮想キートップ,キー位置),H$6,_xlfn.XLOOKUP($BJ23,仮想キートップ,キー位置),H$7,_xlfn.XLOOKUP($BI23,仮想キートップ,入力コード),H$8,$BO23,H$9,_xlfn.XLOOKUP($BI23,仮想キートップ,キー位置),H$10,_xlfn.XLOOKUP($BI23,仮想キートップ,キー位置),H$11,H$12,_xlfn.XLOOKUP($BH23,仮想キートップ,キー位置),H$6,_xlfn.XLOOKUP($BJ23,仮想キートップ,キー位置),H$7,_xlfn.XLOOKUP($BI23,仮想キートップ,入力コード),H$13,$BO23,H$9,_xlfn.XLOOKUP($BI23,仮想キートップ,キー位置),H$10,_xlfn.XLOOKUP($BI23,仮想キートップ,キー位置),H$11),"")</f>
        <v/>
      </c>
      <c r="K23" s="138" t="str">
        <f t="shared" ref="K23:K86" si="58">IF(AND($AF23=3,$AG23="C",$AV23&lt;&gt;1),_xlfn.CONCAT(I$5,_xlfn.XLOOKUP($BH23,仮想キートップ,キー位置),I$6,_xlfn.XLOOKUP($BJ23,仮想キートップ,キー位置),I$7,_xlfn.XLOOKUP($BI23,仮想キートップ,入力コード),I$8,$BO23,I$9,_xlfn.XLOOKUP($BI23,仮想キートップ,キー位置),I$10,_xlfn.XLOOKUP($BI23,仮想キートップ,キー位置),I$11,I$12,_xlfn.XLOOKUP($BH23,仮想キートップ,キー位置),I$6,_xlfn.XLOOKUP($BJ23,仮想キートップ,キー位置),I$7,_xlfn.XLOOKUP($BI23,仮想キートップ,入力コード),I$13,$BO23,I$9,_xlfn.XLOOKUP($BI23,仮想キートップ,キー位置),I$10,_xlfn.XLOOKUP($BI23,仮想キートップ,キー位置),I$11,I$14,_xlfn.XLOOKUP($BH23,仮想キートップ,キー位置),I$6,_xlfn.XLOOKUP($BJ23,仮想キートップ,キー位置),I$7,_xlfn.XLOOKUP($BI23,仮想キートップ,入力コード),I$15,$BO23,I$9,_xlfn.XLOOKUP($BI23,仮想キートップ,キー位置),I$10,_xlfn.XLOOKUP($BI23,仮想キートップ,キー位置),I$11),"")</f>
        <v/>
      </c>
      <c r="L23" s="138" t="str">
        <f t="shared" ref="L23:L86" si="59">IF(AND($AF23=3,$AG23="C",$BA23=1),_xlfn.CONCAT(H$5,_xlfn.XLOOKUP($BI23,仮想キートップ,キー位置),H$6,_xlfn.XLOOKUP($BJ23,仮想キートップ,キー位置),H$7,_xlfn.XLOOKUP($BH23,仮想キートップ,入力コード),H$8,$BO23,H$9,_xlfn.XLOOKUP($BH23,仮想キートップ,キー位置),H$10,_xlfn.XLOOKUP($BH23,仮想キートップ,キー位置),H$11,H$12,_xlfn.XLOOKUP($BI23,仮想キートップ,キー位置),H$6,_xlfn.XLOOKUP($BJ23,仮想キートップ,キー位置),H$7,_xlfn.XLOOKUP($BH23,仮想キートップ,入力コード),H$13,$BO23,H$9,_xlfn.XLOOKUP($BH23,仮想キートップ,キー位置),H$10,_xlfn.XLOOKUP($BH23,仮想キートップ,キー位置),H$11),"")</f>
        <v/>
      </c>
      <c r="M23" s="138" t="str">
        <f t="shared" ref="M23:M86" si="60">IF(AND($AF23=3,$AG23="C",$BA23&lt;&gt;1),_xlfn.CONCAT(I$5,_xlfn.XLOOKUP($BI23,仮想キートップ,キー位置),I$6,_xlfn.XLOOKUP($BJ23,仮想キートップ,キー位置),I$7,_xlfn.XLOOKUP($BH23,仮想キートップ,入力コード),I$8,$BO23,I$9,_xlfn.XLOOKUP($BH23,仮想キートップ,キー位置),I$10,_xlfn.XLOOKUP($BH23,仮想キートップ,キー位置),I$11,I$12,_xlfn.XLOOKUP($BI23,仮想キートップ,キー位置),I$6,_xlfn.XLOOKUP($BJ23,仮想キートップ,キー位置),I$7,_xlfn.XLOOKUP($BH23,仮想キートップ,入力コード),I$13,$BO23,I$9,_xlfn.XLOOKUP($BH23,仮想キートップ,キー位置),I$10,_xlfn.XLOOKUP($BH23,仮想キートップ,キー位置),I$11,I$14,_xlfn.XLOOKUP($BI23,仮想キートップ,キー位置),I$6,_xlfn.XLOOKUP($BJ23,仮想キートップ,キー位置),I$7,_xlfn.XLOOKUP($BH23,仮想キートップ,入力コード),I$15,$BO23,I$9,_xlfn.XLOOKUP($BH23,仮想キートップ,キー位置),I$10,_xlfn.XLOOKUP($BH23,仮想キートップ,キー位置),I$11),"")</f>
        <v/>
      </c>
      <c r="N23" s="138" t="str">
        <f t="shared" si="31"/>
        <v/>
      </c>
      <c r="O23" s="138" t="str">
        <f t="shared" si="32"/>
        <v/>
      </c>
      <c r="P23" s="138" t="str">
        <f t="shared" si="33"/>
        <v/>
      </c>
      <c r="Q23" s="138" t="str">
        <f t="shared" si="34"/>
        <v/>
      </c>
      <c r="R23" s="138" t="str">
        <f t="shared" si="35"/>
        <v/>
      </c>
      <c r="S23" s="138" t="str">
        <f t="shared" si="36"/>
        <v/>
      </c>
      <c r="T23" s="138" t="str">
        <f t="shared" si="37"/>
        <v/>
      </c>
      <c r="U23" s="138" t="str">
        <f t="shared" si="38"/>
        <v/>
      </c>
      <c r="V23" s="138" t="str">
        <f t="shared" si="39"/>
        <v/>
      </c>
      <c r="W23" s="138"/>
      <c r="X23" s="138"/>
      <c r="Y23" s="160"/>
      <c r="Z23" s="159" t="str">
        <f t="shared" si="40"/>
        <v/>
      </c>
      <c r="AA23" s="138" t="str">
        <f t="shared" si="41"/>
        <v/>
      </c>
      <c r="AB23" s="138" t="str">
        <f t="shared" si="42"/>
        <v/>
      </c>
      <c r="AC23" s="160" t="str">
        <f t="shared" si="43"/>
        <v/>
      </c>
      <c r="AD23" s="162"/>
      <c r="AF23" s="34">
        <f t="shared" si="0"/>
        <v>3</v>
      </c>
      <c r="AG23" s="33" t="str">
        <f t="shared" si="1"/>
        <v>A</v>
      </c>
      <c r="AH23" s="33">
        <f t="shared" si="2"/>
        <v>1</v>
      </c>
      <c r="AI23" s="33">
        <f t="shared" si="3"/>
        <v>0</v>
      </c>
      <c r="AJ23" s="40">
        <f t="shared" si="4"/>
        <v>3145732</v>
      </c>
      <c r="AK23" s="319">
        <f t="shared" si="5"/>
        <v>0</v>
      </c>
      <c r="AL23" s="116"/>
      <c r="AM23" s="66" t="str">
        <f t="shared" si="6"/>
        <v/>
      </c>
      <c r="AN23" s="67" t="str">
        <f t="shared" si="7"/>
        <v/>
      </c>
      <c r="AO23" s="68" t="str">
        <f t="shared" si="44"/>
        <v/>
      </c>
      <c r="AP23" s="69" t="str">
        <f t="shared" si="45"/>
        <v/>
      </c>
      <c r="AQ23" s="67">
        <f t="shared" si="46"/>
        <v>0</v>
      </c>
      <c r="AR23" s="66" t="str">
        <f t="shared" si="11"/>
        <v/>
      </c>
      <c r="AS23" s="67" t="str">
        <f t="shared" si="12"/>
        <v/>
      </c>
      <c r="AT23" s="68" t="str">
        <f t="shared" si="47"/>
        <v/>
      </c>
      <c r="AU23" s="69" t="str">
        <f t="shared" si="48"/>
        <v/>
      </c>
      <c r="AV23" s="67">
        <f t="shared" si="49"/>
        <v>0</v>
      </c>
      <c r="AW23" s="66" t="str">
        <f t="shared" si="16"/>
        <v/>
      </c>
      <c r="AX23" s="67" t="str">
        <f t="shared" si="17"/>
        <v/>
      </c>
      <c r="AY23" s="68" t="str">
        <f t="shared" si="50"/>
        <v/>
      </c>
      <c r="AZ23" s="69" t="str">
        <f t="shared" si="51"/>
        <v/>
      </c>
      <c r="BA23" s="70">
        <f t="shared" si="52"/>
        <v>0</v>
      </c>
      <c r="BB23" s="116"/>
      <c r="BC23" s="193">
        <v>232</v>
      </c>
      <c r="BD23" s="234"/>
      <c r="BE23" s="235" t="s">
        <v>410</v>
      </c>
      <c r="BF23" s="236" t="s">
        <v>410</v>
      </c>
      <c r="BG23" s="237"/>
      <c r="BH23" s="237" t="s">
        <v>38</v>
      </c>
      <c r="BI23" s="237" t="s">
        <v>40</v>
      </c>
      <c r="BJ23" s="238" t="s">
        <v>411</v>
      </c>
      <c r="BK23" s="239"/>
      <c r="BL23" s="357" t="str">
        <f t="shared" si="53"/>
        <v/>
      </c>
      <c r="BM23" s="240"/>
      <c r="BN23" s="256"/>
      <c r="BO23" s="202" t="str">
        <f t="shared" si="54"/>
        <v/>
      </c>
      <c r="BP23" s="205"/>
      <c r="BQ23" s="206" t="str">
        <f t="shared" si="21"/>
        <v/>
      </c>
    </row>
    <row r="24" spans="1:70" ht="21">
      <c r="A24" s="154"/>
      <c r="B24" s="137"/>
      <c r="C24" s="137"/>
      <c r="D24" s="360"/>
      <c r="E24" s="371" t="str">
        <f t="shared" si="22"/>
        <v/>
      </c>
      <c r="F24" s="138" t="str">
        <f t="shared" si="55"/>
        <v/>
      </c>
      <c r="G24" s="138" t="str">
        <f t="shared" si="56"/>
        <v/>
      </c>
      <c r="H24" s="138" t="str">
        <f t="shared" si="25"/>
        <v/>
      </c>
      <c r="I24" s="138" t="str">
        <f t="shared" si="26"/>
        <v/>
      </c>
      <c r="J24" s="138" t="str">
        <f t="shared" si="57"/>
        <v/>
      </c>
      <c r="K24" s="138" t="str">
        <f t="shared" si="58"/>
        <v/>
      </c>
      <c r="L24" s="138" t="str">
        <f t="shared" si="59"/>
        <v/>
      </c>
      <c r="M24" s="138" t="str">
        <f t="shared" si="60"/>
        <v/>
      </c>
      <c r="N24" s="138" t="str">
        <f t="shared" si="31"/>
        <v/>
      </c>
      <c r="O24" s="138" t="str">
        <f t="shared" si="32"/>
        <v/>
      </c>
      <c r="P24" s="138" t="str">
        <f t="shared" si="33"/>
        <v/>
      </c>
      <c r="Q24" s="138" t="str">
        <f t="shared" si="34"/>
        <v/>
      </c>
      <c r="R24" s="138" t="str">
        <f t="shared" si="35"/>
        <v/>
      </c>
      <c r="S24" s="138" t="str">
        <f t="shared" si="36"/>
        <v/>
      </c>
      <c r="T24" s="138" t="str">
        <f t="shared" si="37"/>
        <v/>
      </c>
      <c r="U24" s="138" t="str">
        <f t="shared" si="38"/>
        <v/>
      </c>
      <c r="V24" s="138" t="str">
        <f t="shared" si="39"/>
        <v/>
      </c>
      <c r="W24" s="138"/>
      <c r="X24" s="138"/>
      <c r="Y24" s="160"/>
      <c r="Z24" s="159" t="str">
        <f t="shared" si="40"/>
        <v/>
      </c>
      <c r="AA24" s="138" t="str">
        <f t="shared" si="41"/>
        <v/>
      </c>
      <c r="AB24" s="138" t="str">
        <f t="shared" si="42"/>
        <v/>
      </c>
      <c r="AC24" s="160" t="str">
        <f t="shared" si="43"/>
        <v/>
      </c>
      <c r="AD24" s="162"/>
      <c r="AF24" s="34">
        <f t="shared" si="0"/>
        <v>3</v>
      </c>
      <c r="AG24" s="33" t="str">
        <f t="shared" si="1"/>
        <v>A</v>
      </c>
      <c r="AH24" s="33">
        <f t="shared" si="2"/>
        <v>1</v>
      </c>
      <c r="AI24" s="33">
        <f t="shared" si="3"/>
        <v>0</v>
      </c>
      <c r="AJ24" s="40">
        <f t="shared" si="4"/>
        <v>3145736</v>
      </c>
      <c r="AK24" s="319">
        <f t="shared" si="5"/>
        <v>0</v>
      </c>
      <c r="AL24" s="116"/>
      <c r="AM24" s="66" t="str">
        <f t="shared" si="6"/>
        <v/>
      </c>
      <c r="AN24" s="67" t="str">
        <f t="shared" si="7"/>
        <v/>
      </c>
      <c r="AO24" s="68" t="str">
        <f t="shared" si="44"/>
        <v/>
      </c>
      <c r="AP24" s="69" t="str">
        <f t="shared" si="45"/>
        <v/>
      </c>
      <c r="AQ24" s="67">
        <f t="shared" si="46"/>
        <v>0</v>
      </c>
      <c r="AR24" s="66" t="str">
        <f t="shared" si="11"/>
        <v/>
      </c>
      <c r="AS24" s="67" t="str">
        <f t="shared" si="12"/>
        <v/>
      </c>
      <c r="AT24" s="68" t="str">
        <f t="shared" si="47"/>
        <v/>
      </c>
      <c r="AU24" s="69" t="str">
        <f t="shared" si="48"/>
        <v/>
      </c>
      <c r="AV24" s="67">
        <f t="shared" si="49"/>
        <v>0</v>
      </c>
      <c r="AW24" s="66" t="str">
        <f t="shared" si="16"/>
        <v/>
      </c>
      <c r="AX24" s="67" t="str">
        <f t="shared" si="17"/>
        <v/>
      </c>
      <c r="AY24" s="68" t="str">
        <f t="shared" si="50"/>
        <v/>
      </c>
      <c r="AZ24" s="69" t="str">
        <f t="shared" si="51"/>
        <v/>
      </c>
      <c r="BA24" s="70">
        <f t="shared" si="52"/>
        <v>0</v>
      </c>
      <c r="BB24" s="116"/>
      <c r="BC24" s="193">
        <v>233</v>
      </c>
      <c r="BD24" s="234"/>
      <c r="BE24" s="235" t="s">
        <v>410</v>
      </c>
      <c r="BF24" s="236" t="s">
        <v>410</v>
      </c>
      <c r="BG24" s="237"/>
      <c r="BH24" s="237" t="s">
        <v>38</v>
      </c>
      <c r="BI24" s="237" t="s">
        <v>40</v>
      </c>
      <c r="BJ24" s="238" t="s">
        <v>412</v>
      </c>
      <c r="BK24" s="239"/>
      <c r="BL24" s="357" t="str">
        <f t="shared" si="53"/>
        <v/>
      </c>
      <c r="BM24" s="240"/>
      <c r="BN24" s="256"/>
      <c r="BO24" s="202" t="str">
        <f t="shared" si="54"/>
        <v/>
      </c>
      <c r="BP24" s="205"/>
      <c r="BQ24" s="206" t="str">
        <f t="shared" si="21"/>
        <v/>
      </c>
    </row>
    <row r="25" spans="1:70" ht="21">
      <c r="A25" s="154"/>
      <c r="B25" s="137"/>
      <c r="C25" s="137"/>
      <c r="D25" s="360"/>
      <c r="E25" s="371" t="str">
        <f t="shared" si="22"/>
        <v/>
      </c>
      <c r="F25" s="138" t="str">
        <f t="shared" si="55"/>
        <v/>
      </c>
      <c r="G25" s="138" t="str">
        <f t="shared" si="56"/>
        <v/>
      </c>
      <c r="H25" s="138" t="str">
        <f t="shared" si="25"/>
        <v/>
      </c>
      <c r="I25" s="138" t="str">
        <f t="shared" si="26"/>
        <v/>
      </c>
      <c r="J25" s="138" t="str">
        <f t="shared" si="57"/>
        <v/>
      </c>
      <c r="K25" s="138" t="str">
        <f t="shared" si="58"/>
        <v/>
      </c>
      <c r="L25" s="138" t="str">
        <f t="shared" si="59"/>
        <v/>
      </c>
      <c r="M25" s="138" t="str">
        <f t="shared" si="60"/>
        <v/>
      </c>
      <c r="N25" s="138" t="str">
        <f t="shared" si="31"/>
        <v/>
      </c>
      <c r="O25" s="138" t="str">
        <f t="shared" si="32"/>
        <v/>
      </c>
      <c r="P25" s="138" t="str">
        <f t="shared" si="33"/>
        <v/>
      </c>
      <c r="Q25" s="138" t="str">
        <f t="shared" si="34"/>
        <v/>
      </c>
      <c r="R25" s="138" t="str">
        <f t="shared" si="35"/>
        <v/>
      </c>
      <c r="S25" s="138" t="str">
        <f t="shared" si="36"/>
        <v/>
      </c>
      <c r="T25" s="138" t="str">
        <f t="shared" si="37"/>
        <v/>
      </c>
      <c r="U25" s="138" t="str">
        <f t="shared" si="38"/>
        <v/>
      </c>
      <c r="V25" s="138" t="str">
        <f t="shared" si="39"/>
        <v/>
      </c>
      <c r="W25" s="138"/>
      <c r="X25" s="138"/>
      <c r="Y25" s="160"/>
      <c r="Z25" s="159" t="str">
        <f t="shared" si="40"/>
        <v/>
      </c>
      <c r="AA25" s="138" t="str">
        <f t="shared" si="41"/>
        <v/>
      </c>
      <c r="AB25" s="138" t="str">
        <f t="shared" si="42"/>
        <v/>
      </c>
      <c r="AC25" s="160" t="str">
        <f t="shared" si="43"/>
        <v/>
      </c>
      <c r="AD25" s="162"/>
      <c r="AF25" s="34">
        <f t="shared" si="0"/>
        <v>3</v>
      </c>
      <c r="AG25" s="33" t="str">
        <f t="shared" si="1"/>
        <v>A</v>
      </c>
      <c r="AH25" s="33">
        <f t="shared" si="2"/>
        <v>1</v>
      </c>
      <c r="AI25" s="33">
        <f t="shared" si="3"/>
        <v>0</v>
      </c>
      <c r="AJ25" s="40">
        <f t="shared" si="4"/>
        <v>3145744</v>
      </c>
      <c r="AK25" s="319">
        <f t="shared" si="5"/>
        <v>0</v>
      </c>
      <c r="AL25" s="116"/>
      <c r="AM25" s="66" t="str">
        <f t="shared" si="6"/>
        <v/>
      </c>
      <c r="AN25" s="67" t="str">
        <f t="shared" si="7"/>
        <v/>
      </c>
      <c r="AO25" s="68" t="str">
        <f t="shared" si="44"/>
        <v/>
      </c>
      <c r="AP25" s="69" t="str">
        <f t="shared" si="45"/>
        <v/>
      </c>
      <c r="AQ25" s="67">
        <f t="shared" si="46"/>
        <v>0</v>
      </c>
      <c r="AR25" s="66" t="str">
        <f t="shared" si="11"/>
        <v/>
      </c>
      <c r="AS25" s="67" t="str">
        <f t="shared" si="12"/>
        <v/>
      </c>
      <c r="AT25" s="68" t="str">
        <f t="shared" si="47"/>
        <v/>
      </c>
      <c r="AU25" s="69" t="str">
        <f t="shared" si="48"/>
        <v/>
      </c>
      <c r="AV25" s="67">
        <f t="shared" si="49"/>
        <v>0</v>
      </c>
      <c r="AW25" s="66" t="str">
        <f t="shared" si="16"/>
        <v/>
      </c>
      <c r="AX25" s="67" t="str">
        <f t="shared" si="17"/>
        <v/>
      </c>
      <c r="AY25" s="68" t="str">
        <f t="shared" si="50"/>
        <v/>
      </c>
      <c r="AZ25" s="69" t="str">
        <f t="shared" si="51"/>
        <v/>
      </c>
      <c r="BA25" s="70">
        <f t="shared" si="52"/>
        <v>0</v>
      </c>
      <c r="BB25" s="116"/>
      <c r="BC25" s="193">
        <v>234</v>
      </c>
      <c r="BD25" s="234"/>
      <c r="BE25" s="235" t="s">
        <v>410</v>
      </c>
      <c r="BF25" s="236" t="s">
        <v>410</v>
      </c>
      <c r="BG25" s="237"/>
      <c r="BH25" s="237" t="s">
        <v>38</v>
      </c>
      <c r="BI25" s="237" t="s">
        <v>40</v>
      </c>
      <c r="BJ25" s="238" t="s">
        <v>413</v>
      </c>
      <c r="BK25" s="239"/>
      <c r="BL25" s="357" t="str">
        <f t="shared" si="53"/>
        <v/>
      </c>
      <c r="BM25" s="240"/>
      <c r="BN25" s="256"/>
      <c r="BO25" s="202" t="str">
        <f t="shared" si="54"/>
        <v/>
      </c>
      <c r="BP25" s="205"/>
      <c r="BQ25" s="206" t="str">
        <f t="shared" si="21"/>
        <v/>
      </c>
    </row>
    <row r="26" spans="1:70" ht="21">
      <c r="A26" s="154"/>
      <c r="B26" s="137"/>
      <c r="C26" s="137"/>
      <c r="D26" s="360"/>
      <c r="E26" s="371" t="str">
        <f t="shared" si="22"/>
        <v/>
      </c>
      <c r="F26" s="138" t="str">
        <f t="shared" si="55"/>
        <v/>
      </c>
      <c r="G26" s="138" t="str">
        <f t="shared" si="56"/>
        <v/>
      </c>
      <c r="H26" s="138" t="str">
        <f t="shared" si="25"/>
        <v/>
      </c>
      <c r="I26" s="138" t="str">
        <f t="shared" si="26"/>
        <v/>
      </c>
      <c r="J26" s="138" t="str">
        <f t="shared" si="57"/>
        <v/>
      </c>
      <c r="K26" s="138" t="str">
        <f t="shared" si="58"/>
        <v/>
      </c>
      <c r="L26" s="138" t="str">
        <f t="shared" si="59"/>
        <v/>
      </c>
      <c r="M26" s="138" t="str">
        <f t="shared" si="60"/>
        <v/>
      </c>
      <c r="N26" s="138" t="str">
        <f t="shared" si="31"/>
        <v/>
      </c>
      <c r="O26" s="138" t="str">
        <f t="shared" si="32"/>
        <v/>
      </c>
      <c r="P26" s="138" t="str">
        <f t="shared" si="33"/>
        <v/>
      </c>
      <c r="Q26" s="138" t="str">
        <f t="shared" si="34"/>
        <v/>
      </c>
      <c r="R26" s="138" t="str">
        <f t="shared" si="35"/>
        <v/>
      </c>
      <c r="S26" s="138" t="str">
        <f t="shared" si="36"/>
        <v/>
      </c>
      <c r="T26" s="138" t="str">
        <f t="shared" si="37"/>
        <v/>
      </c>
      <c r="U26" s="138" t="str">
        <f t="shared" si="38"/>
        <v/>
      </c>
      <c r="V26" s="138" t="str">
        <f t="shared" si="39"/>
        <v/>
      </c>
      <c r="W26" s="138"/>
      <c r="X26" s="138"/>
      <c r="Y26" s="160"/>
      <c r="Z26" s="159" t="str">
        <f t="shared" si="40"/>
        <v/>
      </c>
      <c r="AA26" s="138" t="str">
        <f t="shared" si="41"/>
        <v/>
      </c>
      <c r="AB26" s="138" t="str">
        <f t="shared" si="42"/>
        <v/>
      </c>
      <c r="AC26" s="160" t="str">
        <f t="shared" si="43"/>
        <v/>
      </c>
      <c r="AD26" s="162"/>
      <c r="AF26" s="34">
        <f t="shared" si="0"/>
        <v>3</v>
      </c>
      <c r="AG26" s="33" t="str">
        <f t="shared" si="1"/>
        <v>A</v>
      </c>
      <c r="AH26" s="33">
        <f t="shared" si="2"/>
        <v>1</v>
      </c>
      <c r="AI26" s="33">
        <f t="shared" si="3"/>
        <v>0</v>
      </c>
      <c r="AJ26" s="40">
        <f t="shared" si="4"/>
        <v>3145760</v>
      </c>
      <c r="AK26" s="319">
        <f t="shared" si="5"/>
        <v>0</v>
      </c>
      <c r="AL26" s="116"/>
      <c r="AM26" s="66" t="str">
        <f t="shared" si="6"/>
        <v/>
      </c>
      <c r="AN26" s="67" t="str">
        <f t="shared" si="7"/>
        <v/>
      </c>
      <c r="AO26" s="68" t="str">
        <f t="shared" si="44"/>
        <v/>
      </c>
      <c r="AP26" s="69" t="str">
        <f t="shared" si="45"/>
        <v/>
      </c>
      <c r="AQ26" s="67">
        <f t="shared" si="46"/>
        <v>0</v>
      </c>
      <c r="AR26" s="66" t="str">
        <f t="shared" si="11"/>
        <v/>
      </c>
      <c r="AS26" s="67" t="str">
        <f t="shared" si="12"/>
        <v/>
      </c>
      <c r="AT26" s="68" t="str">
        <f t="shared" si="47"/>
        <v/>
      </c>
      <c r="AU26" s="69" t="str">
        <f t="shared" si="48"/>
        <v/>
      </c>
      <c r="AV26" s="67">
        <f t="shared" si="49"/>
        <v>0</v>
      </c>
      <c r="AW26" s="66" t="str">
        <f t="shared" si="16"/>
        <v/>
      </c>
      <c r="AX26" s="67" t="str">
        <f t="shared" si="17"/>
        <v/>
      </c>
      <c r="AY26" s="68" t="str">
        <f t="shared" si="50"/>
        <v/>
      </c>
      <c r="AZ26" s="69" t="str">
        <f t="shared" si="51"/>
        <v/>
      </c>
      <c r="BA26" s="70">
        <f t="shared" si="52"/>
        <v>0</v>
      </c>
      <c r="BB26" s="116"/>
      <c r="BC26" s="193">
        <v>235</v>
      </c>
      <c r="BD26" s="234"/>
      <c r="BE26" s="235" t="s">
        <v>410</v>
      </c>
      <c r="BF26" s="236" t="s">
        <v>410</v>
      </c>
      <c r="BG26" s="237"/>
      <c r="BH26" s="237" t="s">
        <v>38</v>
      </c>
      <c r="BI26" s="237" t="s">
        <v>40</v>
      </c>
      <c r="BJ26" s="238" t="s">
        <v>414</v>
      </c>
      <c r="BK26" s="239"/>
      <c r="BL26" s="357" t="str">
        <f t="shared" si="53"/>
        <v/>
      </c>
      <c r="BM26" s="240"/>
      <c r="BN26" s="256"/>
      <c r="BO26" s="202" t="str">
        <f t="shared" si="54"/>
        <v/>
      </c>
      <c r="BP26" s="205"/>
      <c r="BQ26" s="206" t="str">
        <f t="shared" si="21"/>
        <v/>
      </c>
    </row>
    <row r="27" spans="1:70" ht="21">
      <c r="A27" s="154"/>
      <c r="B27" s="137"/>
      <c r="C27" s="137"/>
      <c r="D27" s="360"/>
      <c r="E27" s="371" t="str">
        <f t="shared" si="22"/>
        <v/>
      </c>
      <c r="F27" s="138" t="str">
        <f t="shared" si="55"/>
        <v/>
      </c>
      <c r="G27" s="138" t="str">
        <f t="shared" si="56"/>
        <v/>
      </c>
      <c r="H27" s="138" t="str">
        <f t="shared" si="25"/>
        <v/>
      </c>
      <c r="I27" s="138" t="str">
        <f t="shared" si="26"/>
        <v/>
      </c>
      <c r="J27" s="138" t="str">
        <f t="shared" si="57"/>
        <v/>
      </c>
      <c r="K27" s="138" t="str">
        <f t="shared" si="58"/>
        <v/>
      </c>
      <c r="L27" s="138" t="str">
        <f t="shared" si="59"/>
        <v/>
      </c>
      <c r="M27" s="138" t="str">
        <f t="shared" si="60"/>
        <v/>
      </c>
      <c r="N27" s="138" t="str">
        <f t="shared" si="31"/>
        <v/>
      </c>
      <c r="O27" s="138" t="str">
        <f t="shared" si="32"/>
        <v/>
      </c>
      <c r="P27" s="138" t="str">
        <f t="shared" si="33"/>
        <v/>
      </c>
      <c r="Q27" s="138" t="str">
        <f t="shared" si="34"/>
        <v/>
      </c>
      <c r="R27" s="138" t="str">
        <f t="shared" si="35"/>
        <v/>
      </c>
      <c r="S27" s="138" t="str">
        <f t="shared" si="36"/>
        <v/>
      </c>
      <c r="T27" s="138" t="str">
        <f t="shared" si="37"/>
        <v/>
      </c>
      <c r="U27" s="138" t="str">
        <f t="shared" si="38"/>
        <v/>
      </c>
      <c r="V27" s="138" t="str">
        <f t="shared" si="39"/>
        <v/>
      </c>
      <c r="W27" s="138"/>
      <c r="X27" s="138"/>
      <c r="Y27" s="160"/>
      <c r="Z27" s="159" t="str">
        <f t="shared" si="40"/>
        <v/>
      </c>
      <c r="AA27" s="138" t="str">
        <f t="shared" si="41"/>
        <v/>
      </c>
      <c r="AB27" s="138" t="str">
        <f t="shared" si="42"/>
        <v/>
      </c>
      <c r="AC27" s="160" t="str">
        <f t="shared" si="43"/>
        <v/>
      </c>
      <c r="AD27" s="162"/>
      <c r="AF27" s="34">
        <f t="shared" si="0"/>
        <v>3</v>
      </c>
      <c r="AG27" s="33" t="str">
        <f t="shared" si="1"/>
        <v>A</v>
      </c>
      <c r="AH27" s="33">
        <f t="shared" si="2"/>
        <v>1</v>
      </c>
      <c r="AI27" s="33">
        <f t="shared" si="3"/>
        <v>0</v>
      </c>
      <c r="AJ27" s="40">
        <f t="shared" si="4"/>
        <v>3153920</v>
      </c>
      <c r="AK27" s="319">
        <f t="shared" si="5"/>
        <v>0</v>
      </c>
      <c r="AL27" s="116"/>
      <c r="AM27" s="66" t="str">
        <f t="shared" si="6"/>
        <v/>
      </c>
      <c r="AN27" s="67" t="str">
        <f t="shared" si="7"/>
        <v/>
      </c>
      <c r="AO27" s="68" t="str">
        <f t="shared" si="44"/>
        <v/>
      </c>
      <c r="AP27" s="69" t="str">
        <f t="shared" si="45"/>
        <v/>
      </c>
      <c r="AQ27" s="67">
        <f t="shared" si="46"/>
        <v>0</v>
      </c>
      <c r="AR27" s="66" t="str">
        <f t="shared" si="11"/>
        <v/>
      </c>
      <c r="AS27" s="67" t="str">
        <f t="shared" si="12"/>
        <v/>
      </c>
      <c r="AT27" s="68" t="str">
        <f t="shared" si="47"/>
        <v/>
      </c>
      <c r="AU27" s="69" t="str">
        <f t="shared" si="48"/>
        <v/>
      </c>
      <c r="AV27" s="67">
        <f t="shared" si="49"/>
        <v>0</v>
      </c>
      <c r="AW27" s="66" t="str">
        <f t="shared" si="16"/>
        <v/>
      </c>
      <c r="AX27" s="67" t="str">
        <f t="shared" si="17"/>
        <v/>
      </c>
      <c r="AY27" s="68" t="str">
        <f t="shared" si="50"/>
        <v/>
      </c>
      <c r="AZ27" s="69" t="str">
        <f t="shared" si="51"/>
        <v/>
      </c>
      <c r="BA27" s="70">
        <f t="shared" si="52"/>
        <v>0</v>
      </c>
      <c r="BB27" s="116"/>
      <c r="BC27" s="193">
        <v>236</v>
      </c>
      <c r="BD27" s="234"/>
      <c r="BE27" s="235" t="s">
        <v>410</v>
      </c>
      <c r="BF27" s="236" t="s">
        <v>410</v>
      </c>
      <c r="BG27" s="237"/>
      <c r="BH27" s="237" t="s">
        <v>38</v>
      </c>
      <c r="BI27" s="237" t="s">
        <v>40</v>
      </c>
      <c r="BJ27" s="238" t="s">
        <v>24</v>
      </c>
      <c r="BK27" s="239"/>
      <c r="BL27" s="357" t="str">
        <f t="shared" si="53"/>
        <v/>
      </c>
      <c r="BM27" s="240"/>
      <c r="BN27" s="256"/>
      <c r="BO27" s="202" t="str">
        <f t="shared" si="54"/>
        <v/>
      </c>
      <c r="BP27" s="205"/>
      <c r="BQ27" s="206" t="str">
        <f t="shared" si="21"/>
        <v/>
      </c>
    </row>
    <row r="28" spans="1:70" ht="21">
      <c r="A28" s="154"/>
      <c r="B28" s="137"/>
      <c r="C28" s="137"/>
      <c r="D28" s="360"/>
      <c r="E28" s="371" t="str">
        <f t="shared" si="22"/>
        <v/>
      </c>
      <c r="F28" s="138" t="str">
        <f t="shared" si="55"/>
        <v/>
      </c>
      <c r="G28" s="138" t="str">
        <f t="shared" si="56"/>
        <v/>
      </c>
      <c r="H28" s="138" t="str">
        <f t="shared" si="25"/>
        <v/>
      </c>
      <c r="I28" s="138" t="str">
        <f t="shared" si="26"/>
        <v/>
      </c>
      <c r="J28" s="138" t="str">
        <f t="shared" si="57"/>
        <v/>
      </c>
      <c r="K28" s="138" t="str">
        <f t="shared" si="58"/>
        <v/>
      </c>
      <c r="L28" s="138" t="str">
        <f t="shared" si="59"/>
        <v/>
      </c>
      <c r="M28" s="138" t="str">
        <f t="shared" si="60"/>
        <v/>
      </c>
      <c r="N28" s="138" t="str">
        <f t="shared" si="31"/>
        <v/>
      </c>
      <c r="O28" s="138" t="str">
        <f t="shared" si="32"/>
        <v/>
      </c>
      <c r="P28" s="138" t="str">
        <f t="shared" si="33"/>
        <v/>
      </c>
      <c r="Q28" s="138" t="str">
        <f t="shared" si="34"/>
        <v/>
      </c>
      <c r="R28" s="138" t="str">
        <f t="shared" si="35"/>
        <v/>
      </c>
      <c r="S28" s="138" t="str">
        <f t="shared" si="36"/>
        <v/>
      </c>
      <c r="T28" s="138" t="str">
        <f t="shared" si="37"/>
        <v/>
      </c>
      <c r="U28" s="138" t="str">
        <f t="shared" si="38"/>
        <v/>
      </c>
      <c r="V28" s="138" t="str">
        <f t="shared" si="39"/>
        <v/>
      </c>
      <c r="W28" s="138"/>
      <c r="X28" s="138"/>
      <c r="Y28" s="160"/>
      <c r="Z28" s="159" t="str">
        <f t="shared" si="40"/>
        <v/>
      </c>
      <c r="AA28" s="138" t="str">
        <f t="shared" si="41"/>
        <v/>
      </c>
      <c r="AB28" s="138" t="str">
        <f t="shared" si="42"/>
        <v/>
      </c>
      <c r="AC28" s="160" t="str">
        <f t="shared" si="43"/>
        <v/>
      </c>
      <c r="AD28" s="162"/>
      <c r="AF28" s="34">
        <f t="shared" si="0"/>
        <v>3</v>
      </c>
      <c r="AG28" s="33" t="str">
        <f t="shared" si="1"/>
        <v>A</v>
      </c>
      <c r="AH28" s="33">
        <f t="shared" si="2"/>
        <v>1</v>
      </c>
      <c r="AI28" s="33">
        <f t="shared" si="3"/>
        <v>0</v>
      </c>
      <c r="AJ28" s="40">
        <f t="shared" si="4"/>
        <v>3162112</v>
      </c>
      <c r="AK28" s="319">
        <f t="shared" si="5"/>
        <v>0</v>
      </c>
      <c r="AL28" s="116"/>
      <c r="AM28" s="66" t="str">
        <f t="shared" si="6"/>
        <v/>
      </c>
      <c r="AN28" s="67" t="str">
        <f t="shared" si="7"/>
        <v/>
      </c>
      <c r="AO28" s="68" t="str">
        <f t="shared" si="44"/>
        <v/>
      </c>
      <c r="AP28" s="69" t="str">
        <f t="shared" si="45"/>
        <v/>
      </c>
      <c r="AQ28" s="67">
        <f t="shared" si="46"/>
        <v>0</v>
      </c>
      <c r="AR28" s="66" t="str">
        <f t="shared" si="11"/>
        <v/>
      </c>
      <c r="AS28" s="67" t="str">
        <f t="shared" si="12"/>
        <v/>
      </c>
      <c r="AT28" s="68" t="str">
        <f t="shared" si="47"/>
        <v/>
      </c>
      <c r="AU28" s="69" t="str">
        <f t="shared" si="48"/>
        <v/>
      </c>
      <c r="AV28" s="67">
        <f t="shared" si="49"/>
        <v>0</v>
      </c>
      <c r="AW28" s="66" t="str">
        <f t="shared" si="16"/>
        <v/>
      </c>
      <c r="AX28" s="67" t="str">
        <f t="shared" si="17"/>
        <v/>
      </c>
      <c r="AY28" s="68" t="str">
        <f t="shared" si="50"/>
        <v/>
      </c>
      <c r="AZ28" s="69" t="str">
        <f t="shared" si="51"/>
        <v/>
      </c>
      <c r="BA28" s="70">
        <f t="shared" si="52"/>
        <v>0</v>
      </c>
      <c r="BB28" s="116"/>
      <c r="BC28" s="193">
        <v>237</v>
      </c>
      <c r="BD28" s="234"/>
      <c r="BE28" s="235" t="s">
        <v>410</v>
      </c>
      <c r="BF28" s="236" t="s">
        <v>410</v>
      </c>
      <c r="BG28" s="237"/>
      <c r="BH28" s="237" t="s">
        <v>38</v>
      </c>
      <c r="BI28" s="237" t="s">
        <v>40</v>
      </c>
      <c r="BJ28" s="238" t="s">
        <v>26</v>
      </c>
      <c r="BK28" s="239"/>
      <c r="BL28" s="357" t="str">
        <f t="shared" si="53"/>
        <v/>
      </c>
      <c r="BM28" s="240"/>
      <c r="BN28" s="256"/>
      <c r="BO28" s="202" t="str">
        <f t="shared" si="54"/>
        <v/>
      </c>
      <c r="BP28" s="205"/>
      <c r="BQ28" s="206" t="str">
        <f t="shared" si="21"/>
        <v/>
      </c>
    </row>
    <row r="29" spans="1:70" ht="21">
      <c r="A29" s="154"/>
      <c r="B29" s="137"/>
      <c r="C29" s="137"/>
      <c r="D29" s="360"/>
      <c r="E29" s="371" t="str">
        <f t="shared" si="22"/>
        <v/>
      </c>
      <c r="F29" s="138" t="str">
        <f t="shared" si="55"/>
        <v/>
      </c>
      <c r="G29" s="138" t="str">
        <f t="shared" si="56"/>
        <v/>
      </c>
      <c r="H29" s="138" t="str">
        <f t="shared" si="25"/>
        <v/>
      </c>
      <c r="I29" s="138" t="str">
        <f t="shared" si="26"/>
        <v/>
      </c>
      <c r="J29" s="138" t="str">
        <f t="shared" si="57"/>
        <v/>
      </c>
      <c r="K29" s="138" t="str">
        <f t="shared" si="58"/>
        <v/>
      </c>
      <c r="L29" s="138" t="str">
        <f t="shared" si="59"/>
        <v/>
      </c>
      <c r="M29" s="138" t="str">
        <f t="shared" si="60"/>
        <v/>
      </c>
      <c r="N29" s="138" t="str">
        <f t="shared" si="31"/>
        <v/>
      </c>
      <c r="O29" s="138" t="str">
        <f t="shared" si="32"/>
        <v/>
      </c>
      <c r="P29" s="138" t="str">
        <f t="shared" si="33"/>
        <v/>
      </c>
      <c r="Q29" s="138" t="str">
        <f t="shared" si="34"/>
        <v/>
      </c>
      <c r="R29" s="138" t="str">
        <f t="shared" si="35"/>
        <v/>
      </c>
      <c r="S29" s="138" t="str">
        <f t="shared" si="36"/>
        <v/>
      </c>
      <c r="T29" s="138" t="str">
        <f t="shared" si="37"/>
        <v/>
      </c>
      <c r="U29" s="138" t="str">
        <f t="shared" si="38"/>
        <v/>
      </c>
      <c r="V29" s="138" t="str">
        <f t="shared" si="39"/>
        <v/>
      </c>
      <c r="W29" s="138"/>
      <c r="X29" s="138"/>
      <c r="Y29" s="160"/>
      <c r="Z29" s="159" t="str">
        <f t="shared" si="40"/>
        <v/>
      </c>
      <c r="AA29" s="138" t="str">
        <f t="shared" si="41"/>
        <v/>
      </c>
      <c r="AB29" s="138" t="str">
        <f t="shared" si="42"/>
        <v/>
      </c>
      <c r="AC29" s="160" t="str">
        <f t="shared" si="43"/>
        <v/>
      </c>
      <c r="AD29" s="162"/>
      <c r="AF29" s="34">
        <f t="shared" si="0"/>
        <v>3</v>
      </c>
      <c r="AG29" s="33" t="str">
        <f t="shared" si="1"/>
        <v>A</v>
      </c>
      <c r="AH29" s="33">
        <f t="shared" si="2"/>
        <v>1</v>
      </c>
      <c r="AI29" s="33">
        <f t="shared" si="3"/>
        <v>0</v>
      </c>
      <c r="AJ29" s="40">
        <f t="shared" si="4"/>
        <v>3178496</v>
      </c>
      <c r="AK29" s="319">
        <f t="shared" si="5"/>
        <v>0</v>
      </c>
      <c r="AL29" s="116"/>
      <c r="AM29" s="66" t="str">
        <f t="shared" si="6"/>
        <v/>
      </c>
      <c r="AN29" s="67" t="str">
        <f t="shared" si="7"/>
        <v/>
      </c>
      <c r="AO29" s="68" t="str">
        <f t="shared" si="44"/>
        <v/>
      </c>
      <c r="AP29" s="69" t="str">
        <f t="shared" si="45"/>
        <v/>
      </c>
      <c r="AQ29" s="67">
        <f t="shared" si="46"/>
        <v>0</v>
      </c>
      <c r="AR29" s="66" t="str">
        <f t="shared" si="11"/>
        <v/>
      </c>
      <c r="AS29" s="67" t="str">
        <f t="shared" si="12"/>
        <v/>
      </c>
      <c r="AT29" s="68" t="str">
        <f t="shared" si="47"/>
        <v/>
      </c>
      <c r="AU29" s="69" t="str">
        <f t="shared" si="48"/>
        <v/>
      </c>
      <c r="AV29" s="67">
        <f t="shared" si="49"/>
        <v>0</v>
      </c>
      <c r="AW29" s="66" t="str">
        <f t="shared" si="16"/>
        <v/>
      </c>
      <c r="AX29" s="67" t="str">
        <f t="shared" si="17"/>
        <v/>
      </c>
      <c r="AY29" s="68" t="str">
        <f t="shared" si="50"/>
        <v/>
      </c>
      <c r="AZ29" s="69" t="str">
        <f t="shared" si="51"/>
        <v/>
      </c>
      <c r="BA29" s="70">
        <f t="shared" si="52"/>
        <v>0</v>
      </c>
      <c r="BB29" s="116"/>
      <c r="BC29" s="193">
        <v>238</v>
      </c>
      <c r="BD29" s="234"/>
      <c r="BE29" s="235" t="s">
        <v>410</v>
      </c>
      <c r="BF29" s="236" t="s">
        <v>410</v>
      </c>
      <c r="BG29" s="237"/>
      <c r="BH29" s="237" t="s">
        <v>38</v>
      </c>
      <c r="BI29" s="237" t="s">
        <v>40</v>
      </c>
      <c r="BJ29" s="238" t="s">
        <v>28</v>
      </c>
      <c r="BK29" s="239"/>
      <c r="BL29" s="357" t="str">
        <f t="shared" si="53"/>
        <v/>
      </c>
      <c r="BM29" s="240"/>
      <c r="BN29" s="256"/>
      <c r="BO29" s="202" t="str">
        <f t="shared" si="54"/>
        <v/>
      </c>
      <c r="BP29" s="205"/>
      <c r="BQ29" s="206" t="str">
        <f t="shared" si="21"/>
        <v/>
      </c>
    </row>
    <row r="30" spans="1:70" ht="21">
      <c r="A30" s="154"/>
      <c r="B30" s="137"/>
      <c r="C30" s="137"/>
      <c r="D30" s="360"/>
      <c r="E30" s="371" t="str">
        <f t="shared" si="22"/>
        <v/>
      </c>
      <c r="F30" s="138" t="str">
        <f t="shared" si="55"/>
        <v/>
      </c>
      <c r="G30" s="138" t="str">
        <f t="shared" si="56"/>
        <v/>
      </c>
      <c r="H30" s="138" t="str">
        <f t="shared" si="25"/>
        <v/>
      </c>
      <c r="I30" s="138" t="str">
        <f t="shared" si="26"/>
        <v/>
      </c>
      <c r="J30" s="138" t="str">
        <f t="shared" si="57"/>
        <v/>
      </c>
      <c r="K30" s="138" t="str">
        <f t="shared" si="58"/>
        <v/>
      </c>
      <c r="L30" s="138" t="str">
        <f t="shared" si="59"/>
        <v/>
      </c>
      <c r="M30" s="138" t="str">
        <f t="shared" si="60"/>
        <v/>
      </c>
      <c r="N30" s="138" t="str">
        <f t="shared" si="31"/>
        <v/>
      </c>
      <c r="O30" s="138" t="str">
        <f t="shared" si="32"/>
        <v/>
      </c>
      <c r="P30" s="138" t="str">
        <f t="shared" si="33"/>
        <v/>
      </c>
      <c r="Q30" s="138" t="str">
        <f t="shared" si="34"/>
        <v/>
      </c>
      <c r="R30" s="138" t="str">
        <f t="shared" si="35"/>
        <v/>
      </c>
      <c r="S30" s="138" t="str">
        <f t="shared" si="36"/>
        <v/>
      </c>
      <c r="T30" s="138" t="str">
        <f t="shared" si="37"/>
        <v/>
      </c>
      <c r="U30" s="138" t="str">
        <f t="shared" si="38"/>
        <v/>
      </c>
      <c r="V30" s="138" t="str">
        <f t="shared" si="39"/>
        <v/>
      </c>
      <c r="W30" s="138"/>
      <c r="X30" s="138"/>
      <c r="Y30" s="160"/>
      <c r="Z30" s="159" t="str">
        <f t="shared" si="40"/>
        <v/>
      </c>
      <c r="AA30" s="138" t="str">
        <f t="shared" si="41"/>
        <v/>
      </c>
      <c r="AB30" s="138" t="str">
        <f t="shared" si="42"/>
        <v/>
      </c>
      <c r="AC30" s="160" t="str">
        <f t="shared" si="43"/>
        <v/>
      </c>
      <c r="AD30" s="162"/>
      <c r="AF30" s="34">
        <f t="shared" si="0"/>
        <v>3</v>
      </c>
      <c r="AG30" s="33" t="str">
        <f t="shared" si="1"/>
        <v>A</v>
      </c>
      <c r="AH30" s="33">
        <f t="shared" si="2"/>
        <v>1</v>
      </c>
      <c r="AI30" s="33">
        <f t="shared" si="3"/>
        <v>0</v>
      </c>
      <c r="AJ30" s="40">
        <f t="shared" si="4"/>
        <v>3211264</v>
      </c>
      <c r="AK30" s="319">
        <f t="shared" si="5"/>
        <v>0</v>
      </c>
      <c r="AL30" s="116"/>
      <c r="AM30" s="66" t="str">
        <f t="shared" si="6"/>
        <v/>
      </c>
      <c r="AN30" s="67" t="str">
        <f t="shared" si="7"/>
        <v/>
      </c>
      <c r="AO30" s="68" t="str">
        <f t="shared" si="44"/>
        <v/>
      </c>
      <c r="AP30" s="69" t="str">
        <f t="shared" si="45"/>
        <v/>
      </c>
      <c r="AQ30" s="67">
        <f t="shared" si="46"/>
        <v>0</v>
      </c>
      <c r="AR30" s="66" t="str">
        <f t="shared" si="11"/>
        <v/>
      </c>
      <c r="AS30" s="67" t="str">
        <f t="shared" si="12"/>
        <v/>
      </c>
      <c r="AT30" s="68" t="str">
        <f t="shared" si="47"/>
        <v/>
      </c>
      <c r="AU30" s="69" t="str">
        <f t="shared" si="48"/>
        <v/>
      </c>
      <c r="AV30" s="67">
        <f t="shared" si="49"/>
        <v>0</v>
      </c>
      <c r="AW30" s="66" t="str">
        <f t="shared" si="16"/>
        <v/>
      </c>
      <c r="AX30" s="67" t="str">
        <f t="shared" si="17"/>
        <v/>
      </c>
      <c r="AY30" s="68" t="str">
        <f t="shared" si="50"/>
        <v/>
      </c>
      <c r="AZ30" s="69" t="str">
        <f t="shared" si="51"/>
        <v/>
      </c>
      <c r="BA30" s="70">
        <f t="shared" si="52"/>
        <v>0</v>
      </c>
      <c r="BB30" s="116"/>
      <c r="BC30" s="193">
        <v>239</v>
      </c>
      <c r="BD30" s="234"/>
      <c r="BE30" s="235" t="s">
        <v>410</v>
      </c>
      <c r="BF30" s="236" t="s">
        <v>410</v>
      </c>
      <c r="BG30" s="237"/>
      <c r="BH30" s="237" t="s">
        <v>38</v>
      </c>
      <c r="BI30" s="237" t="s">
        <v>40</v>
      </c>
      <c r="BJ30" s="238" t="s">
        <v>30</v>
      </c>
      <c r="BK30" s="239"/>
      <c r="BL30" s="357" t="str">
        <f t="shared" si="53"/>
        <v/>
      </c>
      <c r="BM30" s="240"/>
      <c r="BN30" s="256"/>
      <c r="BO30" s="202" t="str">
        <f t="shared" si="54"/>
        <v/>
      </c>
      <c r="BP30" s="205"/>
      <c r="BQ30" s="206" t="str">
        <f t="shared" si="21"/>
        <v/>
      </c>
    </row>
    <row r="31" spans="1:70" ht="21">
      <c r="A31" s="154"/>
      <c r="B31" s="137"/>
      <c r="C31" s="137"/>
      <c r="D31" s="360"/>
      <c r="E31" s="371" t="str">
        <f t="shared" si="22"/>
        <v/>
      </c>
      <c r="F31" s="138" t="str">
        <f t="shared" si="55"/>
        <v/>
      </c>
      <c r="G31" s="138" t="str">
        <f t="shared" si="56"/>
        <v/>
      </c>
      <c r="H31" s="138" t="str">
        <f t="shared" si="25"/>
        <v/>
      </c>
      <c r="I31" s="138" t="str">
        <f t="shared" si="26"/>
        <v/>
      </c>
      <c r="J31" s="138" t="str">
        <f t="shared" si="57"/>
        <v/>
      </c>
      <c r="K31" s="138" t="str">
        <f t="shared" si="58"/>
        <v/>
      </c>
      <c r="L31" s="138" t="str">
        <f t="shared" si="59"/>
        <v/>
      </c>
      <c r="M31" s="138" t="str">
        <f t="shared" si="60"/>
        <v/>
      </c>
      <c r="N31" s="138" t="str">
        <f t="shared" si="31"/>
        <v/>
      </c>
      <c r="O31" s="138" t="str">
        <f t="shared" si="32"/>
        <v/>
      </c>
      <c r="P31" s="138" t="str">
        <f t="shared" si="33"/>
        <v/>
      </c>
      <c r="Q31" s="138" t="str">
        <f t="shared" si="34"/>
        <v/>
      </c>
      <c r="R31" s="138" t="str">
        <f t="shared" si="35"/>
        <v/>
      </c>
      <c r="S31" s="138" t="str">
        <f t="shared" si="36"/>
        <v/>
      </c>
      <c r="T31" s="138" t="str">
        <f t="shared" si="37"/>
        <v/>
      </c>
      <c r="U31" s="138" t="str">
        <f t="shared" si="38"/>
        <v/>
      </c>
      <c r="V31" s="138" t="str">
        <f t="shared" si="39"/>
        <v/>
      </c>
      <c r="W31" s="138"/>
      <c r="X31" s="138"/>
      <c r="Y31" s="160"/>
      <c r="Z31" s="159" t="str">
        <f t="shared" si="40"/>
        <v/>
      </c>
      <c r="AA31" s="138" t="str">
        <f t="shared" si="41"/>
        <v/>
      </c>
      <c r="AB31" s="138" t="str">
        <f t="shared" si="42"/>
        <v/>
      </c>
      <c r="AC31" s="160" t="str">
        <f t="shared" si="43"/>
        <v/>
      </c>
      <c r="AD31" s="162"/>
      <c r="AF31" s="34">
        <f t="shared" si="0"/>
        <v>3</v>
      </c>
      <c r="AG31" s="33" t="str">
        <f t="shared" si="1"/>
        <v>A</v>
      </c>
      <c r="AH31" s="33">
        <f t="shared" si="2"/>
        <v>1</v>
      </c>
      <c r="AI31" s="33">
        <f t="shared" si="3"/>
        <v>0</v>
      </c>
      <c r="AJ31" s="40">
        <f t="shared" si="4"/>
        <v>3276800</v>
      </c>
      <c r="AK31" s="319">
        <f t="shared" si="5"/>
        <v>0</v>
      </c>
      <c r="AL31" s="116"/>
      <c r="AM31" s="66" t="str">
        <f t="shared" si="6"/>
        <v/>
      </c>
      <c r="AN31" s="67" t="str">
        <f t="shared" si="7"/>
        <v/>
      </c>
      <c r="AO31" s="68" t="str">
        <f t="shared" si="44"/>
        <v/>
      </c>
      <c r="AP31" s="69" t="str">
        <f t="shared" si="45"/>
        <v/>
      </c>
      <c r="AQ31" s="67">
        <f t="shared" si="46"/>
        <v>0</v>
      </c>
      <c r="AR31" s="66" t="str">
        <f t="shared" si="11"/>
        <v/>
      </c>
      <c r="AS31" s="67" t="str">
        <f t="shared" si="12"/>
        <v/>
      </c>
      <c r="AT31" s="68" t="str">
        <f t="shared" si="47"/>
        <v/>
      </c>
      <c r="AU31" s="69" t="str">
        <f t="shared" si="48"/>
        <v/>
      </c>
      <c r="AV31" s="67">
        <f t="shared" si="49"/>
        <v>0</v>
      </c>
      <c r="AW31" s="66" t="str">
        <f t="shared" si="16"/>
        <v/>
      </c>
      <c r="AX31" s="67" t="str">
        <f t="shared" si="17"/>
        <v/>
      </c>
      <c r="AY31" s="68" t="str">
        <f t="shared" si="50"/>
        <v/>
      </c>
      <c r="AZ31" s="69" t="str">
        <f t="shared" si="51"/>
        <v/>
      </c>
      <c r="BA31" s="70">
        <f t="shared" si="52"/>
        <v>0</v>
      </c>
      <c r="BB31" s="116"/>
      <c r="BC31" s="193">
        <v>240</v>
      </c>
      <c r="BD31" s="234"/>
      <c r="BE31" s="235" t="s">
        <v>410</v>
      </c>
      <c r="BF31" s="236" t="s">
        <v>410</v>
      </c>
      <c r="BG31" s="237"/>
      <c r="BH31" s="237" t="s">
        <v>38</v>
      </c>
      <c r="BI31" s="237" t="s">
        <v>40</v>
      </c>
      <c r="BJ31" s="238" t="s">
        <v>32</v>
      </c>
      <c r="BK31" s="239"/>
      <c r="BL31" s="357" t="str">
        <f t="shared" si="53"/>
        <v/>
      </c>
      <c r="BM31" s="240"/>
      <c r="BN31" s="256"/>
      <c r="BO31" s="202" t="str">
        <f t="shared" si="54"/>
        <v/>
      </c>
      <c r="BP31" s="205"/>
      <c r="BQ31" s="206" t="str">
        <f t="shared" si="21"/>
        <v/>
      </c>
    </row>
    <row r="32" spans="1:70" ht="21">
      <c r="A32" s="154"/>
      <c r="B32" s="137"/>
      <c r="C32" s="137"/>
      <c r="D32" s="360"/>
      <c r="E32" s="371" t="str">
        <f t="shared" si="22"/>
        <v/>
      </c>
      <c r="F32" s="138" t="str">
        <f t="shared" si="55"/>
        <v/>
      </c>
      <c r="G32" s="138" t="str">
        <f t="shared" si="56"/>
        <v/>
      </c>
      <c r="H32" s="138" t="str">
        <f t="shared" si="25"/>
        <v/>
      </c>
      <c r="I32" s="138" t="str">
        <f t="shared" si="26"/>
        <v/>
      </c>
      <c r="J32" s="138" t="str">
        <f t="shared" si="57"/>
        <v/>
      </c>
      <c r="K32" s="138" t="str">
        <f t="shared" si="58"/>
        <v/>
      </c>
      <c r="L32" s="138" t="str">
        <f t="shared" si="59"/>
        <v/>
      </c>
      <c r="M32" s="138" t="str">
        <f t="shared" si="60"/>
        <v/>
      </c>
      <c r="N32" s="138" t="str">
        <f t="shared" si="31"/>
        <v/>
      </c>
      <c r="O32" s="138" t="str">
        <f t="shared" si="32"/>
        <v/>
      </c>
      <c r="P32" s="138" t="str">
        <f t="shared" si="33"/>
        <v/>
      </c>
      <c r="Q32" s="138" t="str">
        <f t="shared" si="34"/>
        <v/>
      </c>
      <c r="R32" s="138" t="str">
        <f t="shared" si="35"/>
        <v/>
      </c>
      <c r="S32" s="138" t="str">
        <f t="shared" si="36"/>
        <v/>
      </c>
      <c r="T32" s="138" t="str">
        <f t="shared" si="37"/>
        <v/>
      </c>
      <c r="U32" s="138" t="str">
        <f t="shared" si="38"/>
        <v/>
      </c>
      <c r="V32" s="138" t="str">
        <f t="shared" si="39"/>
        <v/>
      </c>
      <c r="W32" s="138"/>
      <c r="X32" s="138"/>
      <c r="Y32" s="160"/>
      <c r="Z32" s="159" t="str">
        <f t="shared" si="40"/>
        <v/>
      </c>
      <c r="AA32" s="138" t="str">
        <f t="shared" si="41"/>
        <v/>
      </c>
      <c r="AB32" s="138" t="str">
        <f t="shared" si="42"/>
        <v/>
      </c>
      <c r="AC32" s="160" t="str">
        <f t="shared" si="43"/>
        <v/>
      </c>
      <c r="AD32" s="162"/>
      <c r="AF32" s="34">
        <f t="shared" si="0"/>
        <v>3</v>
      </c>
      <c r="AG32" s="33" t="str">
        <f t="shared" si="1"/>
        <v>A</v>
      </c>
      <c r="AH32" s="33">
        <f t="shared" si="2"/>
        <v>1</v>
      </c>
      <c r="AI32" s="33">
        <f t="shared" si="3"/>
        <v>0</v>
      </c>
      <c r="AJ32" s="40">
        <f t="shared" si="4"/>
        <v>36700160</v>
      </c>
      <c r="AK32" s="319">
        <f t="shared" si="5"/>
        <v>0</v>
      </c>
      <c r="AL32" s="116"/>
      <c r="AM32" s="66" t="str">
        <f t="shared" si="6"/>
        <v/>
      </c>
      <c r="AN32" s="67" t="str">
        <f t="shared" si="7"/>
        <v/>
      </c>
      <c r="AO32" s="68" t="str">
        <f t="shared" si="44"/>
        <v/>
      </c>
      <c r="AP32" s="69" t="str">
        <f t="shared" si="45"/>
        <v/>
      </c>
      <c r="AQ32" s="67">
        <f t="shared" si="46"/>
        <v>0</v>
      </c>
      <c r="AR32" s="66" t="str">
        <f t="shared" si="11"/>
        <v/>
      </c>
      <c r="AS32" s="67" t="str">
        <f t="shared" si="12"/>
        <v/>
      </c>
      <c r="AT32" s="68" t="str">
        <f t="shared" si="47"/>
        <v/>
      </c>
      <c r="AU32" s="69" t="str">
        <f t="shared" si="48"/>
        <v/>
      </c>
      <c r="AV32" s="67">
        <f t="shared" si="49"/>
        <v>0</v>
      </c>
      <c r="AW32" s="66" t="str">
        <f t="shared" si="16"/>
        <v/>
      </c>
      <c r="AX32" s="67" t="str">
        <f t="shared" si="17"/>
        <v/>
      </c>
      <c r="AY32" s="68" t="str">
        <f t="shared" si="50"/>
        <v/>
      </c>
      <c r="AZ32" s="69" t="str">
        <f t="shared" si="51"/>
        <v/>
      </c>
      <c r="BA32" s="70">
        <f t="shared" si="52"/>
        <v>0</v>
      </c>
      <c r="BB32" s="116"/>
      <c r="BC32" s="193">
        <v>241</v>
      </c>
      <c r="BD32" s="234"/>
      <c r="BE32" s="235" t="s">
        <v>410</v>
      </c>
      <c r="BF32" s="236" t="s">
        <v>410</v>
      </c>
      <c r="BG32" s="237"/>
      <c r="BH32" s="237" t="s">
        <v>38</v>
      </c>
      <c r="BI32" s="237" t="s">
        <v>40</v>
      </c>
      <c r="BJ32" s="238" t="s">
        <v>57</v>
      </c>
      <c r="BK32" s="239"/>
      <c r="BL32" s="357" t="str">
        <f t="shared" si="53"/>
        <v/>
      </c>
      <c r="BM32" s="240"/>
      <c r="BN32" s="256"/>
      <c r="BO32" s="202" t="str">
        <f t="shared" si="54"/>
        <v/>
      </c>
      <c r="BP32" s="205"/>
      <c r="BQ32" s="206" t="str">
        <f t="shared" si="21"/>
        <v/>
      </c>
    </row>
    <row r="33" spans="1:69" ht="21">
      <c r="A33" s="154"/>
      <c r="B33" s="137"/>
      <c r="C33" s="137"/>
      <c r="D33" s="360"/>
      <c r="E33" s="371" t="str">
        <f t="shared" si="22"/>
        <v/>
      </c>
      <c r="F33" s="138" t="str">
        <f t="shared" si="55"/>
        <v/>
      </c>
      <c r="G33" s="138" t="str">
        <f t="shared" si="56"/>
        <v/>
      </c>
      <c r="H33" s="138" t="str">
        <f t="shared" si="25"/>
        <v/>
      </c>
      <c r="I33" s="138" t="str">
        <f t="shared" si="26"/>
        <v/>
      </c>
      <c r="J33" s="138" t="str">
        <f t="shared" si="57"/>
        <v/>
      </c>
      <c r="K33" s="138" t="str">
        <f t="shared" si="58"/>
        <v/>
      </c>
      <c r="L33" s="138" t="str">
        <f t="shared" si="59"/>
        <v/>
      </c>
      <c r="M33" s="138" t="str">
        <f t="shared" si="60"/>
        <v/>
      </c>
      <c r="N33" s="138" t="str">
        <f t="shared" si="31"/>
        <v/>
      </c>
      <c r="O33" s="138" t="str">
        <f t="shared" si="32"/>
        <v/>
      </c>
      <c r="P33" s="138" t="str">
        <f t="shared" si="33"/>
        <v/>
      </c>
      <c r="Q33" s="138" t="str">
        <f t="shared" si="34"/>
        <v/>
      </c>
      <c r="R33" s="138" t="str">
        <f t="shared" si="35"/>
        <v/>
      </c>
      <c r="S33" s="138" t="str">
        <f t="shared" si="36"/>
        <v/>
      </c>
      <c r="T33" s="138" t="str">
        <f t="shared" si="37"/>
        <v/>
      </c>
      <c r="U33" s="138" t="str">
        <f t="shared" si="38"/>
        <v/>
      </c>
      <c r="V33" s="138" t="str">
        <f t="shared" si="39"/>
        <v/>
      </c>
      <c r="W33" s="138"/>
      <c r="X33" s="138"/>
      <c r="Y33" s="160"/>
      <c r="Z33" s="159" t="str">
        <f t="shared" si="40"/>
        <v/>
      </c>
      <c r="AA33" s="138" t="str">
        <f t="shared" si="41"/>
        <v/>
      </c>
      <c r="AB33" s="138" t="str">
        <f t="shared" si="42"/>
        <v/>
      </c>
      <c r="AC33" s="160" t="str">
        <f t="shared" si="43"/>
        <v/>
      </c>
      <c r="AD33" s="162"/>
      <c r="AF33" s="34">
        <f t="shared" si="0"/>
        <v>3</v>
      </c>
      <c r="AG33" s="33" t="str">
        <f t="shared" si="1"/>
        <v>A</v>
      </c>
      <c r="AH33" s="33">
        <f t="shared" si="2"/>
        <v>1</v>
      </c>
      <c r="AI33" s="33">
        <f t="shared" si="3"/>
        <v>0</v>
      </c>
      <c r="AJ33" s="40">
        <f t="shared" si="4"/>
        <v>70254592</v>
      </c>
      <c r="AK33" s="319">
        <f t="shared" si="5"/>
        <v>0</v>
      </c>
      <c r="AL33" s="116"/>
      <c r="AM33" s="66" t="str">
        <f t="shared" si="6"/>
        <v/>
      </c>
      <c r="AN33" s="67" t="str">
        <f t="shared" si="7"/>
        <v/>
      </c>
      <c r="AO33" s="68" t="str">
        <f t="shared" si="44"/>
        <v/>
      </c>
      <c r="AP33" s="69" t="str">
        <f t="shared" si="45"/>
        <v/>
      </c>
      <c r="AQ33" s="67">
        <f t="shared" si="46"/>
        <v>0</v>
      </c>
      <c r="AR33" s="66" t="str">
        <f t="shared" si="11"/>
        <v/>
      </c>
      <c r="AS33" s="67" t="str">
        <f t="shared" si="12"/>
        <v/>
      </c>
      <c r="AT33" s="68" t="str">
        <f t="shared" si="47"/>
        <v/>
      </c>
      <c r="AU33" s="69" t="str">
        <f t="shared" si="48"/>
        <v/>
      </c>
      <c r="AV33" s="67">
        <f t="shared" si="49"/>
        <v>0</v>
      </c>
      <c r="AW33" s="66" t="str">
        <f t="shared" si="16"/>
        <v/>
      </c>
      <c r="AX33" s="67" t="str">
        <f t="shared" si="17"/>
        <v/>
      </c>
      <c r="AY33" s="68" t="str">
        <f t="shared" si="50"/>
        <v/>
      </c>
      <c r="AZ33" s="69" t="str">
        <f t="shared" si="51"/>
        <v/>
      </c>
      <c r="BA33" s="70">
        <f t="shared" si="52"/>
        <v>0</v>
      </c>
      <c r="BB33" s="116"/>
      <c r="BC33" s="193">
        <v>242</v>
      </c>
      <c r="BD33" s="234"/>
      <c r="BE33" s="235" t="s">
        <v>410</v>
      </c>
      <c r="BF33" s="236" t="s">
        <v>410</v>
      </c>
      <c r="BG33" s="237"/>
      <c r="BH33" s="237" t="s">
        <v>38</v>
      </c>
      <c r="BI33" s="237" t="s">
        <v>40</v>
      </c>
      <c r="BJ33" s="238" t="s">
        <v>59</v>
      </c>
      <c r="BK33" s="239"/>
      <c r="BL33" s="357" t="str">
        <f t="shared" si="53"/>
        <v/>
      </c>
      <c r="BM33" s="240"/>
      <c r="BN33" s="256"/>
      <c r="BO33" s="202" t="str">
        <f t="shared" si="54"/>
        <v/>
      </c>
      <c r="BP33" s="205"/>
      <c r="BQ33" s="206" t="str">
        <f t="shared" si="21"/>
        <v/>
      </c>
    </row>
    <row r="34" spans="1:69" ht="21">
      <c r="A34" s="154"/>
      <c r="B34" s="137"/>
      <c r="C34" s="137"/>
      <c r="D34" s="360"/>
      <c r="E34" s="371" t="str">
        <f t="shared" si="22"/>
        <v/>
      </c>
      <c r="F34" s="138" t="str">
        <f t="shared" si="55"/>
        <v/>
      </c>
      <c r="G34" s="138" t="str">
        <f t="shared" si="56"/>
        <v/>
      </c>
      <c r="H34" s="138" t="str">
        <f t="shared" si="25"/>
        <v/>
      </c>
      <c r="I34" s="138" t="str">
        <f t="shared" si="26"/>
        <v/>
      </c>
      <c r="J34" s="138" t="str">
        <f t="shared" si="57"/>
        <v/>
      </c>
      <c r="K34" s="138" t="str">
        <f t="shared" si="58"/>
        <v/>
      </c>
      <c r="L34" s="138" t="str">
        <f t="shared" si="59"/>
        <v/>
      </c>
      <c r="M34" s="138" t="str">
        <f t="shared" si="60"/>
        <v/>
      </c>
      <c r="N34" s="138" t="str">
        <f t="shared" si="31"/>
        <v/>
      </c>
      <c r="O34" s="138" t="str">
        <f t="shared" si="32"/>
        <v/>
      </c>
      <c r="P34" s="138" t="str">
        <f t="shared" si="33"/>
        <v/>
      </c>
      <c r="Q34" s="138" t="str">
        <f t="shared" si="34"/>
        <v/>
      </c>
      <c r="R34" s="138" t="str">
        <f t="shared" si="35"/>
        <v/>
      </c>
      <c r="S34" s="138" t="str">
        <f t="shared" si="36"/>
        <v/>
      </c>
      <c r="T34" s="138" t="str">
        <f t="shared" si="37"/>
        <v/>
      </c>
      <c r="U34" s="138" t="str">
        <f t="shared" si="38"/>
        <v/>
      </c>
      <c r="V34" s="138" t="str">
        <f t="shared" si="39"/>
        <v/>
      </c>
      <c r="W34" s="138"/>
      <c r="X34" s="138"/>
      <c r="Y34" s="160"/>
      <c r="Z34" s="159" t="str">
        <f t="shared" si="40"/>
        <v/>
      </c>
      <c r="AA34" s="138" t="str">
        <f t="shared" si="41"/>
        <v/>
      </c>
      <c r="AB34" s="138" t="str">
        <f t="shared" si="42"/>
        <v/>
      </c>
      <c r="AC34" s="160" t="str">
        <f t="shared" si="43"/>
        <v/>
      </c>
      <c r="AD34" s="162"/>
      <c r="AF34" s="34">
        <f t="shared" si="0"/>
        <v>3</v>
      </c>
      <c r="AG34" s="33" t="str">
        <f t="shared" si="1"/>
        <v>A</v>
      </c>
      <c r="AH34" s="33">
        <f t="shared" si="2"/>
        <v>1</v>
      </c>
      <c r="AI34" s="33">
        <f t="shared" si="3"/>
        <v>0</v>
      </c>
      <c r="AJ34" s="40">
        <f t="shared" si="4"/>
        <v>137363456</v>
      </c>
      <c r="AK34" s="319">
        <f t="shared" si="5"/>
        <v>0</v>
      </c>
      <c r="AL34" s="116"/>
      <c r="AM34" s="66" t="str">
        <f t="shared" si="6"/>
        <v/>
      </c>
      <c r="AN34" s="67" t="str">
        <f t="shared" si="7"/>
        <v/>
      </c>
      <c r="AO34" s="68" t="str">
        <f t="shared" si="44"/>
        <v/>
      </c>
      <c r="AP34" s="69" t="str">
        <f t="shared" si="45"/>
        <v/>
      </c>
      <c r="AQ34" s="67">
        <f t="shared" si="46"/>
        <v>0</v>
      </c>
      <c r="AR34" s="66" t="str">
        <f t="shared" si="11"/>
        <v/>
      </c>
      <c r="AS34" s="67" t="str">
        <f t="shared" si="12"/>
        <v/>
      </c>
      <c r="AT34" s="68" t="str">
        <f t="shared" si="47"/>
        <v/>
      </c>
      <c r="AU34" s="69" t="str">
        <f t="shared" si="48"/>
        <v/>
      </c>
      <c r="AV34" s="67">
        <f t="shared" si="49"/>
        <v>0</v>
      </c>
      <c r="AW34" s="66" t="str">
        <f t="shared" si="16"/>
        <v/>
      </c>
      <c r="AX34" s="67" t="str">
        <f t="shared" si="17"/>
        <v/>
      </c>
      <c r="AY34" s="68" t="str">
        <f t="shared" si="50"/>
        <v/>
      </c>
      <c r="AZ34" s="69" t="str">
        <f t="shared" si="51"/>
        <v/>
      </c>
      <c r="BA34" s="70">
        <f t="shared" si="52"/>
        <v>0</v>
      </c>
      <c r="BB34" s="116"/>
      <c r="BC34" s="193">
        <v>243</v>
      </c>
      <c r="BD34" s="234"/>
      <c r="BE34" s="235" t="s">
        <v>410</v>
      </c>
      <c r="BF34" s="236" t="s">
        <v>410</v>
      </c>
      <c r="BG34" s="237"/>
      <c r="BH34" s="237" t="s">
        <v>38</v>
      </c>
      <c r="BI34" s="237" t="s">
        <v>40</v>
      </c>
      <c r="BJ34" s="238" t="s">
        <v>61</v>
      </c>
      <c r="BK34" s="239"/>
      <c r="BL34" s="357" t="str">
        <f t="shared" si="53"/>
        <v/>
      </c>
      <c r="BM34" s="240"/>
      <c r="BN34" s="256"/>
      <c r="BO34" s="202" t="str">
        <f t="shared" si="54"/>
        <v/>
      </c>
      <c r="BP34" s="205"/>
      <c r="BQ34" s="206" t="str">
        <f t="shared" si="21"/>
        <v/>
      </c>
    </row>
    <row r="35" spans="1:69" ht="21">
      <c r="A35" s="154"/>
      <c r="B35" s="137"/>
      <c r="C35" s="137"/>
      <c r="D35" s="360"/>
      <c r="E35" s="371" t="str">
        <f t="shared" si="22"/>
        <v/>
      </c>
      <c r="F35" s="138" t="str">
        <f t="shared" si="55"/>
        <v/>
      </c>
      <c r="G35" s="138" t="str">
        <f t="shared" si="56"/>
        <v/>
      </c>
      <c r="H35" s="138" t="str">
        <f t="shared" si="25"/>
        <v/>
      </c>
      <c r="I35" s="138" t="str">
        <f t="shared" si="26"/>
        <v/>
      </c>
      <c r="J35" s="138" t="str">
        <f t="shared" si="57"/>
        <v/>
      </c>
      <c r="K35" s="138" t="str">
        <f t="shared" si="58"/>
        <v/>
      </c>
      <c r="L35" s="138" t="str">
        <f t="shared" si="59"/>
        <v/>
      </c>
      <c r="M35" s="138" t="str">
        <f t="shared" si="60"/>
        <v/>
      </c>
      <c r="N35" s="138" t="str">
        <f t="shared" si="31"/>
        <v/>
      </c>
      <c r="O35" s="138" t="str">
        <f t="shared" si="32"/>
        <v/>
      </c>
      <c r="P35" s="138" t="str">
        <f t="shared" si="33"/>
        <v/>
      </c>
      <c r="Q35" s="138" t="str">
        <f t="shared" si="34"/>
        <v/>
      </c>
      <c r="R35" s="138" t="str">
        <f t="shared" si="35"/>
        <v/>
      </c>
      <c r="S35" s="138" t="str">
        <f t="shared" si="36"/>
        <v/>
      </c>
      <c r="T35" s="138" t="str">
        <f t="shared" si="37"/>
        <v/>
      </c>
      <c r="U35" s="138" t="str">
        <f t="shared" si="38"/>
        <v/>
      </c>
      <c r="V35" s="138" t="str">
        <f t="shared" si="39"/>
        <v/>
      </c>
      <c r="W35" s="138"/>
      <c r="X35" s="138"/>
      <c r="Y35" s="160"/>
      <c r="Z35" s="159" t="str">
        <f t="shared" si="40"/>
        <v/>
      </c>
      <c r="AA35" s="138" t="str">
        <f t="shared" si="41"/>
        <v/>
      </c>
      <c r="AB35" s="138" t="str">
        <f t="shared" si="42"/>
        <v/>
      </c>
      <c r="AC35" s="160" t="str">
        <f t="shared" si="43"/>
        <v/>
      </c>
      <c r="AD35" s="162"/>
      <c r="AF35" s="34">
        <f t="shared" si="0"/>
        <v>3</v>
      </c>
      <c r="AG35" s="33" t="str">
        <f t="shared" si="1"/>
        <v>A</v>
      </c>
      <c r="AH35" s="33">
        <f t="shared" si="2"/>
        <v>1</v>
      </c>
      <c r="AI35" s="33">
        <f t="shared" si="3"/>
        <v>0</v>
      </c>
      <c r="AJ35" s="40">
        <f t="shared" si="4"/>
        <v>271581184</v>
      </c>
      <c r="AK35" s="319">
        <f t="shared" si="5"/>
        <v>0</v>
      </c>
      <c r="AL35" s="116"/>
      <c r="AM35" s="66" t="str">
        <f t="shared" si="6"/>
        <v/>
      </c>
      <c r="AN35" s="67" t="str">
        <f t="shared" si="7"/>
        <v/>
      </c>
      <c r="AO35" s="68" t="str">
        <f t="shared" si="44"/>
        <v/>
      </c>
      <c r="AP35" s="69" t="str">
        <f t="shared" si="45"/>
        <v/>
      </c>
      <c r="AQ35" s="67">
        <f t="shared" si="46"/>
        <v>0</v>
      </c>
      <c r="AR35" s="66" t="str">
        <f t="shared" si="11"/>
        <v/>
      </c>
      <c r="AS35" s="67" t="str">
        <f t="shared" si="12"/>
        <v/>
      </c>
      <c r="AT35" s="68" t="str">
        <f t="shared" si="47"/>
        <v/>
      </c>
      <c r="AU35" s="69" t="str">
        <f t="shared" si="48"/>
        <v/>
      </c>
      <c r="AV35" s="67">
        <f t="shared" si="49"/>
        <v>0</v>
      </c>
      <c r="AW35" s="66" t="str">
        <f t="shared" si="16"/>
        <v/>
      </c>
      <c r="AX35" s="67" t="str">
        <f t="shared" si="17"/>
        <v/>
      </c>
      <c r="AY35" s="68" t="str">
        <f t="shared" si="50"/>
        <v/>
      </c>
      <c r="AZ35" s="69" t="str">
        <f t="shared" si="51"/>
        <v/>
      </c>
      <c r="BA35" s="70">
        <f t="shared" si="52"/>
        <v>0</v>
      </c>
      <c r="BB35" s="116"/>
      <c r="BC35" s="193">
        <v>244</v>
      </c>
      <c r="BD35" s="234"/>
      <c r="BE35" s="235" t="s">
        <v>410</v>
      </c>
      <c r="BF35" s="236" t="s">
        <v>410</v>
      </c>
      <c r="BG35" s="237"/>
      <c r="BH35" s="237" t="s">
        <v>38</v>
      </c>
      <c r="BI35" s="237" t="s">
        <v>40</v>
      </c>
      <c r="BJ35" s="238" t="s">
        <v>63</v>
      </c>
      <c r="BK35" s="239"/>
      <c r="BL35" s="357" t="str">
        <f t="shared" si="53"/>
        <v/>
      </c>
      <c r="BM35" s="240"/>
      <c r="BN35" s="256"/>
      <c r="BO35" s="202" t="str">
        <f t="shared" si="54"/>
        <v/>
      </c>
      <c r="BP35" s="205"/>
      <c r="BQ35" s="206" t="str">
        <f t="shared" si="21"/>
        <v/>
      </c>
    </row>
    <row r="36" spans="1:69" ht="21">
      <c r="A36" s="154"/>
      <c r="B36" s="137"/>
      <c r="C36" s="137"/>
      <c r="D36" s="360"/>
      <c r="E36" s="371" t="str">
        <f t="shared" si="22"/>
        <v/>
      </c>
      <c r="F36" s="138" t="str">
        <f t="shared" si="55"/>
        <v/>
      </c>
      <c r="G36" s="138" t="str">
        <f t="shared" si="56"/>
        <v/>
      </c>
      <c r="H36" s="138" t="str">
        <f t="shared" si="25"/>
        <v/>
      </c>
      <c r="I36" s="138" t="str">
        <f t="shared" si="26"/>
        <v/>
      </c>
      <c r="J36" s="138" t="str">
        <f t="shared" si="57"/>
        <v/>
      </c>
      <c r="K36" s="138" t="str">
        <f t="shared" si="58"/>
        <v/>
      </c>
      <c r="L36" s="138" t="str">
        <f t="shared" si="59"/>
        <v/>
      </c>
      <c r="M36" s="138" t="str">
        <f t="shared" si="60"/>
        <v/>
      </c>
      <c r="N36" s="138" t="str">
        <f t="shared" si="31"/>
        <v/>
      </c>
      <c r="O36" s="138" t="str">
        <f t="shared" si="32"/>
        <v/>
      </c>
      <c r="P36" s="138" t="str">
        <f t="shared" si="33"/>
        <v/>
      </c>
      <c r="Q36" s="138" t="str">
        <f t="shared" si="34"/>
        <v/>
      </c>
      <c r="R36" s="138" t="str">
        <f t="shared" si="35"/>
        <v/>
      </c>
      <c r="S36" s="138" t="str">
        <f t="shared" si="36"/>
        <v/>
      </c>
      <c r="T36" s="138" t="str">
        <f t="shared" si="37"/>
        <v/>
      </c>
      <c r="U36" s="138" t="str">
        <f t="shared" si="38"/>
        <v/>
      </c>
      <c r="V36" s="138" t="str">
        <f t="shared" si="39"/>
        <v/>
      </c>
      <c r="W36" s="138"/>
      <c r="X36" s="138"/>
      <c r="Y36" s="160"/>
      <c r="Z36" s="159" t="str">
        <f t="shared" si="40"/>
        <v/>
      </c>
      <c r="AA36" s="138" t="str">
        <f t="shared" si="41"/>
        <v/>
      </c>
      <c r="AB36" s="138" t="str">
        <f t="shared" si="42"/>
        <v/>
      </c>
      <c r="AC36" s="160" t="str">
        <f t="shared" si="43"/>
        <v/>
      </c>
      <c r="AD36" s="162"/>
      <c r="AF36" s="34">
        <f t="shared" si="0"/>
        <v>3</v>
      </c>
      <c r="AG36" s="33" t="str">
        <f t="shared" si="1"/>
        <v>A</v>
      </c>
      <c r="AH36" s="33">
        <f t="shared" si="2"/>
        <v>1</v>
      </c>
      <c r="AI36" s="33">
        <f t="shared" si="3"/>
        <v>0</v>
      </c>
      <c r="AJ36" s="40">
        <f t="shared" si="4"/>
        <v>540016640</v>
      </c>
      <c r="AK36" s="319">
        <f t="shared" si="5"/>
        <v>0</v>
      </c>
      <c r="AL36" s="116"/>
      <c r="AM36" s="66" t="str">
        <f t="shared" si="6"/>
        <v/>
      </c>
      <c r="AN36" s="67" t="str">
        <f t="shared" si="7"/>
        <v/>
      </c>
      <c r="AO36" s="68" t="str">
        <f t="shared" si="44"/>
        <v/>
      </c>
      <c r="AP36" s="69" t="str">
        <f t="shared" si="45"/>
        <v/>
      </c>
      <c r="AQ36" s="67">
        <f t="shared" si="46"/>
        <v>0</v>
      </c>
      <c r="AR36" s="66" t="str">
        <f t="shared" si="11"/>
        <v/>
      </c>
      <c r="AS36" s="67" t="str">
        <f t="shared" si="12"/>
        <v/>
      </c>
      <c r="AT36" s="68" t="str">
        <f t="shared" si="47"/>
        <v/>
      </c>
      <c r="AU36" s="69" t="str">
        <f t="shared" si="48"/>
        <v/>
      </c>
      <c r="AV36" s="67">
        <f t="shared" si="49"/>
        <v>0</v>
      </c>
      <c r="AW36" s="66" t="str">
        <f t="shared" si="16"/>
        <v/>
      </c>
      <c r="AX36" s="67" t="str">
        <f t="shared" si="17"/>
        <v/>
      </c>
      <c r="AY36" s="68" t="str">
        <f t="shared" si="50"/>
        <v/>
      </c>
      <c r="AZ36" s="69" t="str">
        <f t="shared" si="51"/>
        <v/>
      </c>
      <c r="BA36" s="70">
        <f t="shared" si="52"/>
        <v>0</v>
      </c>
      <c r="BB36" s="116"/>
      <c r="BC36" s="193">
        <v>245</v>
      </c>
      <c r="BD36" s="234"/>
      <c r="BE36" s="235" t="s">
        <v>410</v>
      </c>
      <c r="BF36" s="236" t="s">
        <v>410</v>
      </c>
      <c r="BG36" s="237"/>
      <c r="BH36" s="237" t="s">
        <v>38</v>
      </c>
      <c r="BI36" s="237" t="s">
        <v>40</v>
      </c>
      <c r="BJ36" s="238" t="s">
        <v>65</v>
      </c>
      <c r="BK36" s="239"/>
      <c r="BL36" s="357" t="str">
        <f t="shared" si="53"/>
        <v/>
      </c>
      <c r="BM36" s="240"/>
      <c r="BN36" s="256"/>
      <c r="BO36" s="202" t="str">
        <f t="shared" si="54"/>
        <v/>
      </c>
      <c r="BP36" s="205"/>
      <c r="BQ36" s="206" t="str">
        <f t="shared" si="21"/>
        <v/>
      </c>
    </row>
    <row r="37" spans="1:69" ht="21">
      <c r="A37" s="154"/>
      <c r="B37" s="137"/>
      <c r="C37" s="137"/>
      <c r="D37" s="360"/>
      <c r="E37" s="371" t="str">
        <f t="shared" si="22"/>
        <v/>
      </c>
      <c r="F37" s="138" t="str">
        <f t="shared" si="55"/>
        <v/>
      </c>
      <c r="G37" s="138" t="str">
        <f t="shared" si="56"/>
        <v/>
      </c>
      <c r="H37" s="138" t="str">
        <f t="shared" si="25"/>
        <v/>
      </c>
      <c r="I37" s="138" t="str">
        <f t="shared" si="26"/>
        <v/>
      </c>
      <c r="J37" s="138" t="str">
        <f t="shared" si="57"/>
        <v/>
      </c>
      <c r="K37" s="138" t="str">
        <f t="shared" si="58"/>
        <v/>
      </c>
      <c r="L37" s="138" t="str">
        <f t="shared" si="59"/>
        <v/>
      </c>
      <c r="M37" s="138" t="str">
        <f t="shared" si="60"/>
        <v/>
      </c>
      <c r="N37" s="138" t="str">
        <f t="shared" si="31"/>
        <v/>
      </c>
      <c r="O37" s="138" t="str">
        <f t="shared" si="32"/>
        <v/>
      </c>
      <c r="P37" s="138" t="str">
        <f t="shared" si="33"/>
        <v/>
      </c>
      <c r="Q37" s="138" t="str">
        <f t="shared" si="34"/>
        <v/>
      </c>
      <c r="R37" s="138" t="str">
        <f t="shared" si="35"/>
        <v/>
      </c>
      <c r="S37" s="138" t="str">
        <f t="shared" si="36"/>
        <v/>
      </c>
      <c r="T37" s="138" t="str">
        <f t="shared" si="37"/>
        <v/>
      </c>
      <c r="U37" s="138" t="str">
        <f t="shared" si="38"/>
        <v/>
      </c>
      <c r="V37" s="138" t="str">
        <f t="shared" si="39"/>
        <v/>
      </c>
      <c r="W37" s="138"/>
      <c r="X37" s="138"/>
      <c r="Y37" s="160"/>
      <c r="Z37" s="159" t="str">
        <f t="shared" si="40"/>
        <v/>
      </c>
      <c r="AA37" s="138" t="str">
        <f t="shared" si="41"/>
        <v/>
      </c>
      <c r="AB37" s="138" t="str">
        <f t="shared" si="42"/>
        <v/>
      </c>
      <c r="AC37" s="160" t="str">
        <f t="shared" si="43"/>
        <v/>
      </c>
      <c r="AD37" s="162"/>
      <c r="AF37" s="34">
        <f t="shared" si="0"/>
        <v>3</v>
      </c>
      <c r="AG37" s="33" t="str">
        <f t="shared" si="1"/>
        <v>A</v>
      </c>
      <c r="AH37" s="33">
        <f t="shared" si="2"/>
        <v>1</v>
      </c>
      <c r="AI37" s="33">
        <f t="shared" si="3"/>
        <v>0</v>
      </c>
      <c r="AJ37" s="40">
        <f t="shared" si="4"/>
        <v>137442099200</v>
      </c>
      <c r="AK37" s="319">
        <f t="shared" si="5"/>
        <v>0</v>
      </c>
      <c r="AL37" s="116"/>
      <c r="AM37" s="66" t="str">
        <f t="shared" si="6"/>
        <v/>
      </c>
      <c r="AN37" s="67" t="str">
        <f t="shared" si="7"/>
        <v/>
      </c>
      <c r="AO37" s="68" t="str">
        <f t="shared" si="44"/>
        <v/>
      </c>
      <c r="AP37" s="69" t="str">
        <f t="shared" si="45"/>
        <v/>
      </c>
      <c r="AQ37" s="67">
        <f t="shared" si="46"/>
        <v>0</v>
      </c>
      <c r="AR37" s="66" t="str">
        <f t="shared" si="11"/>
        <v/>
      </c>
      <c r="AS37" s="67" t="str">
        <f t="shared" si="12"/>
        <v/>
      </c>
      <c r="AT37" s="68" t="str">
        <f t="shared" si="47"/>
        <v/>
      </c>
      <c r="AU37" s="69" t="str">
        <f t="shared" si="48"/>
        <v/>
      </c>
      <c r="AV37" s="67">
        <f t="shared" si="49"/>
        <v>0</v>
      </c>
      <c r="AW37" s="66" t="str">
        <f t="shared" si="16"/>
        <v/>
      </c>
      <c r="AX37" s="67" t="str">
        <f t="shared" si="17"/>
        <v/>
      </c>
      <c r="AY37" s="68" t="str">
        <f t="shared" si="50"/>
        <v/>
      </c>
      <c r="AZ37" s="69" t="str">
        <f t="shared" si="51"/>
        <v/>
      </c>
      <c r="BA37" s="70">
        <f t="shared" si="52"/>
        <v>0</v>
      </c>
      <c r="BB37" s="116"/>
      <c r="BC37" s="193">
        <v>246</v>
      </c>
      <c r="BD37" s="234"/>
      <c r="BE37" s="235" t="s">
        <v>410</v>
      </c>
      <c r="BF37" s="236" t="s">
        <v>410</v>
      </c>
      <c r="BG37" s="237"/>
      <c r="BH37" s="237" t="s">
        <v>38</v>
      </c>
      <c r="BI37" s="237" t="s">
        <v>40</v>
      </c>
      <c r="BJ37" s="238" t="s">
        <v>86</v>
      </c>
      <c r="BK37" s="239"/>
      <c r="BL37" s="357" t="str">
        <f t="shared" si="53"/>
        <v/>
      </c>
      <c r="BM37" s="240"/>
      <c r="BN37" s="256"/>
      <c r="BO37" s="202" t="str">
        <f t="shared" si="54"/>
        <v/>
      </c>
      <c r="BP37" s="205"/>
      <c r="BQ37" s="206" t="str">
        <f t="shared" si="21"/>
        <v/>
      </c>
    </row>
    <row r="38" spans="1:69" ht="21">
      <c r="A38" s="154"/>
      <c r="B38" s="137"/>
      <c r="C38" s="137"/>
      <c r="D38" s="360"/>
      <c r="E38" s="371" t="str">
        <f t="shared" si="22"/>
        <v/>
      </c>
      <c r="F38" s="138" t="str">
        <f t="shared" si="55"/>
        <v/>
      </c>
      <c r="G38" s="138" t="str">
        <f t="shared" si="56"/>
        <v/>
      </c>
      <c r="H38" s="138" t="str">
        <f t="shared" si="25"/>
        <v/>
      </c>
      <c r="I38" s="138" t="str">
        <f t="shared" si="26"/>
        <v/>
      </c>
      <c r="J38" s="138" t="str">
        <f t="shared" si="57"/>
        <v/>
      </c>
      <c r="K38" s="138" t="str">
        <f t="shared" si="58"/>
        <v/>
      </c>
      <c r="L38" s="138" t="str">
        <f t="shared" si="59"/>
        <v/>
      </c>
      <c r="M38" s="138" t="str">
        <f t="shared" si="60"/>
        <v/>
      </c>
      <c r="N38" s="138" t="str">
        <f t="shared" si="31"/>
        <v/>
      </c>
      <c r="O38" s="138" t="str">
        <f t="shared" si="32"/>
        <v/>
      </c>
      <c r="P38" s="138" t="str">
        <f t="shared" si="33"/>
        <v/>
      </c>
      <c r="Q38" s="138" t="str">
        <f t="shared" si="34"/>
        <v/>
      </c>
      <c r="R38" s="138" t="str">
        <f t="shared" si="35"/>
        <v/>
      </c>
      <c r="S38" s="138" t="str">
        <f t="shared" si="36"/>
        <v/>
      </c>
      <c r="T38" s="138" t="str">
        <f t="shared" si="37"/>
        <v/>
      </c>
      <c r="U38" s="138" t="str">
        <f t="shared" si="38"/>
        <v/>
      </c>
      <c r="V38" s="138" t="str">
        <f t="shared" si="39"/>
        <v/>
      </c>
      <c r="W38" s="138"/>
      <c r="X38" s="138"/>
      <c r="Y38" s="160"/>
      <c r="Z38" s="159" t="str">
        <f t="shared" si="40"/>
        <v/>
      </c>
      <c r="AA38" s="138" t="str">
        <f t="shared" si="41"/>
        <v/>
      </c>
      <c r="AB38" s="138" t="str">
        <f t="shared" si="42"/>
        <v/>
      </c>
      <c r="AC38" s="160" t="str">
        <f t="shared" si="43"/>
        <v/>
      </c>
      <c r="AD38" s="162"/>
      <c r="AF38" s="34">
        <f t="shared" si="0"/>
        <v>3</v>
      </c>
      <c r="AG38" s="33" t="str">
        <f t="shared" si="1"/>
        <v>A</v>
      </c>
      <c r="AH38" s="33">
        <f t="shared" si="2"/>
        <v>1</v>
      </c>
      <c r="AI38" s="33">
        <f t="shared" si="3"/>
        <v>0</v>
      </c>
      <c r="AJ38" s="40">
        <f t="shared" si="4"/>
        <v>274881052672</v>
      </c>
      <c r="AK38" s="319">
        <f t="shared" si="5"/>
        <v>0</v>
      </c>
      <c r="AL38" s="116"/>
      <c r="AM38" s="66" t="str">
        <f t="shared" si="6"/>
        <v/>
      </c>
      <c r="AN38" s="67" t="str">
        <f t="shared" si="7"/>
        <v/>
      </c>
      <c r="AO38" s="68" t="str">
        <f t="shared" si="44"/>
        <v/>
      </c>
      <c r="AP38" s="69" t="str">
        <f t="shared" si="45"/>
        <v/>
      </c>
      <c r="AQ38" s="67">
        <f t="shared" si="46"/>
        <v>0</v>
      </c>
      <c r="AR38" s="66" t="str">
        <f t="shared" si="11"/>
        <v/>
      </c>
      <c r="AS38" s="67" t="str">
        <f t="shared" si="12"/>
        <v/>
      </c>
      <c r="AT38" s="68" t="str">
        <f t="shared" si="47"/>
        <v/>
      </c>
      <c r="AU38" s="69" t="str">
        <f t="shared" si="48"/>
        <v/>
      </c>
      <c r="AV38" s="67">
        <f t="shared" si="49"/>
        <v>0</v>
      </c>
      <c r="AW38" s="66" t="str">
        <f t="shared" si="16"/>
        <v/>
      </c>
      <c r="AX38" s="67" t="str">
        <f t="shared" si="17"/>
        <v/>
      </c>
      <c r="AY38" s="68" t="str">
        <f t="shared" si="50"/>
        <v/>
      </c>
      <c r="AZ38" s="69" t="str">
        <f t="shared" si="51"/>
        <v/>
      </c>
      <c r="BA38" s="70">
        <f t="shared" si="52"/>
        <v>0</v>
      </c>
      <c r="BB38" s="116"/>
      <c r="BC38" s="193">
        <v>247</v>
      </c>
      <c r="BD38" s="234"/>
      <c r="BE38" s="235" t="s">
        <v>410</v>
      </c>
      <c r="BF38" s="236" t="s">
        <v>410</v>
      </c>
      <c r="BG38" s="237"/>
      <c r="BH38" s="237" t="s">
        <v>38</v>
      </c>
      <c r="BI38" s="237" t="s">
        <v>40</v>
      </c>
      <c r="BJ38" s="238" t="s">
        <v>88</v>
      </c>
      <c r="BK38" s="239"/>
      <c r="BL38" s="357" t="str">
        <f t="shared" si="53"/>
        <v/>
      </c>
      <c r="BM38" s="240"/>
      <c r="BN38" s="256"/>
      <c r="BO38" s="202" t="str">
        <f t="shared" si="54"/>
        <v/>
      </c>
      <c r="BP38" s="205"/>
      <c r="BQ38" s="206" t="str">
        <f t="shared" si="21"/>
        <v/>
      </c>
    </row>
    <row r="39" spans="1:69" ht="21">
      <c r="A39" s="154"/>
      <c r="B39" s="137"/>
      <c r="C39" s="137"/>
      <c r="D39" s="360"/>
      <c r="E39" s="371" t="str">
        <f t="shared" si="22"/>
        <v/>
      </c>
      <c r="F39" s="138" t="str">
        <f t="shared" si="55"/>
        <v/>
      </c>
      <c r="G39" s="138" t="str">
        <f t="shared" si="56"/>
        <v/>
      </c>
      <c r="H39" s="138" t="str">
        <f t="shared" si="25"/>
        <v/>
      </c>
      <c r="I39" s="138" t="str">
        <f t="shared" si="26"/>
        <v/>
      </c>
      <c r="J39" s="138" t="str">
        <f t="shared" si="57"/>
        <v/>
      </c>
      <c r="K39" s="138" t="str">
        <f t="shared" si="58"/>
        <v/>
      </c>
      <c r="L39" s="138" t="str">
        <f t="shared" si="59"/>
        <v/>
      </c>
      <c r="M39" s="138" t="str">
        <f t="shared" si="60"/>
        <v/>
      </c>
      <c r="N39" s="138" t="str">
        <f t="shared" si="31"/>
        <v/>
      </c>
      <c r="O39" s="138" t="str">
        <f t="shared" si="32"/>
        <v/>
      </c>
      <c r="P39" s="138" t="str">
        <f t="shared" si="33"/>
        <v/>
      </c>
      <c r="Q39" s="138" t="str">
        <f t="shared" si="34"/>
        <v/>
      </c>
      <c r="R39" s="138" t="str">
        <f t="shared" si="35"/>
        <v/>
      </c>
      <c r="S39" s="138" t="str">
        <f t="shared" si="36"/>
        <v/>
      </c>
      <c r="T39" s="138" t="str">
        <f t="shared" si="37"/>
        <v/>
      </c>
      <c r="U39" s="138" t="str">
        <f t="shared" si="38"/>
        <v/>
      </c>
      <c r="V39" s="138" t="str">
        <f t="shared" si="39"/>
        <v/>
      </c>
      <c r="W39" s="138"/>
      <c r="X39" s="138"/>
      <c r="Y39" s="160"/>
      <c r="Z39" s="159" t="str">
        <f t="shared" si="40"/>
        <v/>
      </c>
      <c r="AA39" s="138" t="str">
        <f t="shared" si="41"/>
        <v/>
      </c>
      <c r="AB39" s="138" t="str">
        <f t="shared" si="42"/>
        <v/>
      </c>
      <c r="AC39" s="160" t="str">
        <f t="shared" si="43"/>
        <v/>
      </c>
      <c r="AD39" s="162"/>
      <c r="AF39" s="34">
        <f t="shared" si="0"/>
        <v>3</v>
      </c>
      <c r="AG39" s="33" t="str">
        <f t="shared" si="1"/>
        <v>A</v>
      </c>
      <c r="AH39" s="33">
        <f t="shared" si="2"/>
        <v>1</v>
      </c>
      <c r="AI39" s="33">
        <f t="shared" si="3"/>
        <v>0</v>
      </c>
      <c r="AJ39" s="40">
        <f t="shared" si="4"/>
        <v>549758959616</v>
      </c>
      <c r="AK39" s="319">
        <f t="shared" si="5"/>
        <v>0</v>
      </c>
      <c r="AL39" s="116"/>
      <c r="AM39" s="66" t="str">
        <f t="shared" si="6"/>
        <v/>
      </c>
      <c r="AN39" s="67" t="str">
        <f t="shared" si="7"/>
        <v/>
      </c>
      <c r="AO39" s="68" t="str">
        <f t="shared" si="44"/>
        <v/>
      </c>
      <c r="AP39" s="69" t="str">
        <f t="shared" si="45"/>
        <v/>
      </c>
      <c r="AQ39" s="67">
        <f t="shared" si="46"/>
        <v>0</v>
      </c>
      <c r="AR39" s="66" t="str">
        <f t="shared" si="11"/>
        <v/>
      </c>
      <c r="AS39" s="67" t="str">
        <f t="shared" si="12"/>
        <v/>
      </c>
      <c r="AT39" s="68" t="str">
        <f t="shared" si="47"/>
        <v/>
      </c>
      <c r="AU39" s="69" t="str">
        <f t="shared" si="48"/>
        <v/>
      </c>
      <c r="AV39" s="67">
        <f t="shared" si="49"/>
        <v>0</v>
      </c>
      <c r="AW39" s="66" t="str">
        <f t="shared" si="16"/>
        <v/>
      </c>
      <c r="AX39" s="67" t="str">
        <f t="shared" si="17"/>
        <v/>
      </c>
      <c r="AY39" s="68" t="str">
        <f t="shared" si="50"/>
        <v/>
      </c>
      <c r="AZ39" s="69" t="str">
        <f t="shared" si="51"/>
        <v/>
      </c>
      <c r="BA39" s="70">
        <f t="shared" si="52"/>
        <v>0</v>
      </c>
      <c r="BB39" s="116"/>
      <c r="BC39" s="193">
        <v>248</v>
      </c>
      <c r="BD39" s="234"/>
      <c r="BE39" s="235" t="s">
        <v>410</v>
      </c>
      <c r="BF39" s="236" t="s">
        <v>410</v>
      </c>
      <c r="BG39" s="237"/>
      <c r="BH39" s="237" t="s">
        <v>38</v>
      </c>
      <c r="BI39" s="237" t="s">
        <v>40</v>
      </c>
      <c r="BJ39" s="238" t="s">
        <v>90</v>
      </c>
      <c r="BK39" s="239"/>
      <c r="BL39" s="357" t="str">
        <f t="shared" si="53"/>
        <v/>
      </c>
      <c r="BM39" s="240"/>
      <c r="BN39" s="256"/>
      <c r="BO39" s="202" t="str">
        <f t="shared" si="54"/>
        <v/>
      </c>
      <c r="BP39" s="207"/>
      <c r="BQ39" s="208" t="str">
        <f t="shared" si="21"/>
        <v/>
      </c>
    </row>
    <row r="40" spans="1:69" ht="21">
      <c r="A40" s="154"/>
      <c r="B40" s="137"/>
      <c r="C40" s="137"/>
      <c r="D40" s="360"/>
      <c r="E40" s="371" t="str">
        <f t="shared" si="22"/>
        <v/>
      </c>
      <c r="F40" s="138" t="str">
        <f t="shared" si="55"/>
        <v/>
      </c>
      <c r="G40" s="138" t="str">
        <f t="shared" si="56"/>
        <v/>
      </c>
      <c r="H40" s="138" t="str">
        <f t="shared" si="25"/>
        <v/>
      </c>
      <c r="I40" s="138" t="str">
        <f t="shared" si="26"/>
        <v/>
      </c>
      <c r="J40" s="138" t="str">
        <f t="shared" si="57"/>
        <v/>
      </c>
      <c r="K40" s="138" t="str">
        <f t="shared" si="58"/>
        <v/>
      </c>
      <c r="L40" s="138" t="str">
        <f t="shared" si="59"/>
        <v/>
      </c>
      <c r="M40" s="138" t="str">
        <f t="shared" si="60"/>
        <v/>
      </c>
      <c r="N40" s="138" t="str">
        <f t="shared" si="31"/>
        <v/>
      </c>
      <c r="O40" s="138" t="str">
        <f t="shared" si="32"/>
        <v/>
      </c>
      <c r="P40" s="138" t="str">
        <f t="shared" si="33"/>
        <v/>
      </c>
      <c r="Q40" s="138" t="str">
        <f t="shared" si="34"/>
        <v/>
      </c>
      <c r="R40" s="138" t="str">
        <f t="shared" si="35"/>
        <v/>
      </c>
      <c r="S40" s="138" t="str">
        <f t="shared" si="36"/>
        <v/>
      </c>
      <c r="T40" s="138" t="str">
        <f t="shared" si="37"/>
        <v/>
      </c>
      <c r="U40" s="138" t="str">
        <f t="shared" si="38"/>
        <v/>
      </c>
      <c r="V40" s="138" t="str">
        <f t="shared" si="39"/>
        <v/>
      </c>
      <c r="W40" s="138"/>
      <c r="X40" s="138"/>
      <c r="Y40" s="160"/>
      <c r="Z40" s="159" t="str">
        <f t="shared" si="40"/>
        <v/>
      </c>
      <c r="AA40" s="138" t="str">
        <f t="shared" si="41"/>
        <v/>
      </c>
      <c r="AB40" s="138" t="str">
        <f t="shared" si="42"/>
        <v/>
      </c>
      <c r="AC40" s="160" t="str">
        <f t="shared" si="43"/>
        <v/>
      </c>
      <c r="AD40" s="162"/>
      <c r="AF40" s="34">
        <f t="shared" si="0"/>
        <v>3</v>
      </c>
      <c r="AG40" s="33" t="str">
        <f t="shared" si="1"/>
        <v>A</v>
      </c>
      <c r="AH40" s="33">
        <f t="shared" si="2"/>
        <v>1</v>
      </c>
      <c r="AI40" s="33">
        <f t="shared" si="3"/>
        <v>0</v>
      </c>
      <c r="AJ40" s="40">
        <f t="shared" si="4"/>
        <v>1099514773504</v>
      </c>
      <c r="AK40" s="319">
        <f t="shared" si="5"/>
        <v>0</v>
      </c>
      <c r="AL40" s="116"/>
      <c r="AM40" s="66" t="str">
        <f t="shared" si="6"/>
        <v/>
      </c>
      <c r="AN40" s="67" t="str">
        <f t="shared" si="7"/>
        <v/>
      </c>
      <c r="AO40" s="68" t="str">
        <f t="shared" si="44"/>
        <v/>
      </c>
      <c r="AP40" s="69" t="str">
        <f t="shared" si="45"/>
        <v/>
      </c>
      <c r="AQ40" s="67">
        <f t="shared" si="46"/>
        <v>0</v>
      </c>
      <c r="AR40" s="66" t="str">
        <f t="shared" si="11"/>
        <v/>
      </c>
      <c r="AS40" s="67" t="str">
        <f t="shared" si="12"/>
        <v/>
      </c>
      <c r="AT40" s="68" t="str">
        <f t="shared" si="47"/>
        <v/>
      </c>
      <c r="AU40" s="69" t="str">
        <f t="shared" si="48"/>
        <v/>
      </c>
      <c r="AV40" s="67">
        <f t="shared" si="49"/>
        <v>0</v>
      </c>
      <c r="AW40" s="66" t="str">
        <f t="shared" si="16"/>
        <v/>
      </c>
      <c r="AX40" s="67" t="str">
        <f t="shared" si="17"/>
        <v/>
      </c>
      <c r="AY40" s="68" t="str">
        <f t="shared" si="50"/>
        <v/>
      </c>
      <c r="AZ40" s="69" t="str">
        <f t="shared" si="51"/>
        <v/>
      </c>
      <c r="BA40" s="70">
        <f t="shared" si="52"/>
        <v>0</v>
      </c>
      <c r="BB40" s="116"/>
      <c r="BC40" s="193">
        <v>249</v>
      </c>
      <c r="BD40" s="241"/>
      <c r="BE40" s="242" t="s">
        <v>410</v>
      </c>
      <c r="BF40" s="243" t="s">
        <v>410</v>
      </c>
      <c r="BG40" s="244"/>
      <c r="BH40" s="244" t="s">
        <v>38</v>
      </c>
      <c r="BI40" s="244" t="s">
        <v>40</v>
      </c>
      <c r="BJ40" s="245" t="s">
        <v>92</v>
      </c>
      <c r="BK40" s="246"/>
      <c r="BL40" s="358" t="str">
        <f t="shared" si="53"/>
        <v/>
      </c>
      <c r="BM40" s="247"/>
      <c r="BN40" s="257"/>
      <c r="BO40" s="212" t="str">
        <f t="shared" si="54"/>
        <v/>
      </c>
      <c r="BP40" s="207"/>
      <c r="BQ40" s="208" t="str">
        <f t="shared" si="21"/>
        <v/>
      </c>
    </row>
    <row r="41" spans="1:69" ht="21">
      <c r="A41" s="154"/>
      <c r="B41" s="137"/>
      <c r="C41" s="137"/>
      <c r="D41" s="360"/>
      <c r="E41" s="371" t="str">
        <f t="shared" si="22"/>
        <v/>
      </c>
      <c r="F41" s="138" t="str">
        <f t="shared" si="55"/>
        <v/>
      </c>
      <c r="G41" s="138" t="str">
        <f t="shared" si="56"/>
        <v/>
      </c>
      <c r="H41" s="138" t="str">
        <f t="shared" si="25"/>
        <v/>
      </c>
      <c r="I41" s="138" t="str">
        <f t="shared" si="26"/>
        <v/>
      </c>
      <c r="J41" s="138" t="str">
        <f t="shared" si="57"/>
        <v/>
      </c>
      <c r="K41" s="138" t="str">
        <f t="shared" si="58"/>
        <v/>
      </c>
      <c r="L41" s="138" t="str">
        <f t="shared" si="59"/>
        <v/>
      </c>
      <c r="M41" s="138" t="str">
        <f t="shared" si="60"/>
        <v/>
      </c>
      <c r="N41" s="138" t="str">
        <f t="shared" si="31"/>
        <v/>
      </c>
      <c r="O41" s="138" t="str">
        <f t="shared" si="32"/>
        <v/>
      </c>
      <c r="P41" s="138" t="str">
        <f t="shared" si="33"/>
        <v/>
      </c>
      <c r="Q41" s="138" t="str">
        <f t="shared" si="34"/>
        <v/>
      </c>
      <c r="R41" s="138" t="str">
        <f t="shared" si="35"/>
        <v/>
      </c>
      <c r="S41" s="138" t="str">
        <f t="shared" si="36"/>
        <v/>
      </c>
      <c r="T41" s="138" t="str">
        <f t="shared" si="37"/>
        <v/>
      </c>
      <c r="U41" s="138" t="str">
        <f t="shared" si="38"/>
        <v/>
      </c>
      <c r="V41" s="138" t="str">
        <f t="shared" si="39"/>
        <v/>
      </c>
      <c r="W41" s="138"/>
      <c r="X41" s="138"/>
      <c r="Y41" s="160"/>
      <c r="Z41" s="159" t="str">
        <f t="shared" si="40"/>
        <v/>
      </c>
      <c r="AA41" s="138" t="str">
        <f t="shared" si="41"/>
        <v/>
      </c>
      <c r="AB41" s="138" t="str">
        <f t="shared" si="42"/>
        <v/>
      </c>
      <c r="AC41" s="160" t="str">
        <f t="shared" si="43"/>
        <v/>
      </c>
      <c r="AD41" s="162"/>
      <c r="AF41" s="34">
        <f t="shared" si="0"/>
        <v>3</v>
      </c>
      <c r="AG41" s="33" t="str">
        <f t="shared" si="1"/>
        <v>A</v>
      </c>
      <c r="AH41" s="33">
        <f t="shared" si="2"/>
        <v>1</v>
      </c>
      <c r="AI41" s="33">
        <f t="shared" si="3"/>
        <v>0</v>
      </c>
      <c r="AJ41" s="40">
        <f t="shared" si="4"/>
        <v>2199026401280</v>
      </c>
      <c r="AK41" s="319">
        <f t="shared" si="5"/>
        <v>0</v>
      </c>
      <c r="AL41" s="116"/>
      <c r="AM41" s="66" t="str">
        <f t="shared" si="6"/>
        <v/>
      </c>
      <c r="AN41" s="67" t="str">
        <f t="shared" si="7"/>
        <v/>
      </c>
      <c r="AO41" s="68" t="str">
        <f t="shared" si="44"/>
        <v/>
      </c>
      <c r="AP41" s="69" t="str">
        <f t="shared" si="45"/>
        <v/>
      </c>
      <c r="AQ41" s="67">
        <f t="shared" si="46"/>
        <v>0</v>
      </c>
      <c r="AR41" s="66" t="str">
        <f t="shared" si="11"/>
        <v/>
      </c>
      <c r="AS41" s="67" t="str">
        <f t="shared" si="12"/>
        <v/>
      </c>
      <c r="AT41" s="68" t="str">
        <f t="shared" si="47"/>
        <v/>
      </c>
      <c r="AU41" s="69" t="str">
        <f t="shared" si="48"/>
        <v/>
      </c>
      <c r="AV41" s="67">
        <f t="shared" si="49"/>
        <v>0</v>
      </c>
      <c r="AW41" s="66" t="str">
        <f t="shared" si="16"/>
        <v/>
      </c>
      <c r="AX41" s="67" t="str">
        <f t="shared" si="17"/>
        <v/>
      </c>
      <c r="AY41" s="68" t="str">
        <f t="shared" si="50"/>
        <v/>
      </c>
      <c r="AZ41" s="69" t="str">
        <f t="shared" si="51"/>
        <v/>
      </c>
      <c r="BA41" s="70">
        <f t="shared" si="52"/>
        <v>0</v>
      </c>
      <c r="BB41" s="116"/>
      <c r="BC41" s="193">
        <v>250</v>
      </c>
      <c r="BD41" s="241"/>
      <c r="BE41" s="242" t="s">
        <v>410</v>
      </c>
      <c r="BF41" s="243" t="s">
        <v>410</v>
      </c>
      <c r="BG41" s="244"/>
      <c r="BH41" s="244" t="s">
        <v>38</v>
      </c>
      <c r="BI41" s="244" t="s">
        <v>40</v>
      </c>
      <c r="BJ41" s="245" t="s">
        <v>94</v>
      </c>
      <c r="BK41" s="246"/>
      <c r="BL41" s="358" t="str">
        <f t="shared" si="53"/>
        <v/>
      </c>
      <c r="BM41" s="247"/>
      <c r="BN41" s="257"/>
      <c r="BO41" s="212" t="str">
        <f t="shared" si="54"/>
        <v/>
      </c>
      <c r="BP41" s="207"/>
      <c r="BQ41" s="208" t="str">
        <f t="shared" si="21"/>
        <v/>
      </c>
    </row>
    <row r="42" spans="1:69" ht="21">
      <c r="A42" s="154"/>
      <c r="B42" s="137"/>
      <c r="C42" s="137"/>
      <c r="D42" s="360"/>
      <c r="E42" s="371" t="str">
        <f t="shared" si="22"/>
        <v/>
      </c>
      <c r="F42" s="138" t="str">
        <f t="shared" si="55"/>
        <v/>
      </c>
      <c r="G42" s="138" t="str">
        <f t="shared" si="56"/>
        <v/>
      </c>
      <c r="H42" s="138" t="str">
        <f t="shared" si="25"/>
        <v/>
      </c>
      <c r="I42" s="138" t="str">
        <f t="shared" si="26"/>
        <v/>
      </c>
      <c r="J42" s="138" t="str">
        <f t="shared" si="57"/>
        <v/>
      </c>
      <c r="K42" s="138" t="str">
        <f t="shared" si="58"/>
        <v/>
      </c>
      <c r="L42" s="138" t="str">
        <f t="shared" si="59"/>
        <v/>
      </c>
      <c r="M42" s="138" t="str">
        <f t="shared" si="60"/>
        <v/>
      </c>
      <c r="N42" s="138" t="str">
        <f t="shared" si="31"/>
        <v/>
      </c>
      <c r="O42" s="138" t="str">
        <f t="shared" si="32"/>
        <v/>
      </c>
      <c r="P42" s="138" t="str">
        <f t="shared" si="33"/>
        <v/>
      </c>
      <c r="Q42" s="138" t="str">
        <f t="shared" si="34"/>
        <v/>
      </c>
      <c r="R42" s="138" t="str">
        <f t="shared" si="35"/>
        <v/>
      </c>
      <c r="S42" s="138" t="str">
        <f t="shared" si="36"/>
        <v/>
      </c>
      <c r="T42" s="138" t="str">
        <f t="shared" si="37"/>
        <v/>
      </c>
      <c r="U42" s="138" t="str">
        <f t="shared" si="38"/>
        <v/>
      </c>
      <c r="V42" s="138" t="str">
        <f t="shared" si="39"/>
        <v/>
      </c>
      <c r="W42" s="138"/>
      <c r="X42" s="138"/>
      <c r="Y42" s="160"/>
      <c r="Z42" s="159" t="str">
        <f t="shared" si="40"/>
        <v/>
      </c>
      <c r="AA42" s="138" t="str">
        <f t="shared" si="41"/>
        <v/>
      </c>
      <c r="AB42" s="138" t="str">
        <f t="shared" si="42"/>
        <v/>
      </c>
      <c r="AC42" s="160" t="str">
        <f t="shared" si="43"/>
        <v/>
      </c>
      <c r="AD42" s="162"/>
      <c r="AF42" s="34">
        <f t="shared" si="0"/>
        <v>3</v>
      </c>
      <c r="AG42" s="33" t="str">
        <f t="shared" si="1"/>
        <v>A</v>
      </c>
      <c r="AH42" s="33">
        <f t="shared" si="2"/>
        <v>1</v>
      </c>
      <c r="AI42" s="33">
        <f t="shared" si="3"/>
        <v>0</v>
      </c>
      <c r="AJ42" s="40">
        <f t="shared" si="4"/>
        <v>49216</v>
      </c>
      <c r="AK42" s="319">
        <f t="shared" si="5"/>
        <v>0</v>
      </c>
      <c r="AL42" s="116"/>
      <c r="AM42" s="66" t="str">
        <f t="shared" si="6"/>
        <v/>
      </c>
      <c r="AN42" s="67" t="str">
        <f t="shared" si="7"/>
        <v/>
      </c>
      <c r="AO42" s="68" t="str">
        <f t="shared" si="44"/>
        <v/>
      </c>
      <c r="AP42" s="69" t="str">
        <f t="shared" si="45"/>
        <v/>
      </c>
      <c r="AQ42" s="67">
        <f t="shared" si="46"/>
        <v>0</v>
      </c>
      <c r="AR42" s="66" t="str">
        <f t="shared" si="11"/>
        <v/>
      </c>
      <c r="AS42" s="67" t="str">
        <f t="shared" si="12"/>
        <v/>
      </c>
      <c r="AT42" s="68" t="str">
        <f t="shared" si="47"/>
        <v/>
      </c>
      <c r="AU42" s="69" t="str">
        <f t="shared" si="48"/>
        <v/>
      </c>
      <c r="AV42" s="67">
        <f t="shared" si="49"/>
        <v>0</v>
      </c>
      <c r="AW42" s="66" t="str">
        <f t="shared" si="16"/>
        <v/>
      </c>
      <c r="AX42" s="67" t="str">
        <f t="shared" si="17"/>
        <v/>
      </c>
      <c r="AY42" s="68" t="str">
        <f t="shared" si="50"/>
        <v/>
      </c>
      <c r="AZ42" s="69" t="str">
        <f t="shared" si="51"/>
        <v/>
      </c>
      <c r="BA42" s="70">
        <f t="shared" si="52"/>
        <v>0</v>
      </c>
      <c r="BB42" s="116"/>
      <c r="BC42" s="193">
        <v>251</v>
      </c>
      <c r="BD42" s="241"/>
      <c r="BE42" s="242" t="s">
        <v>410</v>
      </c>
      <c r="BF42" s="243" t="s">
        <v>410</v>
      </c>
      <c r="BG42" s="244"/>
      <c r="BH42" s="244" t="s">
        <v>26</v>
      </c>
      <c r="BI42" s="244" t="s">
        <v>28</v>
      </c>
      <c r="BJ42" s="245" t="s">
        <v>415</v>
      </c>
      <c r="BK42" s="246"/>
      <c r="BL42" s="358" t="str">
        <f t="shared" si="53"/>
        <v/>
      </c>
      <c r="BM42" s="247"/>
      <c r="BN42" s="257"/>
      <c r="BO42" s="212" t="str">
        <f t="shared" si="54"/>
        <v/>
      </c>
      <c r="BP42" s="207"/>
      <c r="BQ42" s="208" t="str">
        <f t="shared" si="21"/>
        <v/>
      </c>
    </row>
    <row r="43" spans="1:69" ht="21">
      <c r="A43" s="154"/>
      <c r="B43" s="137"/>
      <c r="C43" s="137"/>
      <c r="D43" s="360"/>
      <c r="E43" s="371" t="str">
        <f t="shared" si="22"/>
        <v/>
      </c>
      <c r="F43" s="138" t="str">
        <f t="shared" si="55"/>
        <v/>
      </c>
      <c r="G43" s="138" t="str">
        <f t="shared" si="56"/>
        <v/>
      </c>
      <c r="H43" s="138" t="str">
        <f t="shared" si="25"/>
        <v/>
      </c>
      <c r="I43" s="138" t="str">
        <f t="shared" si="26"/>
        <v/>
      </c>
      <c r="J43" s="138" t="str">
        <f t="shared" si="57"/>
        <v/>
      </c>
      <c r="K43" s="138" t="str">
        <f t="shared" si="58"/>
        <v/>
      </c>
      <c r="L43" s="138" t="str">
        <f t="shared" si="59"/>
        <v/>
      </c>
      <c r="M43" s="138" t="str">
        <f t="shared" si="60"/>
        <v/>
      </c>
      <c r="N43" s="138" t="str">
        <f t="shared" si="31"/>
        <v/>
      </c>
      <c r="O43" s="138" t="str">
        <f t="shared" si="32"/>
        <v/>
      </c>
      <c r="P43" s="138" t="str">
        <f t="shared" si="33"/>
        <v/>
      </c>
      <c r="Q43" s="138" t="str">
        <f t="shared" si="34"/>
        <v/>
      </c>
      <c r="R43" s="138" t="str">
        <f t="shared" si="35"/>
        <v/>
      </c>
      <c r="S43" s="138" t="str">
        <f t="shared" si="36"/>
        <v/>
      </c>
      <c r="T43" s="138" t="str">
        <f t="shared" si="37"/>
        <v/>
      </c>
      <c r="U43" s="138" t="str">
        <f t="shared" si="38"/>
        <v/>
      </c>
      <c r="V43" s="138" t="str">
        <f t="shared" si="39"/>
        <v/>
      </c>
      <c r="W43" s="138"/>
      <c r="X43" s="138"/>
      <c r="Y43" s="160"/>
      <c r="Z43" s="159" t="str">
        <f t="shared" si="40"/>
        <v/>
      </c>
      <c r="AA43" s="138" t="str">
        <f t="shared" si="41"/>
        <v/>
      </c>
      <c r="AB43" s="138" t="str">
        <f t="shared" si="42"/>
        <v/>
      </c>
      <c r="AC43" s="160" t="str">
        <f t="shared" si="43"/>
        <v/>
      </c>
      <c r="AD43" s="162"/>
      <c r="AF43" s="34">
        <f t="shared" si="0"/>
        <v>3</v>
      </c>
      <c r="AG43" s="33" t="str">
        <f t="shared" si="1"/>
        <v>A</v>
      </c>
      <c r="AH43" s="33">
        <f t="shared" si="2"/>
        <v>1</v>
      </c>
      <c r="AI43" s="33">
        <f t="shared" si="3"/>
        <v>0</v>
      </c>
      <c r="AJ43" s="40">
        <f t="shared" si="4"/>
        <v>49280</v>
      </c>
      <c r="AK43" s="319">
        <f t="shared" si="5"/>
        <v>0</v>
      </c>
      <c r="AL43" s="116"/>
      <c r="AM43" s="66" t="str">
        <f t="shared" si="6"/>
        <v/>
      </c>
      <c r="AN43" s="67" t="str">
        <f t="shared" si="7"/>
        <v/>
      </c>
      <c r="AO43" s="68" t="str">
        <f t="shared" si="44"/>
        <v/>
      </c>
      <c r="AP43" s="69" t="str">
        <f t="shared" si="45"/>
        <v/>
      </c>
      <c r="AQ43" s="67">
        <f t="shared" si="46"/>
        <v>0</v>
      </c>
      <c r="AR43" s="66" t="str">
        <f t="shared" si="11"/>
        <v/>
      </c>
      <c r="AS43" s="67" t="str">
        <f t="shared" si="12"/>
        <v/>
      </c>
      <c r="AT43" s="68" t="str">
        <f t="shared" si="47"/>
        <v/>
      </c>
      <c r="AU43" s="69" t="str">
        <f t="shared" si="48"/>
        <v/>
      </c>
      <c r="AV43" s="67">
        <f t="shared" si="49"/>
        <v>0</v>
      </c>
      <c r="AW43" s="66" t="str">
        <f t="shared" si="16"/>
        <v/>
      </c>
      <c r="AX43" s="67" t="str">
        <f t="shared" si="17"/>
        <v/>
      </c>
      <c r="AY43" s="68" t="str">
        <f t="shared" si="50"/>
        <v/>
      </c>
      <c r="AZ43" s="69" t="str">
        <f t="shared" si="51"/>
        <v/>
      </c>
      <c r="BA43" s="70">
        <f t="shared" si="52"/>
        <v>0</v>
      </c>
      <c r="BB43" s="116"/>
      <c r="BC43" s="193">
        <v>252</v>
      </c>
      <c r="BD43" s="241"/>
      <c r="BE43" s="242" t="s">
        <v>410</v>
      </c>
      <c r="BF43" s="243" t="s">
        <v>410</v>
      </c>
      <c r="BG43" s="244"/>
      <c r="BH43" s="244" t="s">
        <v>26</v>
      </c>
      <c r="BI43" s="244" t="s">
        <v>28</v>
      </c>
      <c r="BJ43" s="245" t="s">
        <v>416</v>
      </c>
      <c r="BK43" s="246"/>
      <c r="BL43" s="358" t="str">
        <f t="shared" si="53"/>
        <v/>
      </c>
      <c r="BM43" s="247"/>
      <c r="BN43" s="257"/>
      <c r="BO43" s="212" t="str">
        <f t="shared" si="54"/>
        <v/>
      </c>
      <c r="BP43" s="207"/>
      <c r="BQ43" s="208" t="str">
        <f t="shared" si="21"/>
        <v/>
      </c>
    </row>
    <row r="44" spans="1:69" ht="21">
      <c r="A44" s="154"/>
      <c r="B44" s="137"/>
      <c r="C44" s="137"/>
      <c r="D44" s="360"/>
      <c r="E44" s="371" t="str">
        <f t="shared" si="22"/>
        <v/>
      </c>
      <c r="F44" s="138" t="str">
        <f t="shared" si="55"/>
        <v/>
      </c>
      <c r="G44" s="138" t="str">
        <f t="shared" si="56"/>
        <v/>
      </c>
      <c r="H44" s="138" t="str">
        <f t="shared" si="25"/>
        <v/>
      </c>
      <c r="I44" s="138" t="str">
        <f t="shared" si="26"/>
        <v/>
      </c>
      <c r="J44" s="138" t="str">
        <f t="shared" si="57"/>
        <v/>
      </c>
      <c r="K44" s="138" t="str">
        <f t="shared" si="58"/>
        <v/>
      </c>
      <c r="L44" s="138" t="str">
        <f t="shared" si="59"/>
        <v/>
      </c>
      <c r="M44" s="138" t="str">
        <f t="shared" si="60"/>
        <v/>
      </c>
      <c r="N44" s="138" t="str">
        <f t="shared" si="31"/>
        <v/>
      </c>
      <c r="O44" s="138" t="str">
        <f t="shared" si="32"/>
        <v/>
      </c>
      <c r="P44" s="138" t="str">
        <f t="shared" si="33"/>
        <v/>
      </c>
      <c r="Q44" s="138" t="str">
        <f t="shared" si="34"/>
        <v/>
      </c>
      <c r="R44" s="138" t="str">
        <f t="shared" si="35"/>
        <v/>
      </c>
      <c r="S44" s="138" t="str">
        <f t="shared" si="36"/>
        <v/>
      </c>
      <c r="T44" s="138" t="str">
        <f t="shared" si="37"/>
        <v/>
      </c>
      <c r="U44" s="138" t="str">
        <f t="shared" si="38"/>
        <v/>
      </c>
      <c r="V44" s="138" t="str">
        <f t="shared" si="39"/>
        <v/>
      </c>
      <c r="W44" s="138"/>
      <c r="X44" s="138"/>
      <c r="Y44" s="160"/>
      <c r="Z44" s="159" t="str">
        <f t="shared" si="40"/>
        <v/>
      </c>
      <c r="AA44" s="138" t="str">
        <f t="shared" si="41"/>
        <v/>
      </c>
      <c r="AB44" s="138" t="str">
        <f t="shared" si="42"/>
        <v/>
      </c>
      <c r="AC44" s="160" t="str">
        <f t="shared" si="43"/>
        <v/>
      </c>
      <c r="AD44" s="162"/>
      <c r="AF44" s="34">
        <f t="shared" si="0"/>
        <v>3</v>
      </c>
      <c r="AG44" s="33" t="str">
        <f t="shared" si="1"/>
        <v>A</v>
      </c>
      <c r="AH44" s="33">
        <f t="shared" si="2"/>
        <v>1</v>
      </c>
      <c r="AI44" s="33">
        <f t="shared" si="3"/>
        <v>0</v>
      </c>
      <c r="AJ44" s="40">
        <f t="shared" si="4"/>
        <v>49408</v>
      </c>
      <c r="AK44" s="319">
        <f t="shared" si="5"/>
        <v>0</v>
      </c>
      <c r="AL44" s="116"/>
      <c r="AM44" s="66" t="str">
        <f t="shared" si="6"/>
        <v/>
      </c>
      <c r="AN44" s="67" t="str">
        <f t="shared" si="7"/>
        <v/>
      </c>
      <c r="AO44" s="68" t="str">
        <f t="shared" si="44"/>
        <v/>
      </c>
      <c r="AP44" s="69" t="str">
        <f t="shared" si="45"/>
        <v/>
      </c>
      <c r="AQ44" s="67">
        <f t="shared" si="46"/>
        <v>0</v>
      </c>
      <c r="AR44" s="66" t="str">
        <f t="shared" si="11"/>
        <v/>
      </c>
      <c r="AS44" s="67" t="str">
        <f t="shared" si="12"/>
        <v/>
      </c>
      <c r="AT44" s="68" t="str">
        <f t="shared" si="47"/>
        <v/>
      </c>
      <c r="AU44" s="69" t="str">
        <f t="shared" si="48"/>
        <v/>
      </c>
      <c r="AV44" s="67">
        <f t="shared" si="49"/>
        <v>0</v>
      </c>
      <c r="AW44" s="66" t="str">
        <f t="shared" si="16"/>
        <v/>
      </c>
      <c r="AX44" s="67" t="str">
        <f t="shared" si="17"/>
        <v/>
      </c>
      <c r="AY44" s="68" t="str">
        <f t="shared" si="50"/>
        <v/>
      </c>
      <c r="AZ44" s="69" t="str">
        <f t="shared" si="51"/>
        <v/>
      </c>
      <c r="BA44" s="70">
        <f t="shared" si="52"/>
        <v>0</v>
      </c>
      <c r="BB44" s="116"/>
      <c r="BC44" s="193">
        <v>253</v>
      </c>
      <c r="BD44" s="241"/>
      <c r="BE44" s="242" t="s">
        <v>410</v>
      </c>
      <c r="BF44" s="243" t="s">
        <v>410</v>
      </c>
      <c r="BG44" s="244"/>
      <c r="BH44" s="244" t="s">
        <v>26</v>
      </c>
      <c r="BI44" s="244" t="s">
        <v>28</v>
      </c>
      <c r="BJ44" s="245" t="s">
        <v>417</v>
      </c>
      <c r="BK44" s="246"/>
      <c r="BL44" s="358" t="str">
        <f t="shared" si="53"/>
        <v/>
      </c>
      <c r="BM44" s="247"/>
      <c r="BN44" s="257"/>
      <c r="BO44" s="212" t="str">
        <f t="shared" si="54"/>
        <v/>
      </c>
      <c r="BP44" s="207"/>
      <c r="BQ44" s="208" t="str">
        <f t="shared" si="21"/>
        <v/>
      </c>
    </row>
    <row r="45" spans="1:69" ht="21">
      <c r="A45" s="154"/>
      <c r="B45" s="137"/>
      <c r="C45" s="137"/>
      <c r="D45" s="360"/>
      <c r="E45" s="371" t="str">
        <f t="shared" si="22"/>
        <v/>
      </c>
      <c r="F45" s="138" t="str">
        <f t="shared" si="55"/>
        <v/>
      </c>
      <c r="G45" s="138" t="str">
        <f t="shared" si="56"/>
        <v/>
      </c>
      <c r="H45" s="138" t="str">
        <f t="shared" si="25"/>
        <v/>
      </c>
      <c r="I45" s="138" t="str">
        <f t="shared" si="26"/>
        <v/>
      </c>
      <c r="J45" s="138" t="str">
        <f t="shared" si="57"/>
        <v/>
      </c>
      <c r="K45" s="138" t="str">
        <f t="shared" si="58"/>
        <v/>
      </c>
      <c r="L45" s="138" t="str">
        <f t="shared" si="59"/>
        <v/>
      </c>
      <c r="M45" s="138" t="str">
        <f t="shared" si="60"/>
        <v/>
      </c>
      <c r="N45" s="138" t="str">
        <f t="shared" si="31"/>
        <v/>
      </c>
      <c r="O45" s="138" t="str">
        <f t="shared" si="32"/>
        <v/>
      </c>
      <c r="P45" s="138" t="str">
        <f t="shared" si="33"/>
        <v/>
      </c>
      <c r="Q45" s="138" t="str">
        <f t="shared" si="34"/>
        <v/>
      </c>
      <c r="R45" s="138" t="str">
        <f t="shared" si="35"/>
        <v/>
      </c>
      <c r="S45" s="138" t="str">
        <f t="shared" si="36"/>
        <v/>
      </c>
      <c r="T45" s="138" t="str">
        <f t="shared" si="37"/>
        <v/>
      </c>
      <c r="U45" s="138" t="str">
        <f t="shared" si="38"/>
        <v/>
      </c>
      <c r="V45" s="138" t="str">
        <f t="shared" si="39"/>
        <v/>
      </c>
      <c r="W45" s="138"/>
      <c r="X45" s="138"/>
      <c r="Y45" s="160"/>
      <c r="Z45" s="159" t="str">
        <f t="shared" si="40"/>
        <v/>
      </c>
      <c r="AA45" s="138" t="str">
        <f t="shared" si="41"/>
        <v/>
      </c>
      <c r="AB45" s="138" t="str">
        <f t="shared" si="42"/>
        <v/>
      </c>
      <c r="AC45" s="160" t="str">
        <f t="shared" si="43"/>
        <v/>
      </c>
      <c r="AD45" s="162"/>
      <c r="AF45" s="34">
        <f t="shared" si="0"/>
        <v>3</v>
      </c>
      <c r="AG45" s="33" t="str">
        <f t="shared" si="1"/>
        <v>A</v>
      </c>
      <c r="AH45" s="33">
        <f t="shared" si="2"/>
        <v>1</v>
      </c>
      <c r="AI45" s="33">
        <f t="shared" si="3"/>
        <v>0</v>
      </c>
      <c r="AJ45" s="40">
        <f t="shared" si="4"/>
        <v>49664</v>
      </c>
      <c r="AK45" s="319">
        <f t="shared" si="5"/>
        <v>0</v>
      </c>
      <c r="AL45" s="116"/>
      <c r="AM45" s="66" t="str">
        <f t="shared" si="6"/>
        <v/>
      </c>
      <c r="AN45" s="67" t="str">
        <f t="shared" si="7"/>
        <v/>
      </c>
      <c r="AO45" s="68" t="str">
        <f t="shared" si="44"/>
        <v/>
      </c>
      <c r="AP45" s="69" t="str">
        <f t="shared" si="45"/>
        <v/>
      </c>
      <c r="AQ45" s="67">
        <f t="shared" si="46"/>
        <v>0</v>
      </c>
      <c r="AR45" s="66" t="str">
        <f t="shared" si="11"/>
        <v/>
      </c>
      <c r="AS45" s="67" t="str">
        <f t="shared" si="12"/>
        <v/>
      </c>
      <c r="AT45" s="68" t="str">
        <f t="shared" si="47"/>
        <v/>
      </c>
      <c r="AU45" s="69" t="str">
        <f t="shared" si="48"/>
        <v/>
      </c>
      <c r="AV45" s="67">
        <f t="shared" si="49"/>
        <v>0</v>
      </c>
      <c r="AW45" s="66" t="str">
        <f t="shared" si="16"/>
        <v/>
      </c>
      <c r="AX45" s="67" t="str">
        <f t="shared" si="17"/>
        <v/>
      </c>
      <c r="AY45" s="68" t="str">
        <f t="shared" si="50"/>
        <v/>
      </c>
      <c r="AZ45" s="69" t="str">
        <f t="shared" si="51"/>
        <v/>
      </c>
      <c r="BA45" s="70">
        <f t="shared" si="52"/>
        <v>0</v>
      </c>
      <c r="BB45" s="116"/>
      <c r="BC45" s="193">
        <v>254</v>
      </c>
      <c r="BD45" s="241"/>
      <c r="BE45" s="242" t="s">
        <v>410</v>
      </c>
      <c r="BF45" s="243" t="s">
        <v>410</v>
      </c>
      <c r="BG45" s="244"/>
      <c r="BH45" s="244" t="s">
        <v>26</v>
      </c>
      <c r="BI45" s="244" t="s">
        <v>28</v>
      </c>
      <c r="BJ45" s="245" t="s">
        <v>418</v>
      </c>
      <c r="BK45" s="246"/>
      <c r="BL45" s="358" t="str">
        <f t="shared" si="53"/>
        <v/>
      </c>
      <c r="BM45" s="247"/>
      <c r="BN45" s="257"/>
      <c r="BO45" s="212" t="str">
        <f t="shared" si="54"/>
        <v/>
      </c>
      <c r="BP45" s="207"/>
      <c r="BQ45" s="208" t="str">
        <f t="shared" si="21"/>
        <v/>
      </c>
    </row>
    <row r="46" spans="1:69" ht="21">
      <c r="A46" s="154"/>
      <c r="B46" s="137"/>
      <c r="C46" s="137"/>
      <c r="D46" s="360"/>
      <c r="E46" s="371" t="str">
        <f t="shared" si="22"/>
        <v/>
      </c>
      <c r="F46" s="138" t="str">
        <f t="shared" si="55"/>
        <v/>
      </c>
      <c r="G46" s="138" t="str">
        <f t="shared" si="56"/>
        <v/>
      </c>
      <c r="H46" s="138" t="str">
        <f t="shared" si="25"/>
        <v/>
      </c>
      <c r="I46" s="138" t="str">
        <f t="shared" si="26"/>
        <v/>
      </c>
      <c r="J46" s="138" t="str">
        <f t="shared" si="57"/>
        <v/>
      </c>
      <c r="K46" s="138" t="str">
        <f t="shared" si="58"/>
        <v/>
      </c>
      <c r="L46" s="138" t="str">
        <f t="shared" si="59"/>
        <v/>
      </c>
      <c r="M46" s="138" t="str">
        <f t="shared" si="60"/>
        <v/>
      </c>
      <c r="N46" s="138" t="str">
        <f t="shared" si="31"/>
        <v/>
      </c>
      <c r="O46" s="138" t="str">
        <f t="shared" si="32"/>
        <v/>
      </c>
      <c r="P46" s="138" t="str">
        <f t="shared" si="33"/>
        <v/>
      </c>
      <c r="Q46" s="138" t="str">
        <f t="shared" si="34"/>
        <v/>
      </c>
      <c r="R46" s="138" t="str">
        <f t="shared" si="35"/>
        <v/>
      </c>
      <c r="S46" s="138" t="str">
        <f t="shared" si="36"/>
        <v/>
      </c>
      <c r="T46" s="138" t="str">
        <f t="shared" si="37"/>
        <v/>
      </c>
      <c r="U46" s="138" t="str">
        <f t="shared" si="38"/>
        <v/>
      </c>
      <c r="V46" s="138" t="str">
        <f t="shared" si="39"/>
        <v/>
      </c>
      <c r="W46" s="138"/>
      <c r="X46" s="138"/>
      <c r="Y46" s="160"/>
      <c r="Z46" s="159" t="str">
        <f t="shared" si="40"/>
        <v/>
      </c>
      <c r="AA46" s="138" t="str">
        <f t="shared" si="41"/>
        <v/>
      </c>
      <c r="AB46" s="138" t="str">
        <f t="shared" si="42"/>
        <v/>
      </c>
      <c r="AC46" s="160" t="str">
        <f t="shared" si="43"/>
        <v/>
      </c>
      <c r="AD46" s="162"/>
      <c r="AF46" s="34">
        <f t="shared" si="0"/>
        <v>3</v>
      </c>
      <c r="AG46" s="33" t="str">
        <f t="shared" si="1"/>
        <v>A</v>
      </c>
      <c r="AH46" s="33">
        <f t="shared" si="2"/>
        <v>1</v>
      </c>
      <c r="AI46" s="33">
        <f t="shared" si="3"/>
        <v>0</v>
      </c>
      <c r="AJ46" s="40">
        <f t="shared" si="4"/>
        <v>50176</v>
      </c>
      <c r="AK46" s="319">
        <f t="shared" si="5"/>
        <v>0</v>
      </c>
      <c r="AL46" s="116"/>
      <c r="AM46" s="66" t="str">
        <f t="shared" si="6"/>
        <v/>
      </c>
      <c r="AN46" s="67" t="str">
        <f t="shared" si="7"/>
        <v/>
      </c>
      <c r="AO46" s="68" t="str">
        <f t="shared" si="44"/>
        <v/>
      </c>
      <c r="AP46" s="69" t="str">
        <f t="shared" si="45"/>
        <v/>
      </c>
      <c r="AQ46" s="67">
        <f t="shared" si="46"/>
        <v>0</v>
      </c>
      <c r="AR46" s="66" t="str">
        <f t="shared" si="11"/>
        <v/>
      </c>
      <c r="AS46" s="67" t="str">
        <f t="shared" si="12"/>
        <v/>
      </c>
      <c r="AT46" s="68" t="str">
        <f t="shared" si="47"/>
        <v/>
      </c>
      <c r="AU46" s="69" t="str">
        <f t="shared" si="48"/>
        <v/>
      </c>
      <c r="AV46" s="67">
        <f t="shared" si="49"/>
        <v>0</v>
      </c>
      <c r="AW46" s="66" t="str">
        <f t="shared" si="16"/>
        <v/>
      </c>
      <c r="AX46" s="67" t="str">
        <f t="shared" si="17"/>
        <v/>
      </c>
      <c r="AY46" s="68" t="str">
        <f t="shared" si="50"/>
        <v/>
      </c>
      <c r="AZ46" s="69" t="str">
        <f t="shared" si="51"/>
        <v/>
      </c>
      <c r="BA46" s="70">
        <f t="shared" si="52"/>
        <v>0</v>
      </c>
      <c r="BB46" s="116"/>
      <c r="BC46" s="193">
        <v>255</v>
      </c>
      <c r="BD46" s="241"/>
      <c r="BE46" s="242" t="s">
        <v>410</v>
      </c>
      <c r="BF46" s="243" t="s">
        <v>410</v>
      </c>
      <c r="BG46" s="244"/>
      <c r="BH46" s="244" t="s">
        <v>26</v>
      </c>
      <c r="BI46" s="244" t="s">
        <v>28</v>
      </c>
      <c r="BJ46" s="245" t="s">
        <v>419</v>
      </c>
      <c r="BK46" s="246"/>
      <c r="BL46" s="358" t="str">
        <f t="shared" si="53"/>
        <v/>
      </c>
      <c r="BM46" s="247"/>
      <c r="BN46" s="257"/>
      <c r="BO46" s="212" t="str">
        <f t="shared" si="54"/>
        <v/>
      </c>
      <c r="BP46" s="207"/>
      <c r="BQ46" s="208" t="str">
        <f t="shared" si="21"/>
        <v/>
      </c>
    </row>
    <row r="47" spans="1:69" ht="21">
      <c r="A47" s="154"/>
      <c r="B47" s="137"/>
      <c r="C47" s="137"/>
      <c r="D47" s="360"/>
      <c r="E47" s="371" t="str">
        <f t="shared" si="22"/>
        <v/>
      </c>
      <c r="F47" s="138" t="str">
        <f t="shared" si="55"/>
        <v/>
      </c>
      <c r="G47" s="138" t="str">
        <f t="shared" si="56"/>
        <v/>
      </c>
      <c r="H47" s="138" t="str">
        <f t="shared" si="25"/>
        <v/>
      </c>
      <c r="I47" s="138" t="str">
        <f t="shared" si="26"/>
        <v/>
      </c>
      <c r="J47" s="138" t="str">
        <f t="shared" si="57"/>
        <v/>
      </c>
      <c r="K47" s="138" t="str">
        <f t="shared" si="58"/>
        <v/>
      </c>
      <c r="L47" s="138" t="str">
        <f t="shared" si="59"/>
        <v/>
      </c>
      <c r="M47" s="138" t="str">
        <f t="shared" si="60"/>
        <v/>
      </c>
      <c r="N47" s="138" t="str">
        <f t="shared" si="31"/>
        <v/>
      </c>
      <c r="O47" s="138" t="str">
        <f t="shared" si="32"/>
        <v/>
      </c>
      <c r="P47" s="138" t="str">
        <f t="shared" si="33"/>
        <v/>
      </c>
      <c r="Q47" s="138" t="str">
        <f t="shared" si="34"/>
        <v/>
      </c>
      <c r="R47" s="138" t="str">
        <f t="shared" si="35"/>
        <v/>
      </c>
      <c r="S47" s="138" t="str">
        <f t="shared" si="36"/>
        <v/>
      </c>
      <c r="T47" s="138" t="str">
        <f t="shared" si="37"/>
        <v/>
      </c>
      <c r="U47" s="138" t="str">
        <f t="shared" si="38"/>
        <v/>
      </c>
      <c r="V47" s="138" t="str">
        <f t="shared" si="39"/>
        <v/>
      </c>
      <c r="W47" s="138"/>
      <c r="X47" s="138"/>
      <c r="Y47" s="160"/>
      <c r="Z47" s="159" t="str">
        <f t="shared" si="40"/>
        <v/>
      </c>
      <c r="AA47" s="138" t="str">
        <f t="shared" si="41"/>
        <v/>
      </c>
      <c r="AB47" s="138" t="str">
        <f t="shared" si="42"/>
        <v/>
      </c>
      <c r="AC47" s="160" t="str">
        <f t="shared" si="43"/>
        <v/>
      </c>
      <c r="AD47" s="162"/>
      <c r="AF47" s="34">
        <f t="shared" si="0"/>
        <v>3</v>
      </c>
      <c r="AG47" s="33" t="str">
        <f t="shared" si="1"/>
        <v>A</v>
      </c>
      <c r="AH47" s="33">
        <f t="shared" si="2"/>
        <v>1</v>
      </c>
      <c r="AI47" s="33">
        <f t="shared" si="3"/>
        <v>0</v>
      </c>
      <c r="AJ47" s="40">
        <f t="shared" si="4"/>
        <v>51200</v>
      </c>
      <c r="AK47" s="319">
        <f t="shared" si="5"/>
        <v>0</v>
      </c>
      <c r="AL47" s="116"/>
      <c r="AM47" s="66" t="str">
        <f t="shared" si="6"/>
        <v/>
      </c>
      <c r="AN47" s="67" t="str">
        <f t="shared" si="7"/>
        <v/>
      </c>
      <c r="AO47" s="68" t="str">
        <f t="shared" si="44"/>
        <v/>
      </c>
      <c r="AP47" s="69" t="str">
        <f t="shared" si="45"/>
        <v/>
      </c>
      <c r="AQ47" s="67">
        <f t="shared" si="46"/>
        <v>0</v>
      </c>
      <c r="AR47" s="66" t="str">
        <f t="shared" si="11"/>
        <v/>
      </c>
      <c r="AS47" s="67" t="str">
        <f t="shared" si="12"/>
        <v/>
      </c>
      <c r="AT47" s="68" t="str">
        <f t="shared" si="47"/>
        <v/>
      </c>
      <c r="AU47" s="69" t="str">
        <f t="shared" si="48"/>
        <v/>
      </c>
      <c r="AV47" s="67">
        <f t="shared" si="49"/>
        <v>0</v>
      </c>
      <c r="AW47" s="66" t="str">
        <f t="shared" si="16"/>
        <v/>
      </c>
      <c r="AX47" s="67" t="str">
        <f t="shared" si="17"/>
        <v/>
      </c>
      <c r="AY47" s="68" t="str">
        <f t="shared" si="50"/>
        <v/>
      </c>
      <c r="AZ47" s="69" t="str">
        <f t="shared" si="51"/>
        <v/>
      </c>
      <c r="BA47" s="70">
        <f t="shared" si="52"/>
        <v>0</v>
      </c>
      <c r="BB47" s="116"/>
      <c r="BC47" s="193">
        <v>256</v>
      </c>
      <c r="BD47" s="241"/>
      <c r="BE47" s="242" t="s">
        <v>410</v>
      </c>
      <c r="BF47" s="243" t="s">
        <v>410</v>
      </c>
      <c r="BG47" s="244"/>
      <c r="BH47" s="244" t="s">
        <v>26</v>
      </c>
      <c r="BI47" s="244" t="s">
        <v>28</v>
      </c>
      <c r="BJ47" s="245" t="s">
        <v>14</v>
      </c>
      <c r="BK47" s="246"/>
      <c r="BL47" s="358" t="str">
        <f t="shared" si="53"/>
        <v/>
      </c>
      <c r="BM47" s="247"/>
      <c r="BN47" s="257"/>
      <c r="BO47" s="212" t="str">
        <f t="shared" si="54"/>
        <v/>
      </c>
      <c r="BP47" s="207"/>
      <c r="BQ47" s="208" t="str">
        <f t="shared" si="21"/>
        <v/>
      </c>
    </row>
    <row r="48" spans="1:69" ht="21">
      <c r="A48" s="154"/>
      <c r="B48" s="137"/>
      <c r="C48" s="137"/>
      <c r="D48" s="360"/>
      <c r="E48" s="371" t="str">
        <f t="shared" si="22"/>
        <v/>
      </c>
      <c r="F48" s="138" t="str">
        <f t="shared" si="55"/>
        <v/>
      </c>
      <c r="G48" s="138" t="str">
        <f t="shared" si="56"/>
        <v/>
      </c>
      <c r="H48" s="138" t="str">
        <f t="shared" si="25"/>
        <v/>
      </c>
      <c r="I48" s="138" t="str">
        <f t="shared" si="26"/>
        <v/>
      </c>
      <c r="J48" s="138" t="str">
        <f t="shared" si="57"/>
        <v/>
      </c>
      <c r="K48" s="138" t="str">
        <f t="shared" si="58"/>
        <v/>
      </c>
      <c r="L48" s="138" t="str">
        <f t="shared" si="59"/>
        <v/>
      </c>
      <c r="M48" s="138" t="str">
        <f t="shared" si="60"/>
        <v/>
      </c>
      <c r="N48" s="138" t="str">
        <f t="shared" si="31"/>
        <v/>
      </c>
      <c r="O48" s="138" t="str">
        <f t="shared" si="32"/>
        <v/>
      </c>
      <c r="P48" s="138" t="str">
        <f t="shared" si="33"/>
        <v/>
      </c>
      <c r="Q48" s="138" t="str">
        <f t="shared" si="34"/>
        <v/>
      </c>
      <c r="R48" s="138" t="str">
        <f t="shared" si="35"/>
        <v/>
      </c>
      <c r="S48" s="138" t="str">
        <f t="shared" si="36"/>
        <v/>
      </c>
      <c r="T48" s="138" t="str">
        <f t="shared" si="37"/>
        <v/>
      </c>
      <c r="U48" s="138" t="str">
        <f t="shared" si="38"/>
        <v/>
      </c>
      <c r="V48" s="138" t="str">
        <f t="shared" si="39"/>
        <v/>
      </c>
      <c r="W48" s="138"/>
      <c r="X48" s="138"/>
      <c r="Y48" s="160"/>
      <c r="Z48" s="159" t="str">
        <f t="shared" si="40"/>
        <v/>
      </c>
      <c r="AA48" s="138" t="str">
        <f t="shared" si="41"/>
        <v/>
      </c>
      <c r="AB48" s="138" t="str">
        <f t="shared" si="42"/>
        <v/>
      </c>
      <c r="AC48" s="160" t="str">
        <f t="shared" si="43"/>
        <v/>
      </c>
      <c r="AD48" s="162"/>
      <c r="AF48" s="34">
        <f t="shared" si="0"/>
        <v>3</v>
      </c>
      <c r="AG48" s="33" t="str">
        <f t="shared" si="1"/>
        <v>A</v>
      </c>
      <c r="AH48" s="33">
        <f t="shared" si="2"/>
        <v>1</v>
      </c>
      <c r="AI48" s="33">
        <f t="shared" si="3"/>
        <v>0</v>
      </c>
      <c r="AJ48" s="40">
        <f t="shared" si="4"/>
        <v>53248</v>
      </c>
      <c r="AK48" s="319">
        <f t="shared" si="5"/>
        <v>0</v>
      </c>
      <c r="AL48" s="116"/>
      <c r="AM48" s="66" t="str">
        <f t="shared" si="6"/>
        <v/>
      </c>
      <c r="AN48" s="67" t="str">
        <f t="shared" si="7"/>
        <v/>
      </c>
      <c r="AO48" s="68" t="str">
        <f t="shared" si="44"/>
        <v/>
      </c>
      <c r="AP48" s="69" t="str">
        <f t="shared" si="45"/>
        <v/>
      </c>
      <c r="AQ48" s="67">
        <f t="shared" si="46"/>
        <v>0</v>
      </c>
      <c r="AR48" s="66" t="str">
        <f t="shared" si="11"/>
        <v/>
      </c>
      <c r="AS48" s="67" t="str">
        <f t="shared" si="12"/>
        <v/>
      </c>
      <c r="AT48" s="68" t="str">
        <f t="shared" si="47"/>
        <v/>
      </c>
      <c r="AU48" s="69" t="str">
        <f t="shared" si="48"/>
        <v/>
      </c>
      <c r="AV48" s="67">
        <f t="shared" si="49"/>
        <v>0</v>
      </c>
      <c r="AW48" s="66" t="str">
        <f t="shared" si="16"/>
        <v/>
      </c>
      <c r="AX48" s="67" t="str">
        <f t="shared" si="17"/>
        <v/>
      </c>
      <c r="AY48" s="68" t="str">
        <f t="shared" si="50"/>
        <v/>
      </c>
      <c r="AZ48" s="69" t="str">
        <f t="shared" si="51"/>
        <v/>
      </c>
      <c r="BA48" s="70">
        <f t="shared" si="52"/>
        <v>0</v>
      </c>
      <c r="BB48" s="116"/>
      <c r="BC48" s="193">
        <v>257</v>
      </c>
      <c r="BD48" s="241"/>
      <c r="BE48" s="242" t="s">
        <v>410</v>
      </c>
      <c r="BF48" s="243" t="s">
        <v>410</v>
      </c>
      <c r="BG48" s="244"/>
      <c r="BH48" s="244" t="s">
        <v>26</v>
      </c>
      <c r="BI48" s="244" t="s">
        <v>28</v>
      </c>
      <c r="BJ48" s="245" t="s">
        <v>15</v>
      </c>
      <c r="BK48" s="246"/>
      <c r="BL48" s="358" t="str">
        <f t="shared" si="53"/>
        <v/>
      </c>
      <c r="BM48" s="247"/>
      <c r="BN48" s="257"/>
      <c r="BO48" s="212" t="str">
        <f t="shared" si="54"/>
        <v/>
      </c>
      <c r="BP48" s="207"/>
      <c r="BQ48" s="208" t="str">
        <f t="shared" si="21"/>
        <v/>
      </c>
    </row>
    <row r="49" spans="1:69" ht="21">
      <c r="A49" s="154"/>
      <c r="B49" s="137"/>
      <c r="C49" s="137"/>
      <c r="D49" s="360"/>
      <c r="E49" s="371" t="str">
        <f t="shared" si="22"/>
        <v/>
      </c>
      <c r="F49" s="138" t="str">
        <f t="shared" si="55"/>
        <v/>
      </c>
      <c r="G49" s="138" t="str">
        <f t="shared" si="56"/>
        <v/>
      </c>
      <c r="H49" s="138" t="str">
        <f t="shared" si="25"/>
        <v/>
      </c>
      <c r="I49" s="138" t="str">
        <f t="shared" si="26"/>
        <v/>
      </c>
      <c r="J49" s="138" t="str">
        <f t="shared" si="57"/>
        <v/>
      </c>
      <c r="K49" s="138" t="str">
        <f t="shared" si="58"/>
        <v/>
      </c>
      <c r="L49" s="138" t="str">
        <f t="shared" si="59"/>
        <v/>
      </c>
      <c r="M49" s="138" t="str">
        <f t="shared" si="60"/>
        <v/>
      </c>
      <c r="N49" s="138" t="str">
        <f t="shared" si="31"/>
        <v/>
      </c>
      <c r="O49" s="138" t="str">
        <f t="shared" si="32"/>
        <v/>
      </c>
      <c r="P49" s="138" t="str">
        <f t="shared" si="33"/>
        <v/>
      </c>
      <c r="Q49" s="138" t="str">
        <f t="shared" si="34"/>
        <v/>
      </c>
      <c r="R49" s="138" t="str">
        <f t="shared" si="35"/>
        <v/>
      </c>
      <c r="S49" s="138" t="str">
        <f t="shared" si="36"/>
        <v/>
      </c>
      <c r="T49" s="138" t="str">
        <f t="shared" si="37"/>
        <v/>
      </c>
      <c r="U49" s="138" t="str">
        <f t="shared" si="38"/>
        <v/>
      </c>
      <c r="V49" s="138" t="str">
        <f t="shared" si="39"/>
        <v/>
      </c>
      <c r="W49" s="138"/>
      <c r="X49" s="138"/>
      <c r="Y49" s="160"/>
      <c r="Z49" s="159" t="str">
        <f t="shared" si="40"/>
        <v/>
      </c>
      <c r="AA49" s="138" t="str">
        <f t="shared" si="41"/>
        <v/>
      </c>
      <c r="AB49" s="138" t="str">
        <f t="shared" si="42"/>
        <v/>
      </c>
      <c r="AC49" s="160" t="str">
        <f t="shared" si="43"/>
        <v/>
      </c>
      <c r="AD49" s="162"/>
      <c r="AF49" s="34">
        <f t="shared" si="0"/>
        <v>3</v>
      </c>
      <c r="AG49" s="33" t="str">
        <f t="shared" si="1"/>
        <v>A</v>
      </c>
      <c r="AH49" s="33">
        <f t="shared" si="2"/>
        <v>1</v>
      </c>
      <c r="AI49" s="33">
        <f t="shared" si="3"/>
        <v>0</v>
      </c>
      <c r="AJ49" s="40">
        <f t="shared" si="4"/>
        <v>311296</v>
      </c>
      <c r="AK49" s="319">
        <f t="shared" si="5"/>
        <v>0</v>
      </c>
      <c r="AL49" s="116"/>
      <c r="AM49" s="66" t="str">
        <f t="shared" si="6"/>
        <v/>
      </c>
      <c r="AN49" s="67" t="str">
        <f t="shared" si="7"/>
        <v/>
      </c>
      <c r="AO49" s="68" t="str">
        <f t="shared" si="44"/>
        <v/>
      </c>
      <c r="AP49" s="69" t="str">
        <f t="shared" si="45"/>
        <v/>
      </c>
      <c r="AQ49" s="67">
        <f t="shared" si="46"/>
        <v>0</v>
      </c>
      <c r="AR49" s="66" t="str">
        <f t="shared" si="11"/>
        <v/>
      </c>
      <c r="AS49" s="67" t="str">
        <f t="shared" si="12"/>
        <v/>
      </c>
      <c r="AT49" s="68" t="str">
        <f t="shared" si="47"/>
        <v/>
      </c>
      <c r="AU49" s="69" t="str">
        <f t="shared" si="48"/>
        <v/>
      </c>
      <c r="AV49" s="67">
        <f t="shared" si="49"/>
        <v>0</v>
      </c>
      <c r="AW49" s="66" t="str">
        <f t="shared" si="16"/>
        <v/>
      </c>
      <c r="AX49" s="67" t="str">
        <f t="shared" si="17"/>
        <v/>
      </c>
      <c r="AY49" s="68" t="str">
        <f t="shared" si="50"/>
        <v/>
      </c>
      <c r="AZ49" s="69" t="str">
        <f t="shared" si="51"/>
        <v/>
      </c>
      <c r="BA49" s="70">
        <f t="shared" si="52"/>
        <v>0</v>
      </c>
      <c r="BB49" s="116"/>
      <c r="BC49" s="193">
        <v>258</v>
      </c>
      <c r="BD49" s="241"/>
      <c r="BE49" s="242" t="s">
        <v>410</v>
      </c>
      <c r="BF49" s="243" t="s">
        <v>410</v>
      </c>
      <c r="BG49" s="244"/>
      <c r="BH49" s="244" t="s">
        <v>26</v>
      </c>
      <c r="BI49" s="244" t="s">
        <v>28</v>
      </c>
      <c r="BJ49" s="245" t="s">
        <v>34</v>
      </c>
      <c r="BK49" s="246"/>
      <c r="BL49" s="358" t="str">
        <f t="shared" si="53"/>
        <v/>
      </c>
      <c r="BM49" s="247"/>
      <c r="BN49" s="257"/>
      <c r="BO49" s="212" t="str">
        <f t="shared" si="54"/>
        <v/>
      </c>
      <c r="BP49" s="207"/>
      <c r="BQ49" s="208" t="str">
        <f t="shared" si="21"/>
        <v/>
      </c>
    </row>
    <row r="50" spans="1:69" ht="21">
      <c r="A50" s="154"/>
      <c r="B50" s="137"/>
      <c r="C50" s="137"/>
      <c r="D50" s="360"/>
      <c r="E50" s="371" t="str">
        <f t="shared" si="22"/>
        <v/>
      </c>
      <c r="F50" s="138" t="str">
        <f t="shared" si="55"/>
        <v/>
      </c>
      <c r="G50" s="138" t="str">
        <f t="shared" si="56"/>
        <v/>
      </c>
      <c r="H50" s="138" t="str">
        <f t="shared" si="25"/>
        <v/>
      </c>
      <c r="I50" s="138" t="str">
        <f t="shared" si="26"/>
        <v/>
      </c>
      <c r="J50" s="138" t="str">
        <f t="shared" si="57"/>
        <v/>
      </c>
      <c r="K50" s="138" t="str">
        <f t="shared" si="58"/>
        <v/>
      </c>
      <c r="L50" s="138" t="str">
        <f t="shared" si="59"/>
        <v/>
      </c>
      <c r="M50" s="138" t="str">
        <f t="shared" si="60"/>
        <v/>
      </c>
      <c r="N50" s="138" t="str">
        <f t="shared" si="31"/>
        <v/>
      </c>
      <c r="O50" s="138" t="str">
        <f t="shared" si="32"/>
        <v/>
      </c>
      <c r="P50" s="138" t="str">
        <f t="shared" si="33"/>
        <v/>
      </c>
      <c r="Q50" s="138" t="str">
        <f t="shared" si="34"/>
        <v/>
      </c>
      <c r="R50" s="138" t="str">
        <f t="shared" si="35"/>
        <v/>
      </c>
      <c r="S50" s="138" t="str">
        <f t="shared" si="36"/>
        <v/>
      </c>
      <c r="T50" s="138" t="str">
        <f t="shared" si="37"/>
        <v/>
      </c>
      <c r="U50" s="138" t="str">
        <f t="shared" si="38"/>
        <v/>
      </c>
      <c r="V50" s="138" t="str">
        <f t="shared" si="39"/>
        <v/>
      </c>
      <c r="W50" s="138"/>
      <c r="X50" s="138"/>
      <c r="Y50" s="160"/>
      <c r="Z50" s="159" t="str">
        <f t="shared" si="40"/>
        <v/>
      </c>
      <c r="AA50" s="138" t="str">
        <f t="shared" si="41"/>
        <v/>
      </c>
      <c r="AB50" s="138" t="str">
        <f t="shared" si="42"/>
        <v/>
      </c>
      <c r="AC50" s="160" t="str">
        <f t="shared" si="43"/>
        <v/>
      </c>
      <c r="AD50" s="162"/>
      <c r="AF50" s="34">
        <f t="shared" si="0"/>
        <v>3</v>
      </c>
      <c r="AG50" s="33" t="str">
        <f t="shared" si="1"/>
        <v>A</v>
      </c>
      <c r="AH50" s="33">
        <f t="shared" si="2"/>
        <v>1</v>
      </c>
      <c r="AI50" s="33">
        <f t="shared" si="3"/>
        <v>0</v>
      </c>
      <c r="AJ50" s="40">
        <f t="shared" si="4"/>
        <v>573440</v>
      </c>
      <c r="AK50" s="319">
        <f t="shared" si="5"/>
        <v>0</v>
      </c>
      <c r="AL50" s="116"/>
      <c r="AM50" s="66" t="str">
        <f t="shared" si="6"/>
        <v/>
      </c>
      <c r="AN50" s="67" t="str">
        <f t="shared" si="7"/>
        <v/>
      </c>
      <c r="AO50" s="68" t="str">
        <f t="shared" si="44"/>
        <v/>
      </c>
      <c r="AP50" s="69" t="str">
        <f t="shared" si="45"/>
        <v/>
      </c>
      <c r="AQ50" s="67">
        <f t="shared" si="46"/>
        <v>0</v>
      </c>
      <c r="AR50" s="66" t="str">
        <f t="shared" si="11"/>
        <v/>
      </c>
      <c r="AS50" s="67" t="str">
        <f t="shared" si="12"/>
        <v/>
      </c>
      <c r="AT50" s="68" t="str">
        <f t="shared" si="47"/>
        <v/>
      </c>
      <c r="AU50" s="69" t="str">
        <f t="shared" si="48"/>
        <v/>
      </c>
      <c r="AV50" s="67">
        <f t="shared" si="49"/>
        <v>0</v>
      </c>
      <c r="AW50" s="66" t="str">
        <f t="shared" si="16"/>
        <v/>
      </c>
      <c r="AX50" s="67" t="str">
        <f t="shared" si="17"/>
        <v/>
      </c>
      <c r="AY50" s="68" t="str">
        <f t="shared" si="50"/>
        <v/>
      </c>
      <c r="AZ50" s="69" t="str">
        <f t="shared" si="51"/>
        <v/>
      </c>
      <c r="BA50" s="70">
        <f t="shared" si="52"/>
        <v>0</v>
      </c>
      <c r="BB50" s="116"/>
      <c r="BC50" s="193">
        <v>259</v>
      </c>
      <c r="BD50" s="241"/>
      <c r="BE50" s="242" t="s">
        <v>410</v>
      </c>
      <c r="BF50" s="243" t="s">
        <v>410</v>
      </c>
      <c r="BG50" s="244"/>
      <c r="BH50" s="244" t="s">
        <v>26</v>
      </c>
      <c r="BI50" s="244" t="s">
        <v>28</v>
      </c>
      <c r="BJ50" s="245" t="s">
        <v>36</v>
      </c>
      <c r="BK50" s="246"/>
      <c r="BL50" s="358" t="str">
        <f t="shared" si="53"/>
        <v/>
      </c>
      <c r="BM50" s="247"/>
      <c r="BN50" s="257"/>
      <c r="BO50" s="212" t="str">
        <f t="shared" si="54"/>
        <v/>
      </c>
      <c r="BP50" s="207"/>
      <c r="BQ50" s="208" t="str">
        <f t="shared" si="21"/>
        <v/>
      </c>
    </row>
    <row r="51" spans="1:69" ht="21">
      <c r="A51" s="154"/>
      <c r="B51" s="137"/>
      <c r="C51" s="137"/>
      <c r="D51" s="360"/>
      <c r="E51" s="371" t="str">
        <f t="shared" si="22"/>
        <v/>
      </c>
      <c r="F51" s="138" t="str">
        <f t="shared" si="55"/>
        <v/>
      </c>
      <c r="G51" s="138" t="str">
        <f t="shared" si="56"/>
        <v/>
      </c>
      <c r="H51" s="138" t="str">
        <f t="shared" si="25"/>
        <v/>
      </c>
      <c r="I51" s="138" t="str">
        <f t="shared" si="26"/>
        <v/>
      </c>
      <c r="J51" s="138" t="str">
        <f t="shared" si="57"/>
        <v/>
      </c>
      <c r="K51" s="138" t="str">
        <f t="shared" si="58"/>
        <v/>
      </c>
      <c r="L51" s="138" t="str">
        <f t="shared" si="59"/>
        <v/>
      </c>
      <c r="M51" s="138" t="str">
        <f t="shared" si="60"/>
        <v/>
      </c>
      <c r="N51" s="138" t="str">
        <f t="shared" si="31"/>
        <v/>
      </c>
      <c r="O51" s="138" t="str">
        <f t="shared" si="32"/>
        <v/>
      </c>
      <c r="P51" s="138" t="str">
        <f t="shared" si="33"/>
        <v/>
      </c>
      <c r="Q51" s="138" t="str">
        <f t="shared" si="34"/>
        <v/>
      </c>
      <c r="R51" s="138" t="str">
        <f t="shared" si="35"/>
        <v/>
      </c>
      <c r="S51" s="138" t="str">
        <f t="shared" si="36"/>
        <v/>
      </c>
      <c r="T51" s="138" t="str">
        <f t="shared" si="37"/>
        <v/>
      </c>
      <c r="U51" s="138" t="str">
        <f t="shared" si="38"/>
        <v/>
      </c>
      <c r="V51" s="138" t="str">
        <f t="shared" si="39"/>
        <v/>
      </c>
      <c r="W51" s="138"/>
      <c r="X51" s="138"/>
      <c r="Y51" s="160"/>
      <c r="Z51" s="159" t="str">
        <f t="shared" si="40"/>
        <v/>
      </c>
      <c r="AA51" s="138" t="str">
        <f t="shared" si="41"/>
        <v/>
      </c>
      <c r="AB51" s="138" t="str">
        <f t="shared" si="42"/>
        <v/>
      </c>
      <c r="AC51" s="160" t="str">
        <f t="shared" si="43"/>
        <v/>
      </c>
      <c r="AD51" s="162"/>
      <c r="AF51" s="34">
        <f t="shared" si="0"/>
        <v>3</v>
      </c>
      <c r="AG51" s="33" t="str">
        <f t="shared" si="1"/>
        <v>A</v>
      </c>
      <c r="AH51" s="33">
        <f t="shared" si="2"/>
        <v>1</v>
      </c>
      <c r="AI51" s="33">
        <f t="shared" si="3"/>
        <v>0</v>
      </c>
      <c r="AJ51" s="40">
        <f t="shared" si="4"/>
        <v>1097728</v>
      </c>
      <c r="AK51" s="319">
        <f t="shared" si="5"/>
        <v>0</v>
      </c>
      <c r="AL51" s="116"/>
      <c r="AM51" s="66" t="str">
        <f t="shared" si="6"/>
        <v/>
      </c>
      <c r="AN51" s="67" t="str">
        <f t="shared" si="7"/>
        <v/>
      </c>
      <c r="AO51" s="68" t="str">
        <f t="shared" si="44"/>
        <v/>
      </c>
      <c r="AP51" s="69" t="str">
        <f t="shared" si="45"/>
        <v/>
      </c>
      <c r="AQ51" s="67">
        <f t="shared" si="46"/>
        <v>0</v>
      </c>
      <c r="AR51" s="66" t="str">
        <f t="shared" si="11"/>
        <v/>
      </c>
      <c r="AS51" s="67" t="str">
        <f t="shared" si="12"/>
        <v/>
      </c>
      <c r="AT51" s="68" t="str">
        <f t="shared" si="47"/>
        <v/>
      </c>
      <c r="AU51" s="69" t="str">
        <f t="shared" si="48"/>
        <v/>
      </c>
      <c r="AV51" s="67">
        <f t="shared" si="49"/>
        <v>0</v>
      </c>
      <c r="AW51" s="66" t="str">
        <f t="shared" si="16"/>
        <v/>
      </c>
      <c r="AX51" s="67" t="str">
        <f t="shared" si="17"/>
        <v/>
      </c>
      <c r="AY51" s="68" t="str">
        <f t="shared" si="50"/>
        <v/>
      </c>
      <c r="AZ51" s="69" t="str">
        <f t="shared" si="51"/>
        <v/>
      </c>
      <c r="BA51" s="70">
        <f t="shared" si="52"/>
        <v>0</v>
      </c>
      <c r="BB51" s="116"/>
      <c r="BC51" s="193">
        <v>260</v>
      </c>
      <c r="BD51" s="241"/>
      <c r="BE51" s="242" t="s">
        <v>410</v>
      </c>
      <c r="BF51" s="243" t="s">
        <v>410</v>
      </c>
      <c r="BG51" s="244"/>
      <c r="BH51" s="244" t="s">
        <v>26</v>
      </c>
      <c r="BI51" s="244" t="s">
        <v>28</v>
      </c>
      <c r="BJ51" s="245" t="s">
        <v>38</v>
      </c>
      <c r="BK51" s="246"/>
      <c r="BL51" s="358" t="str">
        <f t="shared" si="53"/>
        <v/>
      </c>
      <c r="BM51" s="247"/>
      <c r="BN51" s="257"/>
      <c r="BO51" s="212" t="str">
        <f t="shared" si="54"/>
        <v/>
      </c>
      <c r="BP51" s="207"/>
      <c r="BQ51" s="208" t="str">
        <f t="shared" si="21"/>
        <v/>
      </c>
    </row>
    <row r="52" spans="1:69" ht="21">
      <c r="A52" s="154"/>
      <c r="B52" s="137"/>
      <c r="C52" s="137"/>
      <c r="D52" s="360"/>
      <c r="E52" s="371" t="str">
        <f t="shared" si="22"/>
        <v/>
      </c>
      <c r="F52" s="138" t="str">
        <f t="shared" si="55"/>
        <v/>
      </c>
      <c r="G52" s="138" t="str">
        <f t="shared" si="56"/>
        <v/>
      </c>
      <c r="H52" s="138" t="str">
        <f t="shared" si="25"/>
        <v/>
      </c>
      <c r="I52" s="138" t="str">
        <f t="shared" si="26"/>
        <v/>
      </c>
      <c r="J52" s="138" t="str">
        <f t="shared" si="57"/>
        <v/>
      </c>
      <c r="K52" s="138" t="str">
        <f t="shared" si="58"/>
        <v/>
      </c>
      <c r="L52" s="138" t="str">
        <f t="shared" si="59"/>
        <v/>
      </c>
      <c r="M52" s="138" t="str">
        <f t="shared" si="60"/>
        <v/>
      </c>
      <c r="N52" s="138" t="str">
        <f t="shared" si="31"/>
        <v/>
      </c>
      <c r="O52" s="138" t="str">
        <f t="shared" si="32"/>
        <v/>
      </c>
      <c r="P52" s="138" t="str">
        <f t="shared" si="33"/>
        <v/>
      </c>
      <c r="Q52" s="138" t="str">
        <f t="shared" si="34"/>
        <v/>
      </c>
      <c r="R52" s="138" t="str">
        <f t="shared" si="35"/>
        <v/>
      </c>
      <c r="S52" s="138" t="str">
        <f t="shared" si="36"/>
        <v/>
      </c>
      <c r="T52" s="138" t="str">
        <f t="shared" si="37"/>
        <v/>
      </c>
      <c r="U52" s="138" t="str">
        <f t="shared" si="38"/>
        <v/>
      </c>
      <c r="V52" s="138" t="str">
        <f t="shared" si="39"/>
        <v/>
      </c>
      <c r="W52" s="138"/>
      <c r="X52" s="138"/>
      <c r="Y52" s="160"/>
      <c r="Z52" s="159" t="str">
        <f t="shared" si="40"/>
        <v/>
      </c>
      <c r="AA52" s="138" t="str">
        <f t="shared" si="41"/>
        <v/>
      </c>
      <c r="AB52" s="138" t="str">
        <f t="shared" si="42"/>
        <v/>
      </c>
      <c r="AC52" s="160" t="str">
        <f t="shared" si="43"/>
        <v/>
      </c>
      <c r="AD52" s="162"/>
      <c r="AF52" s="34">
        <f t="shared" si="0"/>
        <v>3</v>
      </c>
      <c r="AG52" s="33" t="str">
        <f t="shared" si="1"/>
        <v>A</v>
      </c>
      <c r="AH52" s="33">
        <f t="shared" si="2"/>
        <v>1</v>
      </c>
      <c r="AI52" s="33">
        <f t="shared" si="3"/>
        <v>0</v>
      </c>
      <c r="AJ52" s="40">
        <f t="shared" si="4"/>
        <v>2146304</v>
      </c>
      <c r="AK52" s="319">
        <f t="shared" si="5"/>
        <v>0</v>
      </c>
      <c r="AL52" s="116"/>
      <c r="AM52" s="66" t="str">
        <f t="shared" si="6"/>
        <v/>
      </c>
      <c r="AN52" s="67" t="str">
        <f t="shared" si="7"/>
        <v/>
      </c>
      <c r="AO52" s="68" t="str">
        <f t="shared" si="44"/>
        <v/>
      </c>
      <c r="AP52" s="69" t="str">
        <f t="shared" si="45"/>
        <v/>
      </c>
      <c r="AQ52" s="67">
        <f t="shared" si="46"/>
        <v>0</v>
      </c>
      <c r="AR52" s="66" t="str">
        <f t="shared" si="11"/>
        <v/>
      </c>
      <c r="AS52" s="67" t="str">
        <f t="shared" si="12"/>
        <v/>
      </c>
      <c r="AT52" s="68" t="str">
        <f t="shared" si="47"/>
        <v/>
      </c>
      <c r="AU52" s="69" t="str">
        <f t="shared" si="48"/>
        <v/>
      </c>
      <c r="AV52" s="67">
        <f t="shared" si="49"/>
        <v>0</v>
      </c>
      <c r="AW52" s="66" t="str">
        <f t="shared" si="16"/>
        <v/>
      </c>
      <c r="AX52" s="67" t="str">
        <f t="shared" si="17"/>
        <v/>
      </c>
      <c r="AY52" s="68" t="str">
        <f t="shared" si="50"/>
        <v/>
      </c>
      <c r="AZ52" s="69" t="str">
        <f t="shared" si="51"/>
        <v/>
      </c>
      <c r="BA52" s="70">
        <f t="shared" si="52"/>
        <v>0</v>
      </c>
      <c r="BB52" s="116"/>
      <c r="BC52" s="193">
        <v>261</v>
      </c>
      <c r="BD52" s="241"/>
      <c r="BE52" s="242" t="s">
        <v>410</v>
      </c>
      <c r="BF52" s="243" t="s">
        <v>410</v>
      </c>
      <c r="BG52" s="244"/>
      <c r="BH52" s="244" t="s">
        <v>26</v>
      </c>
      <c r="BI52" s="244" t="s">
        <v>28</v>
      </c>
      <c r="BJ52" s="245" t="s">
        <v>40</v>
      </c>
      <c r="BK52" s="246"/>
      <c r="BL52" s="358" t="str">
        <f t="shared" si="53"/>
        <v/>
      </c>
      <c r="BM52" s="247"/>
      <c r="BN52" s="257"/>
      <c r="BO52" s="212" t="str">
        <f t="shared" si="54"/>
        <v/>
      </c>
      <c r="BP52" s="207"/>
      <c r="BQ52" s="208" t="str">
        <f t="shared" si="21"/>
        <v/>
      </c>
    </row>
    <row r="53" spans="1:69" ht="21">
      <c r="A53" s="154"/>
      <c r="B53" s="137"/>
      <c r="C53" s="137"/>
      <c r="D53" s="360"/>
      <c r="E53" s="371" t="str">
        <f t="shared" si="22"/>
        <v/>
      </c>
      <c r="F53" s="138" t="str">
        <f t="shared" si="55"/>
        <v/>
      </c>
      <c r="G53" s="138" t="str">
        <f t="shared" si="56"/>
        <v/>
      </c>
      <c r="H53" s="138" t="str">
        <f t="shared" si="25"/>
        <v/>
      </c>
      <c r="I53" s="138" t="str">
        <f t="shared" si="26"/>
        <v/>
      </c>
      <c r="J53" s="138" t="str">
        <f t="shared" si="57"/>
        <v/>
      </c>
      <c r="K53" s="138" t="str">
        <f t="shared" si="58"/>
        <v/>
      </c>
      <c r="L53" s="138" t="str">
        <f t="shared" si="59"/>
        <v/>
      </c>
      <c r="M53" s="138" t="str">
        <f t="shared" si="60"/>
        <v/>
      </c>
      <c r="N53" s="138" t="str">
        <f t="shared" si="31"/>
        <v/>
      </c>
      <c r="O53" s="138" t="str">
        <f t="shared" si="32"/>
        <v/>
      </c>
      <c r="P53" s="138" t="str">
        <f t="shared" si="33"/>
        <v/>
      </c>
      <c r="Q53" s="138" t="str">
        <f t="shared" si="34"/>
        <v/>
      </c>
      <c r="R53" s="138" t="str">
        <f t="shared" si="35"/>
        <v/>
      </c>
      <c r="S53" s="138" t="str">
        <f t="shared" si="36"/>
        <v/>
      </c>
      <c r="T53" s="138" t="str">
        <f t="shared" si="37"/>
        <v/>
      </c>
      <c r="U53" s="138" t="str">
        <f t="shared" si="38"/>
        <v/>
      </c>
      <c r="V53" s="138" t="str">
        <f t="shared" si="39"/>
        <v/>
      </c>
      <c r="W53" s="138"/>
      <c r="X53" s="138"/>
      <c r="Y53" s="160"/>
      <c r="Z53" s="159" t="str">
        <f t="shared" si="40"/>
        <v/>
      </c>
      <c r="AA53" s="138" t="str">
        <f t="shared" si="41"/>
        <v/>
      </c>
      <c r="AB53" s="138" t="str">
        <f t="shared" si="42"/>
        <v/>
      </c>
      <c r="AC53" s="160" t="str">
        <f t="shared" si="43"/>
        <v/>
      </c>
      <c r="AD53" s="162"/>
      <c r="AF53" s="34">
        <f t="shared" si="0"/>
        <v>3</v>
      </c>
      <c r="AG53" s="33" t="str">
        <f t="shared" si="1"/>
        <v>A</v>
      </c>
      <c r="AH53" s="33">
        <f t="shared" si="2"/>
        <v>1</v>
      </c>
      <c r="AI53" s="33">
        <f t="shared" si="3"/>
        <v>0</v>
      </c>
      <c r="AJ53" s="40">
        <f t="shared" si="4"/>
        <v>4243456</v>
      </c>
      <c r="AK53" s="319">
        <f t="shared" si="5"/>
        <v>0</v>
      </c>
      <c r="AL53" s="116"/>
      <c r="AM53" s="66" t="str">
        <f t="shared" si="6"/>
        <v/>
      </c>
      <c r="AN53" s="67" t="str">
        <f t="shared" si="7"/>
        <v/>
      </c>
      <c r="AO53" s="68" t="str">
        <f t="shared" si="44"/>
        <v/>
      </c>
      <c r="AP53" s="69" t="str">
        <f t="shared" si="45"/>
        <v/>
      </c>
      <c r="AQ53" s="67">
        <f t="shared" si="46"/>
        <v>0</v>
      </c>
      <c r="AR53" s="66" t="str">
        <f t="shared" si="11"/>
        <v/>
      </c>
      <c r="AS53" s="67" t="str">
        <f t="shared" si="12"/>
        <v/>
      </c>
      <c r="AT53" s="68" t="str">
        <f t="shared" si="47"/>
        <v/>
      </c>
      <c r="AU53" s="69" t="str">
        <f t="shared" si="48"/>
        <v/>
      </c>
      <c r="AV53" s="67">
        <f t="shared" si="49"/>
        <v>0</v>
      </c>
      <c r="AW53" s="66" t="str">
        <f t="shared" si="16"/>
        <v/>
      </c>
      <c r="AX53" s="67" t="str">
        <f t="shared" si="17"/>
        <v/>
      </c>
      <c r="AY53" s="68" t="str">
        <f t="shared" si="50"/>
        <v/>
      </c>
      <c r="AZ53" s="69" t="str">
        <f t="shared" si="51"/>
        <v/>
      </c>
      <c r="BA53" s="70">
        <f t="shared" si="52"/>
        <v>0</v>
      </c>
      <c r="BB53" s="116"/>
      <c r="BC53" s="193">
        <v>262</v>
      </c>
      <c r="BD53" s="241"/>
      <c r="BE53" s="242" t="s">
        <v>410</v>
      </c>
      <c r="BF53" s="243" t="s">
        <v>410</v>
      </c>
      <c r="BG53" s="244"/>
      <c r="BH53" s="244" t="s">
        <v>420</v>
      </c>
      <c r="BI53" s="244" t="s">
        <v>421</v>
      </c>
      <c r="BJ53" s="245" t="s">
        <v>42</v>
      </c>
      <c r="BK53" s="246"/>
      <c r="BL53" s="358" t="str">
        <f t="shared" si="53"/>
        <v/>
      </c>
      <c r="BM53" s="247"/>
      <c r="BN53" s="257"/>
      <c r="BO53" s="212" t="str">
        <f t="shared" si="54"/>
        <v/>
      </c>
      <c r="BP53" s="207"/>
      <c r="BQ53" s="208" t="str">
        <f t="shared" si="21"/>
        <v/>
      </c>
    </row>
    <row r="54" spans="1:69" ht="21">
      <c r="A54" s="154"/>
      <c r="B54" s="137"/>
      <c r="C54" s="137"/>
      <c r="D54" s="360"/>
      <c r="E54" s="371" t="str">
        <f t="shared" si="22"/>
        <v/>
      </c>
      <c r="F54" s="138" t="str">
        <f t="shared" si="55"/>
        <v/>
      </c>
      <c r="G54" s="138" t="str">
        <f t="shared" si="56"/>
        <v/>
      </c>
      <c r="H54" s="138" t="str">
        <f t="shared" si="25"/>
        <v/>
      </c>
      <c r="I54" s="138" t="str">
        <f t="shared" si="26"/>
        <v/>
      </c>
      <c r="J54" s="138" t="str">
        <f t="shared" si="57"/>
        <v/>
      </c>
      <c r="K54" s="138" t="str">
        <f t="shared" si="58"/>
        <v/>
      </c>
      <c r="L54" s="138" t="str">
        <f t="shared" si="59"/>
        <v/>
      </c>
      <c r="M54" s="138" t="str">
        <f t="shared" si="60"/>
        <v/>
      </c>
      <c r="N54" s="138" t="str">
        <f t="shared" si="31"/>
        <v/>
      </c>
      <c r="O54" s="138" t="str">
        <f t="shared" si="32"/>
        <v/>
      </c>
      <c r="P54" s="138" t="str">
        <f t="shared" si="33"/>
        <v/>
      </c>
      <c r="Q54" s="138" t="str">
        <f t="shared" si="34"/>
        <v/>
      </c>
      <c r="R54" s="138" t="str">
        <f t="shared" si="35"/>
        <v/>
      </c>
      <c r="S54" s="138" t="str">
        <f t="shared" si="36"/>
        <v/>
      </c>
      <c r="T54" s="138" t="str">
        <f t="shared" si="37"/>
        <v/>
      </c>
      <c r="U54" s="138" t="str">
        <f t="shared" si="38"/>
        <v/>
      </c>
      <c r="V54" s="138" t="str">
        <f t="shared" si="39"/>
        <v/>
      </c>
      <c r="W54" s="138"/>
      <c r="X54" s="138"/>
      <c r="Y54" s="160"/>
      <c r="Z54" s="159" t="str">
        <f t="shared" si="40"/>
        <v/>
      </c>
      <c r="AA54" s="138" t="str">
        <f t="shared" si="41"/>
        <v/>
      </c>
      <c r="AB54" s="138" t="str">
        <f t="shared" si="42"/>
        <v/>
      </c>
      <c r="AC54" s="160" t="str">
        <f t="shared" si="43"/>
        <v/>
      </c>
      <c r="AD54" s="162"/>
      <c r="AF54" s="34">
        <f t="shared" si="0"/>
        <v>3</v>
      </c>
      <c r="AG54" s="33" t="str">
        <f t="shared" si="1"/>
        <v>A</v>
      </c>
      <c r="AH54" s="33">
        <f t="shared" si="2"/>
        <v>1</v>
      </c>
      <c r="AI54" s="33">
        <f t="shared" si="3"/>
        <v>0</v>
      </c>
      <c r="AJ54" s="40">
        <f t="shared" si="4"/>
        <v>8437760</v>
      </c>
      <c r="AK54" s="319">
        <f t="shared" si="5"/>
        <v>0</v>
      </c>
      <c r="AL54" s="116"/>
      <c r="AM54" s="66" t="str">
        <f t="shared" si="6"/>
        <v/>
      </c>
      <c r="AN54" s="67" t="str">
        <f t="shared" si="7"/>
        <v/>
      </c>
      <c r="AO54" s="68" t="str">
        <f t="shared" si="44"/>
        <v/>
      </c>
      <c r="AP54" s="69" t="str">
        <f t="shared" si="45"/>
        <v/>
      </c>
      <c r="AQ54" s="67">
        <f t="shared" si="46"/>
        <v>0</v>
      </c>
      <c r="AR54" s="66" t="str">
        <f t="shared" si="11"/>
        <v/>
      </c>
      <c r="AS54" s="67" t="str">
        <f t="shared" si="12"/>
        <v/>
      </c>
      <c r="AT54" s="68" t="str">
        <f t="shared" si="47"/>
        <v/>
      </c>
      <c r="AU54" s="69" t="str">
        <f t="shared" si="48"/>
        <v/>
      </c>
      <c r="AV54" s="67">
        <f t="shared" si="49"/>
        <v>0</v>
      </c>
      <c r="AW54" s="66" t="str">
        <f t="shared" si="16"/>
        <v/>
      </c>
      <c r="AX54" s="67" t="str">
        <f t="shared" si="17"/>
        <v/>
      </c>
      <c r="AY54" s="68" t="str">
        <f t="shared" si="50"/>
        <v/>
      </c>
      <c r="AZ54" s="69" t="str">
        <f t="shared" si="51"/>
        <v/>
      </c>
      <c r="BA54" s="70">
        <f t="shared" si="52"/>
        <v>0</v>
      </c>
      <c r="BB54" s="116"/>
      <c r="BC54" s="193">
        <v>263</v>
      </c>
      <c r="BD54" s="241"/>
      <c r="BE54" s="242" t="s">
        <v>410</v>
      </c>
      <c r="BF54" s="243" t="s">
        <v>410</v>
      </c>
      <c r="BG54" s="244"/>
      <c r="BH54" s="244" t="s">
        <v>26</v>
      </c>
      <c r="BI54" s="244" t="s">
        <v>28</v>
      </c>
      <c r="BJ54" s="245" t="s">
        <v>43</v>
      </c>
      <c r="BK54" s="246"/>
      <c r="BL54" s="358" t="str">
        <f t="shared" si="53"/>
        <v/>
      </c>
      <c r="BM54" s="247"/>
      <c r="BN54" s="257"/>
      <c r="BO54" s="212" t="str">
        <f t="shared" si="54"/>
        <v/>
      </c>
      <c r="BP54" s="207"/>
      <c r="BQ54" s="208" t="str">
        <f t="shared" si="21"/>
        <v/>
      </c>
    </row>
    <row r="55" spans="1:69" ht="21">
      <c r="A55" s="154"/>
      <c r="B55" s="137"/>
      <c r="C55" s="137"/>
      <c r="D55" s="360"/>
      <c r="E55" s="371" t="str">
        <f t="shared" si="22"/>
        <v/>
      </c>
      <c r="F55" s="138" t="str">
        <f t="shared" si="55"/>
        <v/>
      </c>
      <c r="G55" s="138" t="str">
        <f t="shared" si="56"/>
        <v/>
      </c>
      <c r="H55" s="138" t="str">
        <f t="shared" si="25"/>
        <v/>
      </c>
      <c r="I55" s="138" t="str">
        <f t="shared" si="26"/>
        <v/>
      </c>
      <c r="J55" s="138" t="str">
        <f t="shared" si="57"/>
        <v/>
      </c>
      <c r="K55" s="138" t="str">
        <f t="shared" si="58"/>
        <v/>
      </c>
      <c r="L55" s="138" t="str">
        <f t="shared" si="59"/>
        <v/>
      </c>
      <c r="M55" s="138" t="str">
        <f t="shared" si="60"/>
        <v/>
      </c>
      <c r="N55" s="138" t="str">
        <f t="shared" si="31"/>
        <v/>
      </c>
      <c r="O55" s="138" t="str">
        <f t="shared" si="32"/>
        <v/>
      </c>
      <c r="P55" s="138" t="str">
        <f t="shared" si="33"/>
        <v/>
      </c>
      <c r="Q55" s="138" t="str">
        <f t="shared" si="34"/>
        <v/>
      </c>
      <c r="R55" s="138" t="str">
        <f t="shared" si="35"/>
        <v/>
      </c>
      <c r="S55" s="138" t="str">
        <f t="shared" si="36"/>
        <v/>
      </c>
      <c r="T55" s="138" t="str">
        <f t="shared" si="37"/>
        <v/>
      </c>
      <c r="U55" s="138" t="str">
        <f t="shared" si="38"/>
        <v/>
      </c>
      <c r="V55" s="138" t="str">
        <f t="shared" si="39"/>
        <v/>
      </c>
      <c r="W55" s="138"/>
      <c r="X55" s="138"/>
      <c r="Y55" s="160"/>
      <c r="Z55" s="159" t="str">
        <f t="shared" si="40"/>
        <v/>
      </c>
      <c r="AA55" s="138" t="str">
        <f t="shared" si="41"/>
        <v/>
      </c>
      <c r="AB55" s="138" t="str">
        <f t="shared" si="42"/>
        <v/>
      </c>
      <c r="AC55" s="160" t="str">
        <f t="shared" si="43"/>
        <v/>
      </c>
      <c r="AD55" s="162"/>
      <c r="AF55" s="34">
        <f t="shared" si="0"/>
        <v>3</v>
      </c>
      <c r="AG55" s="33" t="str">
        <f t="shared" si="1"/>
        <v>A</v>
      </c>
      <c r="AH55" s="33">
        <f t="shared" si="2"/>
        <v>1</v>
      </c>
      <c r="AI55" s="33">
        <f t="shared" si="3"/>
        <v>0</v>
      </c>
      <c r="AJ55" s="40">
        <f t="shared" si="4"/>
        <v>16826368</v>
      </c>
      <c r="AK55" s="319">
        <f t="shared" si="5"/>
        <v>0</v>
      </c>
      <c r="AL55" s="116"/>
      <c r="AM55" s="66" t="str">
        <f t="shared" si="6"/>
        <v/>
      </c>
      <c r="AN55" s="67" t="str">
        <f t="shared" si="7"/>
        <v/>
      </c>
      <c r="AO55" s="68" t="str">
        <f t="shared" si="44"/>
        <v/>
      </c>
      <c r="AP55" s="69" t="str">
        <f t="shared" si="45"/>
        <v/>
      </c>
      <c r="AQ55" s="67">
        <f t="shared" si="46"/>
        <v>0</v>
      </c>
      <c r="AR55" s="66" t="str">
        <f t="shared" si="11"/>
        <v/>
      </c>
      <c r="AS55" s="67" t="str">
        <f t="shared" si="12"/>
        <v/>
      </c>
      <c r="AT55" s="68" t="str">
        <f t="shared" si="47"/>
        <v/>
      </c>
      <c r="AU55" s="69" t="str">
        <f t="shared" si="48"/>
        <v/>
      </c>
      <c r="AV55" s="67">
        <f t="shared" si="49"/>
        <v>0</v>
      </c>
      <c r="AW55" s="66" t="str">
        <f t="shared" si="16"/>
        <v/>
      </c>
      <c r="AX55" s="67" t="str">
        <f t="shared" si="17"/>
        <v/>
      </c>
      <c r="AY55" s="68" t="str">
        <f t="shared" si="50"/>
        <v/>
      </c>
      <c r="AZ55" s="69" t="str">
        <f t="shared" si="51"/>
        <v/>
      </c>
      <c r="BA55" s="70">
        <f t="shared" si="52"/>
        <v>0</v>
      </c>
      <c r="BB55" s="116"/>
      <c r="BC55" s="193">
        <v>264</v>
      </c>
      <c r="BD55" s="241"/>
      <c r="BE55" s="242" t="s">
        <v>410</v>
      </c>
      <c r="BF55" s="243" t="s">
        <v>410</v>
      </c>
      <c r="BG55" s="244"/>
      <c r="BH55" s="244" t="s">
        <v>26</v>
      </c>
      <c r="BI55" s="244" t="s">
        <v>28</v>
      </c>
      <c r="BJ55" s="245" t="s">
        <v>44</v>
      </c>
      <c r="BK55" s="246"/>
      <c r="BL55" s="358" t="str">
        <f t="shared" si="53"/>
        <v/>
      </c>
      <c r="BM55" s="247"/>
      <c r="BN55" s="257"/>
      <c r="BO55" s="212" t="str">
        <f t="shared" si="54"/>
        <v/>
      </c>
      <c r="BP55" s="207"/>
      <c r="BQ55" s="208" t="str">
        <f t="shared" si="21"/>
        <v/>
      </c>
    </row>
    <row r="56" spans="1:69" ht="21">
      <c r="A56" s="154"/>
      <c r="B56" s="137"/>
      <c r="C56" s="137"/>
      <c r="D56" s="360"/>
      <c r="E56" s="371" t="str">
        <f t="shared" si="22"/>
        <v/>
      </c>
      <c r="F56" s="138" t="str">
        <f t="shared" si="55"/>
        <v/>
      </c>
      <c r="G56" s="138" t="str">
        <f t="shared" si="56"/>
        <v/>
      </c>
      <c r="H56" s="138" t="str">
        <f t="shared" si="25"/>
        <v/>
      </c>
      <c r="I56" s="138" t="str">
        <f t="shared" si="26"/>
        <v/>
      </c>
      <c r="J56" s="138" t="str">
        <f t="shared" si="57"/>
        <v/>
      </c>
      <c r="K56" s="138" t="str">
        <f t="shared" si="58"/>
        <v/>
      </c>
      <c r="L56" s="138" t="str">
        <f t="shared" si="59"/>
        <v/>
      </c>
      <c r="M56" s="138" t="str">
        <f t="shared" si="60"/>
        <v/>
      </c>
      <c r="N56" s="138" t="str">
        <f t="shared" si="31"/>
        <v/>
      </c>
      <c r="O56" s="138" t="str">
        <f t="shared" si="32"/>
        <v/>
      </c>
      <c r="P56" s="138" t="str">
        <f t="shared" si="33"/>
        <v/>
      </c>
      <c r="Q56" s="138" t="str">
        <f t="shared" si="34"/>
        <v/>
      </c>
      <c r="R56" s="138" t="str">
        <f t="shared" si="35"/>
        <v/>
      </c>
      <c r="S56" s="138" t="str">
        <f t="shared" si="36"/>
        <v/>
      </c>
      <c r="T56" s="138" t="str">
        <f t="shared" si="37"/>
        <v/>
      </c>
      <c r="U56" s="138" t="str">
        <f t="shared" si="38"/>
        <v/>
      </c>
      <c r="V56" s="138" t="str">
        <f t="shared" si="39"/>
        <v/>
      </c>
      <c r="W56" s="138"/>
      <c r="X56" s="138"/>
      <c r="Y56" s="160"/>
      <c r="Z56" s="159" t="str">
        <f t="shared" si="40"/>
        <v/>
      </c>
      <c r="AA56" s="138" t="str">
        <f t="shared" si="41"/>
        <v/>
      </c>
      <c r="AB56" s="138" t="str">
        <f t="shared" si="42"/>
        <v/>
      </c>
      <c r="AC56" s="160" t="str">
        <f t="shared" si="43"/>
        <v/>
      </c>
      <c r="AD56" s="162"/>
      <c r="AF56" s="34">
        <f t="shared" si="0"/>
        <v>3</v>
      </c>
      <c r="AG56" s="33" t="str">
        <f t="shared" si="1"/>
        <v>A</v>
      </c>
      <c r="AH56" s="33">
        <f t="shared" si="2"/>
        <v>1</v>
      </c>
      <c r="AI56" s="33">
        <f t="shared" si="3"/>
        <v>0</v>
      </c>
      <c r="AJ56" s="40">
        <f t="shared" si="4"/>
        <v>1073790976</v>
      </c>
      <c r="AK56" s="319">
        <f t="shared" si="5"/>
        <v>0</v>
      </c>
      <c r="AL56" s="116"/>
      <c r="AM56" s="66" t="str">
        <f t="shared" si="6"/>
        <v/>
      </c>
      <c r="AN56" s="67" t="str">
        <f t="shared" si="7"/>
        <v/>
      </c>
      <c r="AO56" s="68" t="str">
        <f t="shared" si="44"/>
        <v/>
      </c>
      <c r="AP56" s="69" t="str">
        <f t="shared" si="45"/>
        <v/>
      </c>
      <c r="AQ56" s="67">
        <f t="shared" si="46"/>
        <v>0</v>
      </c>
      <c r="AR56" s="66" t="str">
        <f t="shared" si="11"/>
        <v/>
      </c>
      <c r="AS56" s="67" t="str">
        <f t="shared" si="12"/>
        <v/>
      </c>
      <c r="AT56" s="68" t="str">
        <f t="shared" si="47"/>
        <v/>
      </c>
      <c r="AU56" s="69" t="str">
        <f t="shared" si="48"/>
        <v/>
      </c>
      <c r="AV56" s="67">
        <f t="shared" si="49"/>
        <v>0</v>
      </c>
      <c r="AW56" s="66" t="str">
        <f t="shared" si="16"/>
        <v/>
      </c>
      <c r="AX56" s="67" t="str">
        <f t="shared" si="17"/>
        <v/>
      </c>
      <c r="AY56" s="68" t="str">
        <f t="shared" si="50"/>
        <v/>
      </c>
      <c r="AZ56" s="69" t="str">
        <f t="shared" si="51"/>
        <v/>
      </c>
      <c r="BA56" s="70">
        <f t="shared" si="52"/>
        <v>0</v>
      </c>
      <c r="BB56" s="116"/>
      <c r="BC56" s="193">
        <v>265</v>
      </c>
      <c r="BD56" s="241"/>
      <c r="BE56" s="242" t="s">
        <v>410</v>
      </c>
      <c r="BF56" s="243" t="s">
        <v>410</v>
      </c>
      <c r="BG56" s="244"/>
      <c r="BH56" s="244" t="s">
        <v>26</v>
      </c>
      <c r="BI56" s="244" t="s">
        <v>28</v>
      </c>
      <c r="BJ56" s="245" t="s">
        <v>67</v>
      </c>
      <c r="BK56" s="246"/>
      <c r="BL56" s="358" t="str">
        <f t="shared" si="53"/>
        <v/>
      </c>
      <c r="BM56" s="247"/>
      <c r="BN56" s="257"/>
      <c r="BO56" s="212" t="str">
        <f t="shared" si="54"/>
        <v/>
      </c>
      <c r="BP56" s="207"/>
      <c r="BQ56" s="208" t="str">
        <f t="shared" si="21"/>
        <v/>
      </c>
    </row>
    <row r="57" spans="1:69" ht="21">
      <c r="A57" s="154"/>
      <c r="B57" s="137"/>
      <c r="C57" s="137"/>
      <c r="D57" s="360"/>
      <c r="E57" s="371" t="str">
        <f t="shared" si="22"/>
        <v/>
      </c>
      <c r="F57" s="138" t="str">
        <f t="shared" si="55"/>
        <v/>
      </c>
      <c r="G57" s="138" t="str">
        <f t="shared" si="56"/>
        <v/>
      </c>
      <c r="H57" s="138" t="str">
        <f t="shared" si="25"/>
        <v/>
      </c>
      <c r="I57" s="138" t="str">
        <f t="shared" si="26"/>
        <v/>
      </c>
      <c r="J57" s="138" t="str">
        <f t="shared" si="57"/>
        <v/>
      </c>
      <c r="K57" s="138" t="str">
        <f t="shared" si="58"/>
        <v/>
      </c>
      <c r="L57" s="138" t="str">
        <f t="shared" si="59"/>
        <v/>
      </c>
      <c r="M57" s="138" t="str">
        <f t="shared" si="60"/>
        <v/>
      </c>
      <c r="N57" s="138" t="str">
        <f t="shared" si="31"/>
        <v/>
      </c>
      <c r="O57" s="138" t="str">
        <f t="shared" si="32"/>
        <v/>
      </c>
      <c r="P57" s="138" t="str">
        <f t="shared" si="33"/>
        <v/>
      </c>
      <c r="Q57" s="138" t="str">
        <f t="shared" si="34"/>
        <v/>
      </c>
      <c r="R57" s="138" t="str">
        <f t="shared" si="35"/>
        <v/>
      </c>
      <c r="S57" s="138" t="str">
        <f t="shared" si="36"/>
        <v/>
      </c>
      <c r="T57" s="138" t="str">
        <f t="shared" si="37"/>
        <v/>
      </c>
      <c r="U57" s="138" t="str">
        <f t="shared" si="38"/>
        <v/>
      </c>
      <c r="V57" s="138" t="str">
        <f t="shared" si="39"/>
        <v/>
      </c>
      <c r="W57" s="138"/>
      <c r="X57" s="138"/>
      <c r="Y57" s="160"/>
      <c r="Z57" s="159" t="str">
        <f t="shared" si="40"/>
        <v/>
      </c>
      <c r="AA57" s="138" t="str">
        <f t="shared" si="41"/>
        <v/>
      </c>
      <c r="AB57" s="138" t="str">
        <f t="shared" si="42"/>
        <v/>
      </c>
      <c r="AC57" s="160" t="str">
        <f t="shared" si="43"/>
        <v/>
      </c>
      <c r="AD57" s="162"/>
      <c r="AF57" s="34">
        <f t="shared" si="0"/>
        <v>3</v>
      </c>
      <c r="AG57" s="33" t="str">
        <f t="shared" si="1"/>
        <v>A</v>
      </c>
      <c r="AH57" s="33">
        <f t="shared" si="2"/>
        <v>1</v>
      </c>
      <c r="AI57" s="33">
        <f t="shared" si="3"/>
        <v>0</v>
      </c>
      <c r="AJ57" s="40">
        <f t="shared" si="4"/>
        <v>2147532800</v>
      </c>
      <c r="AK57" s="319">
        <f t="shared" si="5"/>
        <v>0</v>
      </c>
      <c r="AL57" s="116"/>
      <c r="AM57" s="66" t="str">
        <f t="shared" si="6"/>
        <v/>
      </c>
      <c r="AN57" s="67" t="str">
        <f t="shared" si="7"/>
        <v/>
      </c>
      <c r="AO57" s="68" t="str">
        <f t="shared" si="44"/>
        <v/>
      </c>
      <c r="AP57" s="69" t="str">
        <f t="shared" si="45"/>
        <v/>
      </c>
      <c r="AQ57" s="67">
        <f t="shared" si="46"/>
        <v>0</v>
      </c>
      <c r="AR57" s="66" t="str">
        <f t="shared" si="11"/>
        <v/>
      </c>
      <c r="AS57" s="67" t="str">
        <f t="shared" si="12"/>
        <v/>
      </c>
      <c r="AT57" s="68" t="str">
        <f t="shared" si="47"/>
        <v/>
      </c>
      <c r="AU57" s="69" t="str">
        <f t="shared" si="48"/>
        <v/>
      </c>
      <c r="AV57" s="67">
        <f t="shared" si="49"/>
        <v>0</v>
      </c>
      <c r="AW57" s="66" t="str">
        <f t="shared" si="16"/>
        <v/>
      </c>
      <c r="AX57" s="67" t="str">
        <f t="shared" si="17"/>
        <v/>
      </c>
      <c r="AY57" s="68" t="str">
        <f t="shared" si="50"/>
        <v/>
      </c>
      <c r="AZ57" s="69" t="str">
        <f t="shared" si="51"/>
        <v/>
      </c>
      <c r="BA57" s="70">
        <f t="shared" si="52"/>
        <v>0</v>
      </c>
      <c r="BB57" s="116"/>
      <c r="BC57" s="193">
        <v>266</v>
      </c>
      <c r="BD57" s="241"/>
      <c r="BE57" s="242" t="s">
        <v>410</v>
      </c>
      <c r="BF57" s="243" t="s">
        <v>410</v>
      </c>
      <c r="BG57" s="244"/>
      <c r="BH57" s="244" t="s">
        <v>26</v>
      </c>
      <c r="BI57" s="244" t="s">
        <v>28</v>
      </c>
      <c r="BJ57" s="245" t="s">
        <v>69</v>
      </c>
      <c r="BK57" s="246"/>
      <c r="BL57" s="358" t="str">
        <f t="shared" si="53"/>
        <v/>
      </c>
      <c r="BM57" s="247"/>
      <c r="BN57" s="257"/>
      <c r="BO57" s="212" t="str">
        <f t="shared" si="54"/>
        <v/>
      </c>
      <c r="BP57" s="207"/>
      <c r="BQ57" s="208" t="str">
        <f t="shared" si="21"/>
        <v/>
      </c>
    </row>
    <row r="58" spans="1:69" ht="21">
      <c r="A58" s="154"/>
      <c r="B58" s="137"/>
      <c r="C58" s="137"/>
      <c r="D58" s="360"/>
      <c r="E58" s="371" t="str">
        <f t="shared" si="22"/>
        <v/>
      </c>
      <c r="F58" s="138" t="str">
        <f t="shared" si="55"/>
        <v/>
      </c>
      <c r="G58" s="138" t="str">
        <f t="shared" si="56"/>
        <v/>
      </c>
      <c r="H58" s="138" t="str">
        <f t="shared" si="25"/>
        <v/>
      </c>
      <c r="I58" s="138" t="str">
        <f t="shared" si="26"/>
        <v/>
      </c>
      <c r="J58" s="138" t="str">
        <f t="shared" si="57"/>
        <v/>
      </c>
      <c r="K58" s="138" t="str">
        <f t="shared" si="58"/>
        <v/>
      </c>
      <c r="L58" s="138" t="str">
        <f t="shared" si="59"/>
        <v/>
      </c>
      <c r="M58" s="138" t="str">
        <f t="shared" si="60"/>
        <v/>
      </c>
      <c r="N58" s="138" t="str">
        <f t="shared" si="31"/>
        <v/>
      </c>
      <c r="O58" s="138" t="str">
        <f t="shared" si="32"/>
        <v/>
      </c>
      <c r="P58" s="138" t="str">
        <f t="shared" si="33"/>
        <v/>
      </c>
      <c r="Q58" s="138" t="str">
        <f t="shared" si="34"/>
        <v/>
      </c>
      <c r="R58" s="138" t="str">
        <f t="shared" si="35"/>
        <v/>
      </c>
      <c r="S58" s="138" t="str">
        <f t="shared" si="36"/>
        <v/>
      </c>
      <c r="T58" s="138" t="str">
        <f t="shared" si="37"/>
        <v/>
      </c>
      <c r="U58" s="138" t="str">
        <f t="shared" si="38"/>
        <v/>
      </c>
      <c r="V58" s="138" t="str">
        <f t="shared" si="39"/>
        <v/>
      </c>
      <c r="W58" s="138"/>
      <c r="X58" s="138"/>
      <c r="Y58" s="160"/>
      <c r="Z58" s="159" t="str">
        <f t="shared" si="40"/>
        <v/>
      </c>
      <c r="AA58" s="138" t="str">
        <f t="shared" si="41"/>
        <v/>
      </c>
      <c r="AB58" s="138" t="str">
        <f t="shared" si="42"/>
        <v/>
      </c>
      <c r="AC58" s="160" t="str">
        <f t="shared" si="43"/>
        <v/>
      </c>
      <c r="AD58" s="162"/>
      <c r="AF58" s="34">
        <f t="shared" si="0"/>
        <v>3</v>
      </c>
      <c r="AG58" s="33" t="str">
        <f t="shared" si="1"/>
        <v>A</v>
      </c>
      <c r="AH58" s="33">
        <f t="shared" si="2"/>
        <v>1</v>
      </c>
      <c r="AI58" s="33">
        <f t="shared" si="3"/>
        <v>0</v>
      </c>
      <c r="AJ58" s="40">
        <f t="shared" si="4"/>
        <v>4295016448</v>
      </c>
      <c r="AK58" s="319">
        <f t="shared" si="5"/>
        <v>0</v>
      </c>
      <c r="AL58" s="116"/>
      <c r="AM58" s="66" t="str">
        <f t="shared" si="6"/>
        <v/>
      </c>
      <c r="AN58" s="67" t="str">
        <f t="shared" si="7"/>
        <v/>
      </c>
      <c r="AO58" s="68" t="str">
        <f t="shared" si="44"/>
        <v/>
      </c>
      <c r="AP58" s="69" t="str">
        <f t="shared" si="45"/>
        <v/>
      </c>
      <c r="AQ58" s="67">
        <f t="shared" si="46"/>
        <v>0</v>
      </c>
      <c r="AR58" s="66" t="str">
        <f t="shared" si="11"/>
        <v/>
      </c>
      <c r="AS58" s="67" t="str">
        <f t="shared" si="12"/>
        <v/>
      </c>
      <c r="AT58" s="68" t="str">
        <f t="shared" si="47"/>
        <v/>
      </c>
      <c r="AU58" s="69" t="str">
        <f t="shared" si="48"/>
        <v/>
      </c>
      <c r="AV58" s="67">
        <f t="shared" si="49"/>
        <v>0</v>
      </c>
      <c r="AW58" s="66" t="str">
        <f t="shared" si="16"/>
        <v/>
      </c>
      <c r="AX58" s="67" t="str">
        <f t="shared" si="17"/>
        <v/>
      </c>
      <c r="AY58" s="68" t="str">
        <f t="shared" si="50"/>
        <v/>
      </c>
      <c r="AZ58" s="69" t="str">
        <f t="shared" si="51"/>
        <v/>
      </c>
      <c r="BA58" s="70">
        <f t="shared" si="52"/>
        <v>0</v>
      </c>
      <c r="BB58" s="116"/>
      <c r="BC58" s="193">
        <v>267</v>
      </c>
      <c r="BD58" s="241"/>
      <c r="BE58" s="242" t="s">
        <v>410</v>
      </c>
      <c r="BF58" s="243" t="s">
        <v>410</v>
      </c>
      <c r="BG58" s="244"/>
      <c r="BH58" s="244" t="s">
        <v>26</v>
      </c>
      <c r="BI58" s="244" t="s">
        <v>28</v>
      </c>
      <c r="BJ58" s="245" t="s">
        <v>71</v>
      </c>
      <c r="BK58" s="246"/>
      <c r="BL58" s="358" t="str">
        <f t="shared" si="53"/>
        <v/>
      </c>
      <c r="BM58" s="247"/>
      <c r="BN58" s="257"/>
      <c r="BO58" s="212" t="str">
        <f t="shared" si="54"/>
        <v/>
      </c>
      <c r="BP58" s="207"/>
      <c r="BQ58" s="208" t="str">
        <f t="shared" si="21"/>
        <v/>
      </c>
    </row>
    <row r="59" spans="1:69" ht="21">
      <c r="A59" s="154"/>
      <c r="B59" s="137"/>
      <c r="C59" s="137"/>
      <c r="D59" s="360"/>
      <c r="E59" s="371" t="str">
        <f t="shared" si="22"/>
        <v/>
      </c>
      <c r="F59" s="138" t="str">
        <f t="shared" si="55"/>
        <v/>
      </c>
      <c r="G59" s="138" t="str">
        <f t="shared" si="56"/>
        <v/>
      </c>
      <c r="H59" s="138" t="str">
        <f t="shared" si="25"/>
        <v/>
      </c>
      <c r="I59" s="138" t="str">
        <f t="shared" si="26"/>
        <v/>
      </c>
      <c r="J59" s="138" t="str">
        <f t="shared" si="57"/>
        <v/>
      </c>
      <c r="K59" s="138" t="str">
        <f t="shared" si="58"/>
        <v/>
      </c>
      <c r="L59" s="138" t="str">
        <f t="shared" si="59"/>
        <v/>
      </c>
      <c r="M59" s="138" t="str">
        <f t="shared" si="60"/>
        <v/>
      </c>
      <c r="N59" s="138" t="str">
        <f t="shared" si="31"/>
        <v/>
      </c>
      <c r="O59" s="138" t="str">
        <f t="shared" si="32"/>
        <v/>
      </c>
      <c r="P59" s="138" t="str">
        <f t="shared" si="33"/>
        <v/>
      </c>
      <c r="Q59" s="138" t="str">
        <f t="shared" si="34"/>
        <v/>
      </c>
      <c r="R59" s="138" t="str">
        <f t="shared" si="35"/>
        <v/>
      </c>
      <c r="S59" s="138" t="str">
        <f t="shared" si="36"/>
        <v/>
      </c>
      <c r="T59" s="138" t="str">
        <f t="shared" si="37"/>
        <v/>
      </c>
      <c r="U59" s="138" t="str">
        <f t="shared" si="38"/>
        <v/>
      </c>
      <c r="V59" s="138" t="str">
        <f t="shared" si="39"/>
        <v/>
      </c>
      <c r="W59" s="138"/>
      <c r="X59" s="138"/>
      <c r="Y59" s="160"/>
      <c r="Z59" s="159" t="str">
        <f t="shared" si="40"/>
        <v/>
      </c>
      <c r="AA59" s="138" t="str">
        <f t="shared" si="41"/>
        <v/>
      </c>
      <c r="AB59" s="138" t="str">
        <f t="shared" si="42"/>
        <v/>
      </c>
      <c r="AC59" s="160" t="str">
        <f t="shared" si="43"/>
        <v/>
      </c>
      <c r="AD59" s="162"/>
      <c r="AF59" s="34">
        <f t="shared" si="0"/>
        <v>3</v>
      </c>
      <c r="AG59" s="33" t="str">
        <f t="shared" si="1"/>
        <v>A</v>
      </c>
      <c r="AH59" s="33">
        <f t="shared" si="2"/>
        <v>1</v>
      </c>
      <c r="AI59" s="33">
        <f t="shared" si="3"/>
        <v>0</v>
      </c>
      <c r="AJ59" s="40">
        <f t="shared" si="4"/>
        <v>8589983744</v>
      </c>
      <c r="AK59" s="319">
        <f t="shared" si="5"/>
        <v>0</v>
      </c>
      <c r="AL59" s="116"/>
      <c r="AM59" s="66" t="str">
        <f t="shared" si="6"/>
        <v/>
      </c>
      <c r="AN59" s="67" t="str">
        <f t="shared" si="7"/>
        <v/>
      </c>
      <c r="AO59" s="68" t="str">
        <f t="shared" si="44"/>
        <v/>
      </c>
      <c r="AP59" s="69" t="str">
        <f t="shared" si="45"/>
        <v/>
      </c>
      <c r="AQ59" s="67">
        <f t="shared" si="46"/>
        <v>0</v>
      </c>
      <c r="AR59" s="66" t="str">
        <f t="shared" si="11"/>
        <v/>
      </c>
      <c r="AS59" s="67" t="str">
        <f t="shared" si="12"/>
        <v/>
      </c>
      <c r="AT59" s="68" t="str">
        <f t="shared" si="47"/>
        <v/>
      </c>
      <c r="AU59" s="69" t="str">
        <f t="shared" si="48"/>
        <v/>
      </c>
      <c r="AV59" s="67">
        <f t="shared" si="49"/>
        <v>0</v>
      </c>
      <c r="AW59" s="66" t="str">
        <f t="shared" si="16"/>
        <v/>
      </c>
      <c r="AX59" s="67" t="str">
        <f t="shared" si="17"/>
        <v/>
      </c>
      <c r="AY59" s="68" t="str">
        <f t="shared" si="50"/>
        <v/>
      </c>
      <c r="AZ59" s="69" t="str">
        <f t="shared" si="51"/>
        <v/>
      </c>
      <c r="BA59" s="70">
        <f t="shared" si="52"/>
        <v>0</v>
      </c>
      <c r="BB59" s="116"/>
      <c r="BC59" s="193">
        <v>268</v>
      </c>
      <c r="BD59" s="241"/>
      <c r="BE59" s="242" t="s">
        <v>410</v>
      </c>
      <c r="BF59" s="243" t="s">
        <v>410</v>
      </c>
      <c r="BG59" s="244"/>
      <c r="BH59" s="244" t="s">
        <v>26</v>
      </c>
      <c r="BI59" s="244" t="s">
        <v>28</v>
      </c>
      <c r="BJ59" s="245" t="s">
        <v>73</v>
      </c>
      <c r="BK59" s="246"/>
      <c r="BL59" s="358" t="str">
        <f t="shared" si="53"/>
        <v/>
      </c>
      <c r="BM59" s="247"/>
      <c r="BN59" s="257"/>
      <c r="BO59" s="212" t="str">
        <f t="shared" si="54"/>
        <v/>
      </c>
      <c r="BP59" s="207"/>
      <c r="BQ59" s="208" t="str">
        <f t="shared" si="21"/>
        <v/>
      </c>
    </row>
    <row r="60" spans="1:69" ht="21">
      <c r="A60" s="154"/>
      <c r="B60" s="137"/>
      <c r="C60" s="137"/>
      <c r="D60" s="360"/>
      <c r="E60" s="371" t="str">
        <f t="shared" si="22"/>
        <v/>
      </c>
      <c r="F60" s="138" t="str">
        <f t="shared" si="55"/>
        <v/>
      </c>
      <c r="G60" s="138" t="str">
        <f t="shared" si="56"/>
        <v/>
      </c>
      <c r="H60" s="138" t="str">
        <f t="shared" si="25"/>
        <v/>
      </c>
      <c r="I60" s="138" t="str">
        <f t="shared" si="26"/>
        <v/>
      </c>
      <c r="J60" s="138" t="str">
        <f t="shared" si="57"/>
        <v/>
      </c>
      <c r="K60" s="138" t="str">
        <f t="shared" si="58"/>
        <v/>
      </c>
      <c r="L60" s="138" t="str">
        <f t="shared" si="59"/>
        <v/>
      </c>
      <c r="M60" s="138" t="str">
        <f t="shared" si="60"/>
        <v/>
      </c>
      <c r="N60" s="138" t="str">
        <f t="shared" si="31"/>
        <v/>
      </c>
      <c r="O60" s="138" t="str">
        <f t="shared" si="32"/>
        <v/>
      </c>
      <c r="P60" s="138" t="str">
        <f t="shared" si="33"/>
        <v/>
      </c>
      <c r="Q60" s="138" t="str">
        <f t="shared" si="34"/>
        <v/>
      </c>
      <c r="R60" s="138" t="str">
        <f t="shared" si="35"/>
        <v/>
      </c>
      <c r="S60" s="138" t="str">
        <f t="shared" si="36"/>
        <v/>
      </c>
      <c r="T60" s="138" t="str">
        <f t="shared" si="37"/>
        <v/>
      </c>
      <c r="U60" s="138" t="str">
        <f t="shared" si="38"/>
        <v/>
      </c>
      <c r="V60" s="138" t="str">
        <f t="shared" si="39"/>
        <v/>
      </c>
      <c r="W60" s="138"/>
      <c r="X60" s="138"/>
      <c r="Y60" s="160"/>
      <c r="Z60" s="159" t="str">
        <f t="shared" si="40"/>
        <v/>
      </c>
      <c r="AA60" s="138" t="str">
        <f t="shared" si="41"/>
        <v/>
      </c>
      <c r="AB60" s="138" t="str">
        <f t="shared" si="42"/>
        <v/>
      </c>
      <c r="AC60" s="160" t="str">
        <f t="shared" si="43"/>
        <v/>
      </c>
      <c r="AD60" s="162"/>
      <c r="AF60" s="34">
        <f t="shared" si="0"/>
        <v>3</v>
      </c>
      <c r="AG60" s="33" t="str">
        <f t="shared" si="1"/>
        <v>A</v>
      </c>
      <c r="AH60" s="33">
        <f t="shared" si="2"/>
        <v>1</v>
      </c>
      <c r="AI60" s="33">
        <f t="shared" si="3"/>
        <v>0</v>
      </c>
      <c r="AJ60" s="40">
        <f t="shared" si="4"/>
        <v>17179918336</v>
      </c>
      <c r="AK60" s="319">
        <f t="shared" si="5"/>
        <v>0</v>
      </c>
      <c r="AL60" s="116"/>
      <c r="AM60" s="66" t="str">
        <f t="shared" si="6"/>
        <v/>
      </c>
      <c r="AN60" s="67" t="str">
        <f t="shared" si="7"/>
        <v/>
      </c>
      <c r="AO60" s="68" t="str">
        <f t="shared" si="44"/>
        <v/>
      </c>
      <c r="AP60" s="69" t="str">
        <f t="shared" si="45"/>
        <v/>
      </c>
      <c r="AQ60" s="67">
        <f t="shared" si="46"/>
        <v>0</v>
      </c>
      <c r="AR60" s="66" t="str">
        <f t="shared" si="11"/>
        <v/>
      </c>
      <c r="AS60" s="67" t="str">
        <f t="shared" si="12"/>
        <v/>
      </c>
      <c r="AT60" s="68" t="str">
        <f t="shared" si="47"/>
        <v/>
      </c>
      <c r="AU60" s="69" t="str">
        <f t="shared" si="48"/>
        <v/>
      </c>
      <c r="AV60" s="67">
        <f t="shared" si="49"/>
        <v>0</v>
      </c>
      <c r="AW60" s="66" t="str">
        <f t="shared" si="16"/>
        <v/>
      </c>
      <c r="AX60" s="67" t="str">
        <f t="shared" si="17"/>
        <v/>
      </c>
      <c r="AY60" s="68" t="str">
        <f t="shared" si="50"/>
        <v/>
      </c>
      <c r="AZ60" s="69" t="str">
        <f t="shared" si="51"/>
        <v/>
      </c>
      <c r="BA60" s="70">
        <f t="shared" si="52"/>
        <v>0</v>
      </c>
      <c r="BB60" s="116"/>
      <c r="BC60" s="193">
        <v>269</v>
      </c>
      <c r="BD60" s="241"/>
      <c r="BE60" s="242" t="s">
        <v>410</v>
      </c>
      <c r="BF60" s="243" t="s">
        <v>410</v>
      </c>
      <c r="BG60" s="244"/>
      <c r="BH60" s="244" t="s">
        <v>26</v>
      </c>
      <c r="BI60" s="244" t="s">
        <v>28</v>
      </c>
      <c r="BJ60" s="245" t="s">
        <v>75</v>
      </c>
      <c r="BK60" s="246"/>
      <c r="BL60" s="358" t="str">
        <f t="shared" si="53"/>
        <v/>
      </c>
      <c r="BM60" s="247"/>
      <c r="BN60" s="257"/>
      <c r="BO60" s="212" t="str">
        <f t="shared" si="54"/>
        <v/>
      </c>
      <c r="BP60" s="207"/>
      <c r="BQ60" s="208" t="str">
        <f t="shared" si="21"/>
        <v/>
      </c>
    </row>
    <row r="61" spans="1:69" ht="21">
      <c r="A61" s="154"/>
      <c r="B61" s="137"/>
      <c r="C61" s="137"/>
      <c r="D61" s="360"/>
      <c r="E61" s="371" t="str">
        <f t="shared" si="22"/>
        <v/>
      </c>
      <c r="F61" s="138" t="str">
        <f t="shared" si="55"/>
        <v/>
      </c>
      <c r="G61" s="138" t="str">
        <f t="shared" si="56"/>
        <v/>
      </c>
      <c r="H61" s="138" t="str">
        <f t="shared" si="25"/>
        <v/>
      </c>
      <c r="I61" s="138" t="str">
        <f t="shared" si="26"/>
        <v/>
      </c>
      <c r="J61" s="138" t="str">
        <f t="shared" si="57"/>
        <v/>
      </c>
      <c r="K61" s="138" t="str">
        <f t="shared" si="58"/>
        <v/>
      </c>
      <c r="L61" s="138" t="str">
        <f t="shared" si="59"/>
        <v/>
      </c>
      <c r="M61" s="138" t="str">
        <f t="shared" si="60"/>
        <v/>
      </c>
      <c r="N61" s="138" t="str">
        <f t="shared" si="31"/>
        <v/>
      </c>
      <c r="O61" s="138" t="str">
        <f t="shared" si="32"/>
        <v/>
      </c>
      <c r="P61" s="138" t="str">
        <f t="shared" si="33"/>
        <v/>
      </c>
      <c r="Q61" s="138" t="str">
        <f t="shared" si="34"/>
        <v/>
      </c>
      <c r="R61" s="138" t="str">
        <f t="shared" si="35"/>
        <v/>
      </c>
      <c r="S61" s="138" t="str">
        <f t="shared" si="36"/>
        <v/>
      </c>
      <c r="T61" s="138" t="str">
        <f t="shared" si="37"/>
        <v/>
      </c>
      <c r="U61" s="138" t="str">
        <f t="shared" si="38"/>
        <v/>
      </c>
      <c r="V61" s="138" t="str">
        <f t="shared" si="39"/>
        <v/>
      </c>
      <c r="W61" s="138"/>
      <c r="X61" s="138"/>
      <c r="Y61" s="160"/>
      <c r="Z61" s="159" t="str">
        <f t="shared" si="40"/>
        <v/>
      </c>
      <c r="AA61" s="138" t="str">
        <f t="shared" si="41"/>
        <v/>
      </c>
      <c r="AB61" s="138" t="str">
        <f t="shared" si="42"/>
        <v/>
      </c>
      <c r="AC61" s="160" t="str">
        <f t="shared" si="43"/>
        <v/>
      </c>
      <c r="AD61" s="162"/>
      <c r="AF61" s="34">
        <f t="shared" si="0"/>
        <v>3</v>
      </c>
      <c r="AG61" s="33" t="str">
        <f t="shared" si="1"/>
        <v>A</v>
      </c>
      <c r="AH61" s="33">
        <f t="shared" si="2"/>
        <v>1</v>
      </c>
      <c r="AI61" s="33">
        <f t="shared" si="3"/>
        <v>0</v>
      </c>
      <c r="AJ61" s="40">
        <f t="shared" si="4"/>
        <v>34359787520</v>
      </c>
      <c r="AK61" s="319">
        <f t="shared" si="5"/>
        <v>0</v>
      </c>
      <c r="AL61" s="116"/>
      <c r="AM61" s="66" t="str">
        <f t="shared" si="6"/>
        <v/>
      </c>
      <c r="AN61" s="67" t="str">
        <f t="shared" si="7"/>
        <v/>
      </c>
      <c r="AO61" s="68" t="str">
        <f t="shared" si="44"/>
        <v/>
      </c>
      <c r="AP61" s="69" t="str">
        <f t="shared" si="45"/>
        <v/>
      </c>
      <c r="AQ61" s="67">
        <f t="shared" si="46"/>
        <v>0</v>
      </c>
      <c r="AR61" s="66" t="str">
        <f t="shared" si="11"/>
        <v/>
      </c>
      <c r="AS61" s="67" t="str">
        <f t="shared" si="12"/>
        <v/>
      </c>
      <c r="AT61" s="68" t="str">
        <f t="shared" si="47"/>
        <v/>
      </c>
      <c r="AU61" s="69" t="str">
        <f t="shared" si="48"/>
        <v/>
      </c>
      <c r="AV61" s="67">
        <f t="shared" si="49"/>
        <v>0</v>
      </c>
      <c r="AW61" s="66" t="str">
        <f t="shared" si="16"/>
        <v/>
      </c>
      <c r="AX61" s="67" t="str">
        <f t="shared" si="17"/>
        <v/>
      </c>
      <c r="AY61" s="68" t="str">
        <f t="shared" si="50"/>
        <v/>
      </c>
      <c r="AZ61" s="69" t="str">
        <f t="shared" si="51"/>
        <v/>
      </c>
      <c r="BA61" s="70">
        <f t="shared" si="52"/>
        <v>0</v>
      </c>
      <c r="BB61" s="116"/>
      <c r="BC61" s="193">
        <v>270</v>
      </c>
      <c r="BD61" s="241"/>
      <c r="BE61" s="242" t="s">
        <v>410</v>
      </c>
      <c r="BF61" s="243" t="s">
        <v>410</v>
      </c>
      <c r="BG61" s="244"/>
      <c r="BH61" s="244" t="s">
        <v>26</v>
      </c>
      <c r="BI61" s="244" t="s">
        <v>28</v>
      </c>
      <c r="BJ61" s="245" t="s">
        <v>76</v>
      </c>
      <c r="BK61" s="246"/>
      <c r="BL61" s="358" t="str">
        <f t="shared" si="53"/>
        <v/>
      </c>
      <c r="BM61" s="247"/>
      <c r="BN61" s="257"/>
      <c r="BO61" s="212" t="str">
        <f t="shared" si="54"/>
        <v/>
      </c>
      <c r="BP61" s="207"/>
      <c r="BQ61" s="208" t="str">
        <f t="shared" si="21"/>
        <v/>
      </c>
    </row>
    <row r="62" spans="1:69" ht="21">
      <c r="A62" s="154"/>
      <c r="B62" s="137"/>
      <c r="C62" s="137"/>
      <c r="D62" s="360"/>
      <c r="E62" s="371" t="str">
        <f t="shared" si="22"/>
        <v/>
      </c>
      <c r="F62" s="138" t="str">
        <f t="shared" si="55"/>
        <v/>
      </c>
      <c r="G62" s="138" t="str">
        <f t="shared" si="56"/>
        <v/>
      </c>
      <c r="H62" s="138" t="str">
        <f t="shared" si="25"/>
        <v/>
      </c>
      <c r="I62" s="138" t="str">
        <f t="shared" si="26"/>
        <v/>
      </c>
      <c r="J62" s="138" t="str">
        <f t="shared" si="57"/>
        <v/>
      </c>
      <c r="K62" s="138" t="str">
        <f t="shared" si="58"/>
        <v/>
      </c>
      <c r="L62" s="138" t="str">
        <f t="shared" si="59"/>
        <v/>
      </c>
      <c r="M62" s="138" t="str">
        <f t="shared" si="60"/>
        <v/>
      </c>
      <c r="N62" s="138" t="str">
        <f t="shared" si="31"/>
        <v/>
      </c>
      <c r="O62" s="138" t="str">
        <f t="shared" si="32"/>
        <v/>
      </c>
      <c r="P62" s="138" t="str">
        <f t="shared" si="33"/>
        <v/>
      </c>
      <c r="Q62" s="138" t="str">
        <f t="shared" si="34"/>
        <v/>
      </c>
      <c r="R62" s="138" t="str">
        <f t="shared" si="35"/>
        <v/>
      </c>
      <c r="S62" s="138" t="str">
        <f t="shared" si="36"/>
        <v/>
      </c>
      <c r="T62" s="138" t="str">
        <f t="shared" si="37"/>
        <v/>
      </c>
      <c r="U62" s="138" t="str">
        <f t="shared" si="38"/>
        <v/>
      </c>
      <c r="V62" s="138" t="str">
        <f t="shared" si="39"/>
        <v/>
      </c>
      <c r="W62" s="138"/>
      <c r="X62" s="138"/>
      <c r="Y62" s="160"/>
      <c r="Z62" s="159" t="str">
        <f t="shared" si="40"/>
        <v/>
      </c>
      <c r="AA62" s="138" t="str">
        <f t="shared" si="41"/>
        <v/>
      </c>
      <c r="AB62" s="138" t="str">
        <f t="shared" si="42"/>
        <v/>
      </c>
      <c r="AC62" s="160" t="str">
        <f t="shared" si="43"/>
        <v/>
      </c>
      <c r="AD62" s="162"/>
      <c r="AF62" s="34">
        <f t="shared" si="0"/>
        <v>3</v>
      </c>
      <c r="AG62" s="33" t="str">
        <f t="shared" si="1"/>
        <v>A</v>
      </c>
      <c r="AH62" s="33">
        <f t="shared" si="2"/>
        <v>1</v>
      </c>
      <c r="AI62" s="33">
        <f t="shared" si="3"/>
        <v>0</v>
      </c>
      <c r="AJ62" s="40">
        <f t="shared" si="4"/>
        <v>68719525888</v>
      </c>
      <c r="AK62" s="319">
        <f t="shared" si="5"/>
        <v>0</v>
      </c>
      <c r="AL62" s="116"/>
      <c r="AM62" s="66" t="str">
        <f t="shared" si="6"/>
        <v/>
      </c>
      <c r="AN62" s="67" t="str">
        <f t="shared" si="7"/>
        <v/>
      </c>
      <c r="AO62" s="68" t="str">
        <f t="shared" si="44"/>
        <v/>
      </c>
      <c r="AP62" s="69" t="str">
        <f t="shared" si="45"/>
        <v/>
      </c>
      <c r="AQ62" s="67">
        <f t="shared" si="46"/>
        <v>0</v>
      </c>
      <c r="AR62" s="66" t="str">
        <f t="shared" si="11"/>
        <v/>
      </c>
      <c r="AS62" s="67" t="str">
        <f t="shared" si="12"/>
        <v/>
      </c>
      <c r="AT62" s="68" t="str">
        <f t="shared" si="47"/>
        <v/>
      </c>
      <c r="AU62" s="69" t="str">
        <f t="shared" si="48"/>
        <v/>
      </c>
      <c r="AV62" s="67">
        <f t="shared" si="49"/>
        <v>0</v>
      </c>
      <c r="AW62" s="66" t="str">
        <f t="shared" si="16"/>
        <v/>
      </c>
      <c r="AX62" s="67" t="str">
        <f t="shared" si="17"/>
        <v/>
      </c>
      <c r="AY62" s="68" t="str">
        <f t="shared" si="50"/>
        <v/>
      </c>
      <c r="AZ62" s="69" t="str">
        <f t="shared" si="51"/>
        <v/>
      </c>
      <c r="BA62" s="70">
        <f t="shared" si="52"/>
        <v>0</v>
      </c>
      <c r="BB62" s="116"/>
      <c r="BC62" s="193">
        <v>271</v>
      </c>
      <c r="BD62" s="241"/>
      <c r="BE62" s="242" t="s">
        <v>410</v>
      </c>
      <c r="BF62" s="243" t="s">
        <v>410</v>
      </c>
      <c r="BG62" s="244"/>
      <c r="BH62" s="244" t="s">
        <v>26</v>
      </c>
      <c r="BI62" s="244" t="s">
        <v>28</v>
      </c>
      <c r="BJ62" s="245" t="s">
        <v>124</v>
      </c>
      <c r="BK62" s="246"/>
      <c r="BL62" s="358" t="str">
        <f t="shared" si="53"/>
        <v/>
      </c>
      <c r="BM62" s="247"/>
      <c r="BN62" s="257"/>
      <c r="BO62" s="212" t="str">
        <f t="shared" si="54"/>
        <v/>
      </c>
      <c r="BP62" s="207"/>
      <c r="BQ62" s="208" t="str">
        <f t="shared" si="21"/>
        <v/>
      </c>
    </row>
    <row r="63" spans="1:69" ht="21">
      <c r="A63" s="154"/>
      <c r="B63" s="137"/>
      <c r="C63" s="137"/>
      <c r="D63" s="360"/>
      <c r="E63" s="371" t="str">
        <f t="shared" si="22"/>
        <v/>
      </c>
      <c r="F63" s="138" t="str">
        <f t="shared" si="55"/>
        <v/>
      </c>
      <c r="G63" s="138" t="str">
        <f t="shared" si="56"/>
        <v/>
      </c>
      <c r="H63" s="138" t="str">
        <f t="shared" si="25"/>
        <v/>
      </c>
      <c r="I63" s="138" t="str">
        <f t="shared" si="26"/>
        <v/>
      </c>
      <c r="J63" s="138" t="str">
        <f t="shared" si="57"/>
        <v/>
      </c>
      <c r="K63" s="138" t="str">
        <f t="shared" si="58"/>
        <v/>
      </c>
      <c r="L63" s="138" t="str">
        <f t="shared" si="59"/>
        <v/>
      </c>
      <c r="M63" s="138" t="str">
        <f t="shared" si="60"/>
        <v/>
      </c>
      <c r="N63" s="138" t="str">
        <f t="shared" si="31"/>
        <v/>
      </c>
      <c r="O63" s="138" t="str">
        <f t="shared" si="32"/>
        <v/>
      </c>
      <c r="P63" s="138" t="str">
        <f t="shared" si="33"/>
        <v/>
      </c>
      <c r="Q63" s="138" t="str">
        <f t="shared" si="34"/>
        <v/>
      </c>
      <c r="R63" s="138" t="str">
        <f t="shared" si="35"/>
        <v/>
      </c>
      <c r="S63" s="138" t="str">
        <f t="shared" si="36"/>
        <v/>
      </c>
      <c r="T63" s="138" t="str">
        <f t="shared" si="37"/>
        <v/>
      </c>
      <c r="U63" s="138" t="str">
        <f t="shared" si="38"/>
        <v/>
      </c>
      <c r="V63" s="138" t="str">
        <f t="shared" si="39"/>
        <v/>
      </c>
      <c r="W63" s="138"/>
      <c r="X63" s="138"/>
      <c r="Y63" s="160"/>
      <c r="Z63" s="159" t="str">
        <f t="shared" si="40"/>
        <v/>
      </c>
      <c r="AA63" s="138" t="str">
        <f t="shared" si="41"/>
        <v/>
      </c>
      <c r="AB63" s="138" t="str">
        <f t="shared" si="42"/>
        <v/>
      </c>
      <c r="AC63" s="160" t="str">
        <f t="shared" si="43"/>
        <v/>
      </c>
      <c r="AD63" s="162"/>
      <c r="AF63" s="34">
        <f t="shared" si="0"/>
        <v>3</v>
      </c>
      <c r="AG63" s="33" t="str">
        <f t="shared" si="1"/>
        <v>A</v>
      </c>
      <c r="AH63" s="33">
        <f t="shared" si="2"/>
        <v>1</v>
      </c>
      <c r="AI63" s="33">
        <f t="shared" si="3"/>
        <v>0</v>
      </c>
      <c r="AJ63" s="40">
        <f t="shared" si="4"/>
        <v>4398046560256</v>
      </c>
      <c r="AK63" s="319">
        <f t="shared" si="5"/>
        <v>0</v>
      </c>
      <c r="AL63" s="116"/>
      <c r="AM63" s="66" t="str">
        <f t="shared" si="6"/>
        <v/>
      </c>
      <c r="AN63" s="67" t="str">
        <f t="shared" si="7"/>
        <v/>
      </c>
      <c r="AO63" s="68" t="str">
        <f t="shared" si="44"/>
        <v/>
      </c>
      <c r="AP63" s="69" t="str">
        <f t="shared" si="45"/>
        <v/>
      </c>
      <c r="AQ63" s="67">
        <f t="shared" si="46"/>
        <v>0</v>
      </c>
      <c r="AR63" s="66" t="str">
        <f t="shared" si="11"/>
        <v/>
      </c>
      <c r="AS63" s="67" t="str">
        <f t="shared" si="12"/>
        <v/>
      </c>
      <c r="AT63" s="68" t="str">
        <f t="shared" si="47"/>
        <v/>
      </c>
      <c r="AU63" s="69" t="str">
        <f t="shared" si="48"/>
        <v/>
      </c>
      <c r="AV63" s="67">
        <f t="shared" si="49"/>
        <v>0</v>
      </c>
      <c r="AW63" s="66" t="str">
        <f t="shared" si="16"/>
        <v/>
      </c>
      <c r="AX63" s="67" t="str">
        <f t="shared" si="17"/>
        <v/>
      </c>
      <c r="AY63" s="68" t="str">
        <f t="shared" si="50"/>
        <v/>
      </c>
      <c r="AZ63" s="69" t="str">
        <f t="shared" si="51"/>
        <v/>
      </c>
      <c r="BA63" s="70">
        <f t="shared" si="52"/>
        <v>0</v>
      </c>
      <c r="BB63" s="116"/>
      <c r="BC63" s="193">
        <v>272</v>
      </c>
      <c r="BD63" s="241"/>
      <c r="BE63" s="242" t="s">
        <v>410</v>
      </c>
      <c r="BF63" s="243" t="s">
        <v>410</v>
      </c>
      <c r="BG63" s="244"/>
      <c r="BH63" s="244" t="s">
        <v>26</v>
      </c>
      <c r="BI63" s="244" t="s">
        <v>28</v>
      </c>
      <c r="BJ63" s="245" t="s">
        <v>96</v>
      </c>
      <c r="BK63" s="246"/>
      <c r="BL63" s="358" t="str">
        <f t="shared" si="53"/>
        <v/>
      </c>
      <c r="BM63" s="247"/>
      <c r="BN63" s="257"/>
      <c r="BO63" s="212" t="str">
        <f t="shared" si="54"/>
        <v/>
      </c>
      <c r="BP63" s="207"/>
      <c r="BQ63" s="208" t="str">
        <f t="shared" si="21"/>
        <v/>
      </c>
    </row>
    <row r="64" spans="1:69" ht="21">
      <c r="A64" s="154"/>
      <c r="B64" s="137"/>
      <c r="C64" s="137"/>
      <c r="D64" s="360"/>
      <c r="E64" s="371" t="str">
        <f t="shared" si="22"/>
        <v/>
      </c>
      <c r="F64" s="138" t="str">
        <f t="shared" si="55"/>
        <v/>
      </c>
      <c r="G64" s="138" t="str">
        <f t="shared" si="56"/>
        <v/>
      </c>
      <c r="H64" s="138" t="str">
        <f t="shared" si="25"/>
        <v/>
      </c>
      <c r="I64" s="138" t="str">
        <f t="shared" si="26"/>
        <v/>
      </c>
      <c r="J64" s="138" t="str">
        <f t="shared" si="57"/>
        <v/>
      </c>
      <c r="K64" s="138" t="str">
        <f t="shared" si="58"/>
        <v/>
      </c>
      <c r="L64" s="138" t="str">
        <f t="shared" si="59"/>
        <v/>
      </c>
      <c r="M64" s="138" t="str">
        <f t="shared" si="60"/>
        <v/>
      </c>
      <c r="N64" s="138" t="str">
        <f t="shared" si="31"/>
        <v/>
      </c>
      <c r="O64" s="138" t="str">
        <f t="shared" si="32"/>
        <v/>
      </c>
      <c r="P64" s="138" t="str">
        <f t="shared" si="33"/>
        <v/>
      </c>
      <c r="Q64" s="138" t="str">
        <f t="shared" si="34"/>
        <v/>
      </c>
      <c r="R64" s="138" t="str">
        <f t="shared" si="35"/>
        <v/>
      </c>
      <c r="S64" s="138" t="str">
        <f t="shared" si="36"/>
        <v/>
      </c>
      <c r="T64" s="138" t="str">
        <f t="shared" si="37"/>
        <v/>
      </c>
      <c r="U64" s="138" t="str">
        <f t="shared" si="38"/>
        <v/>
      </c>
      <c r="V64" s="138" t="str">
        <f t="shared" si="39"/>
        <v/>
      </c>
      <c r="W64" s="138"/>
      <c r="X64" s="138"/>
      <c r="Y64" s="160"/>
      <c r="Z64" s="159" t="str">
        <f t="shared" si="40"/>
        <v/>
      </c>
      <c r="AA64" s="138" t="str">
        <f t="shared" si="41"/>
        <v/>
      </c>
      <c r="AB64" s="138" t="str">
        <f t="shared" si="42"/>
        <v/>
      </c>
      <c r="AC64" s="160" t="str">
        <f t="shared" si="43"/>
        <v/>
      </c>
      <c r="AD64" s="162"/>
      <c r="AF64" s="34">
        <f t="shared" si="0"/>
        <v>3</v>
      </c>
      <c r="AG64" s="33" t="str">
        <f t="shared" si="1"/>
        <v>A</v>
      </c>
      <c r="AH64" s="33">
        <f t="shared" si="2"/>
        <v>1</v>
      </c>
      <c r="AI64" s="33">
        <f t="shared" si="3"/>
        <v>0</v>
      </c>
      <c r="AJ64" s="40">
        <f t="shared" si="4"/>
        <v>8796093071360</v>
      </c>
      <c r="AK64" s="319">
        <f t="shared" si="5"/>
        <v>0</v>
      </c>
      <c r="AL64" s="116"/>
      <c r="AM64" s="66" t="str">
        <f t="shared" si="6"/>
        <v/>
      </c>
      <c r="AN64" s="67" t="str">
        <f t="shared" si="7"/>
        <v/>
      </c>
      <c r="AO64" s="68" t="str">
        <f t="shared" si="44"/>
        <v/>
      </c>
      <c r="AP64" s="69" t="str">
        <f t="shared" si="45"/>
        <v/>
      </c>
      <c r="AQ64" s="67">
        <f t="shared" si="46"/>
        <v>0</v>
      </c>
      <c r="AR64" s="66" t="str">
        <f t="shared" si="11"/>
        <v/>
      </c>
      <c r="AS64" s="67" t="str">
        <f t="shared" si="12"/>
        <v/>
      </c>
      <c r="AT64" s="68" t="str">
        <f t="shared" si="47"/>
        <v/>
      </c>
      <c r="AU64" s="69" t="str">
        <f t="shared" si="48"/>
        <v/>
      </c>
      <c r="AV64" s="67">
        <f t="shared" si="49"/>
        <v>0</v>
      </c>
      <c r="AW64" s="66" t="str">
        <f t="shared" si="16"/>
        <v/>
      </c>
      <c r="AX64" s="67" t="str">
        <f t="shared" si="17"/>
        <v/>
      </c>
      <c r="AY64" s="68" t="str">
        <f t="shared" si="50"/>
        <v/>
      </c>
      <c r="AZ64" s="69" t="str">
        <f t="shared" si="51"/>
        <v/>
      </c>
      <c r="BA64" s="70">
        <f t="shared" si="52"/>
        <v>0</v>
      </c>
      <c r="BB64" s="116"/>
      <c r="BC64" s="193">
        <v>273</v>
      </c>
      <c r="BD64" s="241"/>
      <c r="BE64" s="242" t="s">
        <v>410</v>
      </c>
      <c r="BF64" s="243" t="s">
        <v>410</v>
      </c>
      <c r="BG64" s="244"/>
      <c r="BH64" s="244" t="s">
        <v>26</v>
      </c>
      <c r="BI64" s="244" t="s">
        <v>28</v>
      </c>
      <c r="BJ64" s="245" t="s">
        <v>98</v>
      </c>
      <c r="BK64" s="246"/>
      <c r="BL64" s="358" t="str">
        <f t="shared" si="53"/>
        <v/>
      </c>
      <c r="BM64" s="247"/>
      <c r="BN64" s="257"/>
      <c r="BO64" s="212" t="str">
        <f t="shared" si="54"/>
        <v/>
      </c>
      <c r="BP64" s="207"/>
      <c r="BQ64" s="208" t="str">
        <f t="shared" si="21"/>
        <v/>
      </c>
    </row>
    <row r="65" spans="1:69" ht="21">
      <c r="A65" s="154"/>
      <c r="B65" s="137"/>
      <c r="C65" s="137"/>
      <c r="D65" s="360"/>
      <c r="E65" s="371" t="str">
        <f t="shared" si="22"/>
        <v/>
      </c>
      <c r="F65" s="138" t="str">
        <f t="shared" si="55"/>
        <v/>
      </c>
      <c r="G65" s="138" t="str">
        <f t="shared" si="56"/>
        <v/>
      </c>
      <c r="H65" s="138" t="str">
        <f t="shared" si="25"/>
        <v/>
      </c>
      <c r="I65" s="138" t="str">
        <f t="shared" si="26"/>
        <v/>
      </c>
      <c r="J65" s="138" t="str">
        <f t="shared" si="57"/>
        <v/>
      </c>
      <c r="K65" s="138" t="str">
        <f t="shared" si="58"/>
        <v/>
      </c>
      <c r="L65" s="138" t="str">
        <f t="shared" si="59"/>
        <v/>
      </c>
      <c r="M65" s="138" t="str">
        <f t="shared" si="60"/>
        <v/>
      </c>
      <c r="N65" s="138" t="str">
        <f t="shared" si="31"/>
        <v/>
      </c>
      <c r="O65" s="138" t="str">
        <f t="shared" si="32"/>
        <v/>
      </c>
      <c r="P65" s="138" t="str">
        <f t="shared" si="33"/>
        <v/>
      </c>
      <c r="Q65" s="138" t="str">
        <f t="shared" si="34"/>
        <v/>
      </c>
      <c r="R65" s="138" t="str">
        <f t="shared" si="35"/>
        <v/>
      </c>
      <c r="S65" s="138" t="str">
        <f t="shared" si="36"/>
        <v/>
      </c>
      <c r="T65" s="138" t="str">
        <f t="shared" si="37"/>
        <v/>
      </c>
      <c r="U65" s="138" t="str">
        <f t="shared" si="38"/>
        <v/>
      </c>
      <c r="V65" s="138" t="str">
        <f t="shared" si="39"/>
        <v/>
      </c>
      <c r="W65" s="138"/>
      <c r="X65" s="138"/>
      <c r="Y65" s="160"/>
      <c r="Z65" s="159" t="str">
        <f t="shared" si="40"/>
        <v/>
      </c>
      <c r="AA65" s="138" t="str">
        <f t="shared" si="41"/>
        <v/>
      </c>
      <c r="AB65" s="138" t="str">
        <f t="shared" si="42"/>
        <v/>
      </c>
      <c r="AC65" s="160" t="str">
        <f t="shared" si="43"/>
        <v/>
      </c>
      <c r="AD65" s="162"/>
      <c r="AF65" s="34">
        <f t="shared" si="0"/>
        <v>3</v>
      </c>
      <c r="AG65" s="33" t="str">
        <f t="shared" si="1"/>
        <v>A</v>
      </c>
      <c r="AH65" s="33">
        <f t="shared" si="2"/>
        <v>1</v>
      </c>
      <c r="AI65" s="33">
        <f t="shared" si="3"/>
        <v>0</v>
      </c>
      <c r="AJ65" s="40">
        <f t="shared" si="4"/>
        <v>17592186093568</v>
      </c>
      <c r="AK65" s="319">
        <f t="shared" si="5"/>
        <v>0</v>
      </c>
      <c r="AL65" s="116"/>
      <c r="AM65" s="66" t="str">
        <f t="shared" si="6"/>
        <v/>
      </c>
      <c r="AN65" s="67" t="str">
        <f t="shared" si="7"/>
        <v/>
      </c>
      <c r="AO65" s="68" t="str">
        <f t="shared" si="44"/>
        <v/>
      </c>
      <c r="AP65" s="69" t="str">
        <f t="shared" si="45"/>
        <v/>
      </c>
      <c r="AQ65" s="67">
        <f t="shared" si="46"/>
        <v>0</v>
      </c>
      <c r="AR65" s="66" t="str">
        <f t="shared" si="11"/>
        <v/>
      </c>
      <c r="AS65" s="67" t="str">
        <f t="shared" si="12"/>
        <v/>
      </c>
      <c r="AT65" s="68" t="str">
        <f t="shared" si="47"/>
        <v/>
      </c>
      <c r="AU65" s="69" t="str">
        <f t="shared" si="48"/>
        <v/>
      </c>
      <c r="AV65" s="67">
        <f t="shared" si="49"/>
        <v>0</v>
      </c>
      <c r="AW65" s="66" t="str">
        <f t="shared" si="16"/>
        <v/>
      </c>
      <c r="AX65" s="67" t="str">
        <f t="shared" si="17"/>
        <v/>
      </c>
      <c r="AY65" s="68" t="str">
        <f t="shared" si="50"/>
        <v/>
      </c>
      <c r="AZ65" s="69" t="str">
        <f t="shared" si="51"/>
        <v/>
      </c>
      <c r="BA65" s="70">
        <f t="shared" si="52"/>
        <v>0</v>
      </c>
      <c r="BB65" s="116"/>
      <c r="BC65" s="193">
        <v>274</v>
      </c>
      <c r="BD65" s="241"/>
      <c r="BE65" s="242" t="s">
        <v>410</v>
      </c>
      <c r="BF65" s="243" t="s">
        <v>410</v>
      </c>
      <c r="BG65" s="244"/>
      <c r="BH65" s="244" t="s">
        <v>26</v>
      </c>
      <c r="BI65" s="244" t="s">
        <v>28</v>
      </c>
      <c r="BJ65" s="245" t="s">
        <v>100</v>
      </c>
      <c r="BK65" s="246"/>
      <c r="BL65" s="358" t="str">
        <f t="shared" si="53"/>
        <v/>
      </c>
      <c r="BM65" s="247"/>
      <c r="BN65" s="257"/>
      <c r="BO65" s="212" t="str">
        <f t="shared" si="54"/>
        <v/>
      </c>
      <c r="BP65" s="207"/>
      <c r="BQ65" s="208" t="str">
        <f t="shared" si="21"/>
        <v/>
      </c>
    </row>
    <row r="66" spans="1:69" ht="21">
      <c r="A66" s="154"/>
      <c r="B66" s="137"/>
      <c r="C66" s="137"/>
      <c r="D66" s="360"/>
      <c r="E66" s="371" t="str">
        <f t="shared" si="22"/>
        <v/>
      </c>
      <c r="F66" s="138" t="str">
        <f t="shared" si="55"/>
        <v/>
      </c>
      <c r="G66" s="138" t="str">
        <f t="shared" si="56"/>
        <v/>
      </c>
      <c r="H66" s="138" t="str">
        <f t="shared" si="25"/>
        <v/>
      </c>
      <c r="I66" s="138" t="str">
        <f t="shared" si="26"/>
        <v/>
      </c>
      <c r="J66" s="138" t="str">
        <f t="shared" si="57"/>
        <v/>
      </c>
      <c r="K66" s="138" t="str">
        <f t="shared" si="58"/>
        <v/>
      </c>
      <c r="L66" s="138" t="str">
        <f t="shared" si="59"/>
        <v/>
      </c>
      <c r="M66" s="138" t="str">
        <f t="shared" si="60"/>
        <v/>
      </c>
      <c r="N66" s="138" t="str">
        <f t="shared" si="31"/>
        <v/>
      </c>
      <c r="O66" s="138" t="str">
        <f t="shared" si="32"/>
        <v/>
      </c>
      <c r="P66" s="138" t="str">
        <f t="shared" si="33"/>
        <v/>
      </c>
      <c r="Q66" s="138" t="str">
        <f t="shared" si="34"/>
        <v/>
      </c>
      <c r="R66" s="138" t="str">
        <f t="shared" si="35"/>
        <v/>
      </c>
      <c r="S66" s="138" t="str">
        <f t="shared" si="36"/>
        <v/>
      </c>
      <c r="T66" s="138" t="str">
        <f t="shared" si="37"/>
        <v/>
      </c>
      <c r="U66" s="138" t="str">
        <f t="shared" si="38"/>
        <v/>
      </c>
      <c r="V66" s="138" t="str">
        <f t="shared" si="39"/>
        <v/>
      </c>
      <c r="W66" s="138"/>
      <c r="X66" s="138"/>
      <c r="Y66" s="160"/>
      <c r="Z66" s="159" t="str">
        <f t="shared" si="40"/>
        <v/>
      </c>
      <c r="AA66" s="138" t="str">
        <f t="shared" si="41"/>
        <v/>
      </c>
      <c r="AB66" s="138" t="str">
        <f t="shared" si="42"/>
        <v/>
      </c>
      <c r="AC66" s="160" t="str">
        <f t="shared" si="43"/>
        <v/>
      </c>
      <c r="AD66" s="162"/>
      <c r="AF66" s="34">
        <f t="shared" si="0"/>
        <v>3</v>
      </c>
      <c r="AG66" s="33" t="str">
        <f t="shared" si="1"/>
        <v>A</v>
      </c>
      <c r="AH66" s="33">
        <f t="shared" si="2"/>
        <v>1</v>
      </c>
      <c r="AI66" s="33">
        <f t="shared" si="3"/>
        <v>0</v>
      </c>
      <c r="AJ66" s="40">
        <f t="shared" si="4"/>
        <v>35184372137984</v>
      </c>
      <c r="AK66" s="319">
        <f t="shared" si="5"/>
        <v>0</v>
      </c>
      <c r="AL66" s="116"/>
      <c r="AM66" s="66" t="str">
        <f t="shared" si="6"/>
        <v/>
      </c>
      <c r="AN66" s="67" t="str">
        <f t="shared" si="7"/>
        <v/>
      </c>
      <c r="AO66" s="68" t="str">
        <f t="shared" si="44"/>
        <v/>
      </c>
      <c r="AP66" s="69" t="str">
        <f t="shared" si="45"/>
        <v/>
      </c>
      <c r="AQ66" s="67">
        <f t="shared" si="46"/>
        <v>0</v>
      </c>
      <c r="AR66" s="66" t="str">
        <f t="shared" si="11"/>
        <v/>
      </c>
      <c r="AS66" s="67" t="str">
        <f t="shared" si="12"/>
        <v/>
      </c>
      <c r="AT66" s="68" t="str">
        <f t="shared" si="47"/>
        <v/>
      </c>
      <c r="AU66" s="69" t="str">
        <f t="shared" si="48"/>
        <v/>
      </c>
      <c r="AV66" s="67">
        <f t="shared" si="49"/>
        <v>0</v>
      </c>
      <c r="AW66" s="66" t="str">
        <f t="shared" si="16"/>
        <v/>
      </c>
      <c r="AX66" s="67" t="str">
        <f t="shared" si="17"/>
        <v/>
      </c>
      <c r="AY66" s="68" t="str">
        <f t="shared" si="50"/>
        <v/>
      </c>
      <c r="AZ66" s="69" t="str">
        <f t="shared" si="51"/>
        <v/>
      </c>
      <c r="BA66" s="70">
        <f t="shared" si="52"/>
        <v>0</v>
      </c>
      <c r="BB66" s="116"/>
      <c r="BC66" s="193">
        <v>275</v>
      </c>
      <c r="BD66" s="241"/>
      <c r="BE66" s="242" t="s">
        <v>410</v>
      </c>
      <c r="BF66" s="243" t="s">
        <v>410</v>
      </c>
      <c r="BG66" s="244"/>
      <c r="BH66" s="244" t="s">
        <v>26</v>
      </c>
      <c r="BI66" s="244" t="s">
        <v>28</v>
      </c>
      <c r="BJ66" s="245" t="s">
        <v>102</v>
      </c>
      <c r="BK66" s="246"/>
      <c r="BL66" s="358" t="str">
        <f t="shared" si="53"/>
        <v/>
      </c>
      <c r="BM66" s="247"/>
      <c r="BN66" s="257"/>
      <c r="BO66" s="212" t="str">
        <f t="shared" si="54"/>
        <v/>
      </c>
      <c r="BP66" s="207"/>
      <c r="BQ66" s="208" t="str">
        <f t="shared" si="21"/>
        <v/>
      </c>
    </row>
    <row r="67" spans="1:69" ht="21">
      <c r="A67" s="154"/>
      <c r="B67" s="137"/>
      <c r="C67" s="137"/>
      <c r="D67" s="360"/>
      <c r="E67" s="371" t="str">
        <f t="shared" si="22"/>
        <v/>
      </c>
      <c r="F67" s="138" t="str">
        <f t="shared" si="55"/>
        <v/>
      </c>
      <c r="G67" s="138" t="str">
        <f t="shared" si="56"/>
        <v/>
      </c>
      <c r="H67" s="138" t="str">
        <f t="shared" si="25"/>
        <v/>
      </c>
      <c r="I67" s="138" t="str">
        <f t="shared" si="26"/>
        <v/>
      </c>
      <c r="J67" s="138" t="str">
        <f t="shared" si="57"/>
        <v/>
      </c>
      <c r="K67" s="138" t="str">
        <f t="shared" si="58"/>
        <v/>
      </c>
      <c r="L67" s="138" t="str">
        <f t="shared" si="59"/>
        <v/>
      </c>
      <c r="M67" s="138" t="str">
        <f t="shared" si="60"/>
        <v/>
      </c>
      <c r="N67" s="138" t="str">
        <f t="shared" si="31"/>
        <v/>
      </c>
      <c r="O67" s="138" t="str">
        <f t="shared" si="32"/>
        <v/>
      </c>
      <c r="P67" s="138" t="str">
        <f t="shared" si="33"/>
        <v/>
      </c>
      <c r="Q67" s="138" t="str">
        <f t="shared" si="34"/>
        <v/>
      </c>
      <c r="R67" s="138" t="str">
        <f t="shared" si="35"/>
        <v/>
      </c>
      <c r="S67" s="138" t="str">
        <f t="shared" si="36"/>
        <v/>
      </c>
      <c r="T67" s="138" t="str">
        <f t="shared" si="37"/>
        <v/>
      </c>
      <c r="U67" s="138" t="str">
        <f t="shared" si="38"/>
        <v/>
      </c>
      <c r="V67" s="138" t="str">
        <f t="shared" si="39"/>
        <v/>
      </c>
      <c r="W67" s="138"/>
      <c r="X67" s="138"/>
      <c r="Y67" s="160"/>
      <c r="Z67" s="159" t="str">
        <f t="shared" si="40"/>
        <v/>
      </c>
      <c r="AA67" s="138" t="str">
        <f t="shared" si="41"/>
        <v/>
      </c>
      <c r="AB67" s="138" t="str">
        <f t="shared" si="42"/>
        <v/>
      </c>
      <c r="AC67" s="160" t="str">
        <f t="shared" si="43"/>
        <v/>
      </c>
      <c r="AD67" s="162"/>
      <c r="AF67" s="34">
        <f t="shared" si="0"/>
        <v>3</v>
      </c>
      <c r="AG67" s="33" t="str">
        <f t="shared" si="1"/>
        <v>A</v>
      </c>
      <c r="AH67" s="33">
        <f t="shared" si="2"/>
        <v>1</v>
      </c>
      <c r="AI67" s="33">
        <f t="shared" si="3"/>
        <v>0</v>
      </c>
      <c r="AJ67" s="40">
        <f t="shared" si="4"/>
        <v>70368744226816</v>
      </c>
      <c r="AK67" s="319">
        <f t="shared" si="5"/>
        <v>0</v>
      </c>
      <c r="AL67" s="116"/>
      <c r="AM67" s="66" t="str">
        <f t="shared" si="6"/>
        <v/>
      </c>
      <c r="AN67" s="67" t="str">
        <f t="shared" si="7"/>
        <v/>
      </c>
      <c r="AO67" s="68" t="str">
        <f t="shared" si="44"/>
        <v/>
      </c>
      <c r="AP67" s="69" t="str">
        <f t="shared" si="45"/>
        <v/>
      </c>
      <c r="AQ67" s="67">
        <f t="shared" si="46"/>
        <v>0</v>
      </c>
      <c r="AR67" s="66" t="str">
        <f t="shared" si="11"/>
        <v/>
      </c>
      <c r="AS67" s="67" t="str">
        <f t="shared" si="12"/>
        <v/>
      </c>
      <c r="AT67" s="68" t="str">
        <f t="shared" si="47"/>
        <v/>
      </c>
      <c r="AU67" s="69" t="str">
        <f t="shared" si="48"/>
        <v/>
      </c>
      <c r="AV67" s="67">
        <f t="shared" si="49"/>
        <v>0</v>
      </c>
      <c r="AW67" s="66" t="str">
        <f t="shared" si="16"/>
        <v/>
      </c>
      <c r="AX67" s="67" t="str">
        <f t="shared" si="17"/>
        <v/>
      </c>
      <c r="AY67" s="68" t="str">
        <f t="shared" si="50"/>
        <v/>
      </c>
      <c r="AZ67" s="69" t="str">
        <f t="shared" si="51"/>
        <v/>
      </c>
      <c r="BA67" s="70">
        <f t="shared" si="52"/>
        <v>0</v>
      </c>
      <c r="BB67" s="116"/>
      <c r="BC67" s="193">
        <v>276</v>
      </c>
      <c r="BD67" s="241"/>
      <c r="BE67" s="242" t="s">
        <v>410</v>
      </c>
      <c r="BF67" s="243" t="s">
        <v>410</v>
      </c>
      <c r="BG67" s="244"/>
      <c r="BH67" s="244" t="s">
        <v>26</v>
      </c>
      <c r="BI67" s="244" t="s">
        <v>28</v>
      </c>
      <c r="BJ67" s="245" t="s">
        <v>104</v>
      </c>
      <c r="BK67" s="246"/>
      <c r="BL67" s="358" t="str">
        <f t="shared" si="53"/>
        <v/>
      </c>
      <c r="BM67" s="247"/>
      <c r="BN67" s="257"/>
      <c r="BO67" s="212" t="str">
        <f t="shared" si="54"/>
        <v/>
      </c>
      <c r="BP67" s="207"/>
      <c r="BQ67" s="208" t="str">
        <f t="shared" si="21"/>
        <v/>
      </c>
    </row>
    <row r="68" spans="1:69" ht="21">
      <c r="A68" s="154"/>
      <c r="B68" s="137"/>
      <c r="C68" s="137"/>
      <c r="D68" s="360"/>
      <c r="E68" s="371" t="str">
        <f t="shared" si="22"/>
        <v/>
      </c>
      <c r="F68" s="138" t="str">
        <f t="shared" si="55"/>
        <v/>
      </c>
      <c r="G68" s="138" t="str">
        <f t="shared" si="56"/>
        <v/>
      </c>
      <c r="H68" s="138" t="str">
        <f t="shared" si="25"/>
        <v/>
      </c>
      <c r="I68" s="138" t="str">
        <f t="shared" si="26"/>
        <v/>
      </c>
      <c r="J68" s="138" t="str">
        <f t="shared" si="57"/>
        <v/>
      </c>
      <c r="K68" s="138" t="str">
        <f t="shared" si="58"/>
        <v/>
      </c>
      <c r="L68" s="138" t="str">
        <f t="shared" si="59"/>
        <v/>
      </c>
      <c r="M68" s="138" t="str">
        <f t="shared" si="60"/>
        <v/>
      </c>
      <c r="N68" s="138" t="str">
        <f t="shared" si="31"/>
        <v/>
      </c>
      <c r="O68" s="138" t="str">
        <f t="shared" si="32"/>
        <v/>
      </c>
      <c r="P68" s="138" t="str">
        <f t="shared" si="33"/>
        <v/>
      </c>
      <c r="Q68" s="138" t="str">
        <f t="shared" si="34"/>
        <v/>
      </c>
      <c r="R68" s="138" t="str">
        <f t="shared" si="35"/>
        <v/>
      </c>
      <c r="S68" s="138" t="str">
        <f t="shared" si="36"/>
        <v/>
      </c>
      <c r="T68" s="138" t="str">
        <f t="shared" si="37"/>
        <v/>
      </c>
      <c r="U68" s="138" t="str">
        <f t="shared" si="38"/>
        <v/>
      </c>
      <c r="V68" s="138" t="str">
        <f t="shared" si="39"/>
        <v/>
      </c>
      <c r="W68" s="138"/>
      <c r="X68" s="138"/>
      <c r="Y68" s="160"/>
      <c r="Z68" s="159" t="str">
        <f t="shared" si="40"/>
        <v/>
      </c>
      <c r="AA68" s="138" t="str">
        <f t="shared" si="41"/>
        <v/>
      </c>
      <c r="AB68" s="138" t="str">
        <f t="shared" si="42"/>
        <v/>
      </c>
      <c r="AC68" s="160" t="str">
        <f t="shared" si="43"/>
        <v/>
      </c>
      <c r="AD68" s="162"/>
      <c r="AF68" s="98">
        <f t="shared" si="0"/>
        <v>3</v>
      </c>
      <c r="AG68" s="99" t="str">
        <f t="shared" si="1"/>
        <v>A</v>
      </c>
      <c r="AH68" s="99">
        <f t="shared" si="2"/>
        <v>1</v>
      </c>
      <c r="AI68" s="99">
        <f t="shared" si="3"/>
        <v>0</v>
      </c>
      <c r="AJ68" s="100">
        <f t="shared" si="4"/>
        <v>140737488404480</v>
      </c>
      <c r="AK68" s="320">
        <f t="shared" si="5"/>
        <v>0</v>
      </c>
      <c r="AL68" s="116"/>
      <c r="AM68" s="109" t="str">
        <f t="shared" si="6"/>
        <v/>
      </c>
      <c r="AN68" s="110" t="str">
        <f t="shared" si="7"/>
        <v/>
      </c>
      <c r="AO68" s="111" t="str">
        <f t="shared" si="44"/>
        <v/>
      </c>
      <c r="AP68" s="112" t="str">
        <f t="shared" si="45"/>
        <v/>
      </c>
      <c r="AQ68" s="110">
        <f t="shared" si="46"/>
        <v>0</v>
      </c>
      <c r="AR68" s="109" t="str">
        <f t="shared" si="11"/>
        <v/>
      </c>
      <c r="AS68" s="110" t="str">
        <f t="shared" si="12"/>
        <v/>
      </c>
      <c r="AT68" s="111" t="str">
        <f t="shared" si="47"/>
        <v/>
      </c>
      <c r="AU68" s="112" t="str">
        <f t="shared" si="48"/>
        <v/>
      </c>
      <c r="AV68" s="110">
        <f t="shared" si="49"/>
        <v>0</v>
      </c>
      <c r="AW68" s="109" t="str">
        <f t="shared" si="16"/>
        <v/>
      </c>
      <c r="AX68" s="110" t="str">
        <f t="shared" si="17"/>
        <v/>
      </c>
      <c r="AY68" s="111" t="str">
        <f t="shared" si="50"/>
        <v/>
      </c>
      <c r="AZ68" s="112" t="str">
        <f t="shared" si="51"/>
        <v/>
      </c>
      <c r="BA68" s="113">
        <f t="shared" si="52"/>
        <v>0</v>
      </c>
      <c r="BB68" s="116"/>
      <c r="BC68" s="352">
        <v>277</v>
      </c>
      <c r="BD68" s="248"/>
      <c r="BE68" s="249" t="s">
        <v>410</v>
      </c>
      <c r="BF68" s="250" t="s">
        <v>410</v>
      </c>
      <c r="BG68" s="251"/>
      <c r="BH68" s="251" t="s">
        <v>26</v>
      </c>
      <c r="BI68" s="251" t="s">
        <v>28</v>
      </c>
      <c r="BJ68" s="252" t="s">
        <v>121</v>
      </c>
      <c r="BK68" s="253"/>
      <c r="BL68" s="359" t="str">
        <f t="shared" si="53"/>
        <v/>
      </c>
      <c r="BM68" s="254"/>
      <c r="BN68" s="258"/>
      <c r="BO68" s="213" t="str">
        <f t="shared" si="54"/>
        <v/>
      </c>
      <c r="BP68" s="209"/>
      <c r="BQ68" s="166" t="str">
        <f t="shared" si="21"/>
        <v/>
      </c>
    </row>
    <row r="69" spans="1:69" ht="21">
      <c r="A69" s="154"/>
      <c r="B69" s="137"/>
      <c r="C69" s="137"/>
      <c r="D69" s="360"/>
      <c r="E69" s="371" t="str">
        <f t="shared" si="22"/>
        <v>{"description":"あ, い &amp; 小 → ◀最末尾","conditions":[{"type":"variable_if","name":"USC","value":2},{"type":"variable_unless","name":"C07","value":0},{"type":"variable_unless","name":"C08","value":0}],"from":{"key_code":"q","modifiers":{"optional":["caps_lock"]}},"to":[{"key_code":"delete_or_backspace"},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USC","value":0},{"type":"variable_unless","name":"C07","value":0},{"type":"variable_unless","name":"C08","value":0}],"from":{"key_code":"q","modifiers":{"optional":["caps_lock"]}},"to":[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C07","value":0},{"type":"variable_unless","name":"C08","value":0}],"from":{"key_code":"q","modifiers":{"optional":["caps_lock"]}},"to":[{"key_code":"left_arrow","modifiers":["command"]},{"set_variable":{"name":"D01","value":1}},{"set_variable":{"name":"USC","value":0}}],"to_after_key_up":[{"set_variable":{"name":"D01","value":0}}],"type":"basic"},</v>
      </c>
      <c r="F69" s="138" t="str">
        <f t="shared" si="55"/>
        <v>{"conditions":[{"type":"variable_if","name":"USC","value":2},{"type":"variable_unless","name":"C07","value":0},{"type":"variable_unless","name":"D01","value":0}],"from":{"key_code":"k","modifiers":{"optional":["caps_lock"]}},"to":[{"key_code":"delete_or_backspace"},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01","value":0}],"from":{"key_code":"k","modifiers":{"optional":["caps_lock"]}},"to":[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01","value":0}],"from":{"key_code":"k","modifiers":{"optional":["caps_lock"]}},"to":[{"key_code":"left_arrow","modifiers":["command"]},{"set_variable":{"name":"C08","value":1}},{"set_variable":{"name":"USC","value":0}}],"to_after_key_up":[{"set_variable":{"name":"C08","value":0}}],"type":"basic"},</v>
      </c>
      <c r="G69" s="138" t="str">
        <f t="shared" si="56"/>
        <v>{"conditions":[{"type":"variable_if","name":"USC","value":2},{"type":"variable_unless","name":"C08","value":0},{"type":"variable_unless","name":"D01","value":0}],"from":{"key_code":"j","modifiers":{"optional":["caps_lock"]}},"to":[{"key_code":"delete_or_backspace"},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01","value":0}],"from":{"key_code":"j","modifiers":{"optional":["caps_lock"]}},"to":[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01","value":0}],"from":{"key_code":"j","modifiers":{"optional":["caps_lock"]}},"to":[{"key_code":"left_arrow","modifiers":["command"]},{"set_variable":{"name":"C07","value":1}},{"set_variable":{"name":"USC","value":0}}],"to_after_key_up":[{"set_variable":{"name":"C07","value":0}}],"type":"basic"},</v>
      </c>
      <c r="H69" s="138" t="str">
        <f t="shared" si="25"/>
        <v/>
      </c>
      <c r="I69" s="138" t="str">
        <f t="shared" si="26"/>
        <v/>
      </c>
      <c r="J69" s="138" t="str">
        <f t="shared" si="57"/>
        <v/>
      </c>
      <c r="K69" s="138" t="str">
        <f t="shared" si="58"/>
        <v/>
      </c>
      <c r="L69" s="138" t="str">
        <f t="shared" si="59"/>
        <v/>
      </c>
      <c r="M69" s="138" t="str">
        <f t="shared" si="60"/>
        <v/>
      </c>
      <c r="N69" s="138" t="str">
        <f t="shared" si="31"/>
        <v/>
      </c>
      <c r="O69" s="138" t="str">
        <f t="shared" si="32"/>
        <v/>
      </c>
      <c r="P69" s="138" t="str">
        <f t="shared" si="33"/>
        <v/>
      </c>
      <c r="Q69" s="138" t="str">
        <f t="shared" si="34"/>
        <v/>
      </c>
      <c r="R69" s="138" t="str">
        <f t="shared" si="35"/>
        <v/>
      </c>
      <c r="S69" s="138" t="str">
        <f t="shared" si="36"/>
        <v/>
      </c>
      <c r="T69" s="138" t="str">
        <f t="shared" si="37"/>
        <v/>
      </c>
      <c r="U69" s="138" t="str">
        <f t="shared" si="38"/>
        <v/>
      </c>
      <c r="V69" s="138" t="str">
        <f t="shared" si="39"/>
        <v/>
      </c>
      <c r="W69" s="138"/>
      <c r="X69" s="138"/>
      <c r="Y69" s="160"/>
      <c r="Z69" s="159" t="str">
        <f t="shared" si="40"/>
        <v/>
      </c>
      <c r="AA69" s="138" t="str">
        <f t="shared" si="41"/>
        <v/>
      </c>
      <c r="AB69" s="138" t="str">
        <f t="shared" si="42"/>
        <v/>
      </c>
      <c r="AC69" s="160" t="str">
        <f t="shared" si="43"/>
        <v/>
      </c>
      <c r="AD69" s="162"/>
      <c r="AF69" s="34">
        <f t="shared" si="0"/>
        <v>3</v>
      </c>
      <c r="AG69" s="33" t="str">
        <f t="shared" si="1"/>
        <v>A</v>
      </c>
      <c r="AH69" s="33">
        <f t="shared" si="2"/>
        <v>1</v>
      </c>
      <c r="AI69" s="33">
        <f t="shared" si="3"/>
        <v>0</v>
      </c>
      <c r="AJ69" s="40">
        <f t="shared" si="4"/>
        <v>6442459136</v>
      </c>
      <c r="AK69" s="319">
        <f t="shared" si="5"/>
        <v>0</v>
      </c>
      <c r="AL69" s="116"/>
      <c r="AM69" s="66" t="str">
        <f t="shared" si="6"/>
        <v>あ</v>
      </c>
      <c r="AN69" s="67" t="str">
        <f t="shared" si="7"/>
        <v>い</v>
      </c>
      <c r="AO69" s="68">
        <f t="shared" si="44"/>
        <v>6442450944</v>
      </c>
      <c r="AP69" s="69" t="str">
        <f t="shared" si="45"/>
        <v/>
      </c>
      <c r="AQ69" s="67">
        <f t="shared" si="46"/>
        <v>0</v>
      </c>
      <c r="AR69" s="66" t="str">
        <f t="shared" si="11"/>
        <v>あ</v>
      </c>
      <c r="AS69" s="67" t="str">
        <f t="shared" si="12"/>
        <v>小</v>
      </c>
      <c r="AT69" s="68">
        <f t="shared" si="47"/>
        <v>2147491840</v>
      </c>
      <c r="AU69" s="69" t="str">
        <f t="shared" si="48"/>
        <v>ぁ</v>
      </c>
      <c r="AV69" s="67">
        <f t="shared" si="49"/>
        <v>1</v>
      </c>
      <c r="AW69" s="66" t="str">
        <f t="shared" si="16"/>
        <v>い</v>
      </c>
      <c r="AX69" s="67" t="str">
        <f t="shared" si="17"/>
        <v>小</v>
      </c>
      <c r="AY69" s="68">
        <f t="shared" si="50"/>
        <v>4294975488</v>
      </c>
      <c r="AZ69" s="69" t="str">
        <f t="shared" si="51"/>
        <v>ぃ</v>
      </c>
      <c r="BA69" s="70">
        <f t="shared" si="52"/>
        <v>1</v>
      </c>
      <c r="BB69" s="116"/>
      <c r="BC69" s="193">
        <v>172</v>
      </c>
      <c r="BD69" s="48" t="s">
        <v>406</v>
      </c>
      <c r="BE69" s="13"/>
      <c r="BF69" s="3" t="s">
        <v>410</v>
      </c>
      <c r="BG69" s="167"/>
      <c r="BH69" s="167" t="s">
        <v>69</v>
      </c>
      <c r="BI69" s="167" t="s">
        <v>71</v>
      </c>
      <c r="BJ69" s="168" t="s">
        <v>24</v>
      </c>
      <c r="BK69" s="30"/>
      <c r="BL69" s="5" t="s">
        <v>422</v>
      </c>
      <c r="BM69" s="8" t="s">
        <v>423</v>
      </c>
      <c r="BN69" s="15" t="s">
        <v>424</v>
      </c>
      <c r="BO69" s="28" t="str">
        <f t="shared" ref="BO69:BO132" si="61">IF(BN69="",_xlfn.XLOOKUP(BK69,ひらがな,ローマ字コード,""),BN69)</f>
        <v>{"key_code":"left_arrow","modifiers":["command"]}</v>
      </c>
      <c r="BP69" s="194"/>
      <c r="BQ69" s="28" t="str">
        <f t="shared" si="21"/>
        <v>{"key_code":"left_arrow","modifiers":["command"]}</v>
      </c>
    </row>
    <row r="70" spans="1:69" ht="63">
      <c r="A70" s="154"/>
      <c r="B70" s="137"/>
      <c r="C70" s="137"/>
      <c r="D70" s="360"/>
      <c r="E70" s="371" t="str">
        <f t="shared" si="22"/>
        <v>{"description":"あ, い &amp; き → —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2"},{"key_code":"0"},{"key_code":"1"},{"key_code":"4"},{"key_code":"lang1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2"},{"key_code":"0"},{"key_code":"1"},{"key_code":"4"},{"key_code":"lang1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2"},{"key_code":"0"},{"key_code":"1"},{"key_code":"4"},{"key_code":"lang1"},{"set_variable":{"name":"D02","value":1}},{"set_variable":{"name":"USC","value":0}}],"to_after_key_up":[{"set_variable":{"name":"D02","value":0}}],"type":"basic"},</v>
      </c>
      <c r="F70" s="138" t="str">
        <f t="shared" si="55"/>
        <v>{"conditions":[{"type":"variable_if","name":"USC","value":2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lang1"},{"set_variable":{"name":"C08","value":1}},{"set_variable":{"name":"USC","value":0}}],"to_after_key_up":[{"set_variable":{"name":"C08","value":0}}],"type":"basic"},</v>
      </c>
      <c r="G70" s="138" t="str">
        <f t="shared" si="56"/>
        <v>{"conditions":[{"type":"variable_if","name":"USC","value":2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lang1"},{"set_variable":{"name":"C07","value":1}},{"set_variable":{"name":"USC","value":0}}],"to_after_key_up":[{"set_variable":{"name":"C07","value":0}}],"type":"basic"},</v>
      </c>
      <c r="H70" s="138" t="str">
        <f t="shared" si="25"/>
        <v/>
      </c>
      <c r="I70" s="138" t="str">
        <f t="shared" si="26"/>
        <v/>
      </c>
      <c r="J70" s="138" t="str">
        <f t="shared" si="57"/>
        <v/>
      </c>
      <c r="K70" s="138" t="str">
        <f t="shared" si="58"/>
        <v/>
      </c>
      <c r="L70" s="138" t="str">
        <f t="shared" si="59"/>
        <v/>
      </c>
      <c r="M70" s="138" t="str">
        <f t="shared" si="60"/>
        <v/>
      </c>
      <c r="N70" s="138" t="str">
        <f t="shared" si="31"/>
        <v/>
      </c>
      <c r="O70" s="138" t="str">
        <f t="shared" si="32"/>
        <v/>
      </c>
      <c r="P70" s="138" t="str">
        <f t="shared" si="33"/>
        <v/>
      </c>
      <c r="Q70" s="138" t="str">
        <f t="shared" si="34"/>
        <v/>
      </c>
      <c r="R70" s="138" t="str">
        <f t="shared" si="35"/>
        <v/>
      </c>
      <c r="S70" s="138" t="str">
        <f t="shared" si="36"/>
        <v/>
      </c>
      <c r="T70" s="138" t="str">
        <f t="shared" si="37"/>
        <v/>
      </c>
      <c r="U70" s="138" t="str">
        <f t="shared" si="38"/>
        <v/>
      </c>
      <c r="V70" s="138" t="str">
        <f t="shared" si="39"/>
        <v/>
      </c>
      <c r="W70" s="138"/>
      <c r="X70" s="138"/>
      <c r="Y70" s="160"/>
      <c r="Z70" s="159" t="str">
        <f t="shared" si="40"/>
        <v>{"description":"J, K &amp; W → —","conditions":[{"type":"variable_if","name":"USC","value":2},{"type":"variable_unless","name":"C07","value":0},{"type":"variable_unless","name":"C08","value":0}],"from":{"key_code":"w","modifiers":{"optional":["caps_lock"]}},"to":[{"key_code":"delete_or_backspace"},{"key_code":"delete_or_backspace"},{"key_code":"hyphen","modifiers":["shift","option"]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],"from":{"key_code":"w","modifiers":{"optional":["caps_lock"]}},"to":[{"key_code":"delete_or_backspace"},{"key_code":"hyphen","modifiers":["shift","option"]},{"set_variable":{"name":"D02","value":1}},{"set_variable":{"name":"USC","value":0}}],"to_after_key_up":[{"set_variable":{"name":"D02","value":0}}],"type":"basic"},{"conditions":[{"type":"variable_unless","name":"C07","value":0},{"type":"variable_unless","name":"C08","value":0}],"from":{"key_code":"w","modifiers":{"optional":["caps_lock"]}},"to":[{"key_code":"hyphen","modifiers":["shift","option"]},{"set_variable":{"name":"D02","value":1}},{"set_variable":{"name":"USC","value":0}}],"to_after_key_up":[{"set_variable":{"name":"D02","value":0}}],"type":"basic"},</v>
      </c>
      <c r="AA70" s="138" t="str">
        <f t="shared" si="41"/>
        <v>{"conditions":[{"type":"variable_if","name":"USC","value":2},{"type":"variable_unless","name":"C07","value":0},{"type":"variable_unless","name":"D02","value":0}],"from":{"key_code":"k","modifiers":{"optional":["caps_lock"]}},"to":[{"key_code":"delete_or_backspace"},{"key_code":"delete_or_backspace"},{"key_code":"hyphen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],"from":{"key_code":"k","modifiers":{"optional":["caps_lock"]}},"to":[{"key_code":"delete_or_backspace"},{"key_code":"hyphen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D02","value":0}],"from":{"key_code":"k","modifiers":{"optional":["caps_lock"]}},"to":[{"key_code":"hyphen","modifiers":["shift","option"]},{"set_variable":{"name":"C08","value":1}},{"set_variable":{"name":"USC","value":0}}],"to_after_key_up":[{"set_variable":{"name":"C08","value":0}}],"type":"basic"},</v>
      </c>
      <c r="AB70" s="138" t="str">
        <f t="shared" si="42"/>
        <v>{"conditions":[{"type":"variable_if","name":"USC","value":2},{"type":"variable_unless","name":"C08","value":0},{"type":"variable_unless","name":"D02","value":0}],"from":{"key_code":"j","modifiers":{"optional":["caps_lock"]}},"to":[{"key_code":"delete_or_backspace"},{"key_code":"delete_or_backspace"},{"key_code":"hyphen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],"from":{"key_code":"j","modifiers":{"optional":["caps_lock"]}},"to":[{"key_code":"delete_or_backspace"},{"key_code":"hyphen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D02","value":0}],"from":{"key_code":"j","modifiers":{"optional":["caps_lock"]}},"to":[{"key_code":"hyphen","modifiers":["shift","option"]},{"set_variable":{"name":"C07","value":1}},{"set_variable":{"name":"USC","value":0}}],"to_after_key_up":[{"set_variable":{"name":"C07","value":0}}],"type":"basic"},</v>
      </c>
      <c r="AC70" s="160" t="str">
        <f t="shared" si="43"/>
        <v/>
      </c>
      <c r="AD70" s="162"/>
      <c r="AF70" s="34">
        <f t="shared" si="0"/>
        <v>3</v>
      </c>
      <c r="AG70" s="33" t="str">
        <f t="shared" si="1"/>
        <v>A</v>
      </c>
      <c r="AH70" s="33">
        <f t="shared" si="2"/>
        <v>1</v>
      </c>
      <c r="AI70" s="33">
        <f t="shared" si="3"/>
        <v>0</v>
      </c>
      <c r="AJ70" s="40">
        <f t="shared" si="4"/>
        <v>6442467328</v>
      </c>
      <c r="AK70" s="319">
        <f t="shared" si="5"/>
        <v>0</v>
      </c>
      <c r="AL70" s="116"/>
      <c r="AM70" s="66" t="str">
        <f t="shared" si="6"/>
        <v>あ</v>
      </c>
      <c r="AN70" s="67" t="str">
        <f t="shared" si="7"/>
        <v>い</v>
      </c>
      <c r="AO70" s="68">
        <f t="shared" si="44"/>
        <v>6442450944</v>
      </c>
      <c r="AP70" s="69" t="str">
        <f t="shared" si="45"/>
        <v/>
      </c>
      <c r="AQ70" s="67">
        <f t="shared" si="46"/>
        <v>0</v>
      </c>
      <c r="AR70" s="66" t="str">
        <f t="shared" si="11"/>
        <v>あ</v>
      </c>
      <c r="AS70" s="67" t="str">
        <f t="shared" si="12"/>
        <v>き</v>
      </c>
      <c r="AT70" s="68">
        <f t="shared" si="47"/>
        <v>2147500032</v>
      </c>
      <c r="AU70" s="69" t="str">
        <f t="shared" si="48"/>
        <v>ぎ</v>
      </c>
      <c r="AV70" s="67">
        <f t="shared" si="49"/>
        <v>1</v>
      </c>
      <c r="AW70" s="66" t="str">
        <f t="shared" si="16"/>
        <v>い</v>
      </c>
      <c r="AX70" s="67" t="str">
        <f t="shared" si="17"/>
        <v>き</v>
      </c>
      <c r="AY70" s="68">
        <f t="shared" si="50"/>
        <v>4294983680</v>
      </c>
      <c r="AZ70" s="69" t="str">
        <f t="shared" si="51"/>
        <v/>
      </c>
      <c r="BA70" s="70">
        <f t="shared" si="52"/>
        <v>0</v>
      </c>
      <c r="BB70" s="116"/>
      <c r="BC70" s="193">
        <v>173</v>
      </c>
      <c r="BD70" s="2" t="s">
        <v>410</v>
      </c>
      <c r="BE70" s="14"/>
      <c r="BF70" s="4" t="s">
        <v>410</v>
      </c>
      <c r="BG70" s="17"/>
      <c r="BH70" s="17" t="s">
        <v>69</v>
      </c>
      <c r="BI70" s="17" t="s">
        <v>71</v>
      </c>
      <c r="BJ70" s="169" t="s">
        <v>26</v>
      </c>
      <c r="BK70" s="31"/>
      <c r="BL70" s="6" t="s">
        <v>425</v>
      </c>
      <c r="BM70" s="7" t="s">
        <v>426</v>
      </c>
      <c r="BN70" s="16" t="s">
        <v>427</v>
      </c>
      <c r="BO70" s="29" t="str">
        <f t="shared" si="61"/>
        <v>{"key_code":"b","modifiers":["shift","option"]},{"key_code":"2"},{"key_code":"0"},{"key_code":"1"},{"key_code":"4"},{"key_code":"lang1"}</v>
      </c>
      <c r="BP70" s="132" t="s">
        <v>428</v>
      </c>
      <c r="BQ70" s="29" t="str">
        <f t="shared" si="21"/>
        <v>{"key_code":"hyphen","modifiers":["shift","option"]}</v>
      </c>
    </row>
    <row r="71" spans="1:69" ht="21">
      <c r="A71" s="154"/>
      <c r="B71" s="137"/>
      <c r="C71" s="137"/>
      <c r="D71" s="360"/>
      <c r="E71" s="371" t="str">
        <f t="shared" si="22"/>
        <v>{"description":"あ, い &amp; し → 保存","conditions":[{"type":"variable_if","name":"USC","value":2},{"type":"variable_unless","name":"C07","value":0},{"type":"variable_unless","name":"C08","value":0}],"from":{"key_code":"r","modifiers":{"optional":["caps_lock"]}},"to":[{"key_code":"delete_or_backspace"},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C08","value":0}],"from":{"key_code":"r","modifiers":{"optional":["caps_lock"]}},"to":[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C07","value":0},{"type":"variable_unless","name":"C08","value":0}],"from":{"key_code":"r","modifiers":{"optional":["caps_lock"]}},"to":[{"key_code":"s","modifiers":["command"]},{"set_variable":{"name":"D04","value":1}},{"set_variable":{"name":"USC","value":0}}],"to_after_key_up":[{"set_variable":{"name":"D04","value":0}}],"type":"basic"},</v>
      </c>
      <c r="F71" s="138" t="str">
        <f t="shared" si="55"/>
        <v>{"conditions":[{"type":"variable_if","name":"USC","value":2},{"type":"variable_unless","name":"C07","value":0},{"type":"variable_unless","name":"D04","value":0}],"from":{"key_code":"k","modifiers":{"optional":["caps_lock"]}},"to":[{"key_code":"delete_or_backspace"},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04","value":0}],"from":{"key_code":"k","modifiers":{"optional":["caps_lock"]}},"to":[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04","value":0}],"from":{"key_code":"k","modifiers":{"optional":["caps_lock"]}},"to":[{"key_code":"s","modifiers":["command"]},{"set_variable":{"name":"C08","value":1}},{"set_variable":{"name":"USC","value":0}}],"to_after_key_up":[{"set_variable":{"name":"C08","value":0}}],"type":"basic"},</v>
      </c>
      <c r="G71" s="138" t="str">
        <f t="shared" si="56"/>
        <v>{"conditions":[{"type":"variable_if","name":"USC","value":2},{"type":"variable_unless","name":"C08","value":0},{"type":"variable_unless","name":"D04","value":0}],"from":{"key_code":"j","modifiers":{"optional":["caps_lock"]}},"to":[{"key_code":"delete_or_backspace"},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04","value":0}],"from":{"key_code":"j","modifiers":{"optional":["caps_lock"]}},"to":[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04","value":0}],"from":{"key_code":"j","modifiers":{"optional":["caps_lock"]}},"to":[{"key_code":"s","modifiers":["command"]},{"set_variable":{"name":"C07","value":1}},{"set_variable":{"name":"USC","value":0}}],"to_after_key_up":[{"set_variable":{"name":"C07","value":0}}],"type":"basic"},</v>
      </c>
      <c r="H71" s="138" t="str">
        <f t="shared" si="25"/>
        <v/>
      </c>
      <c r="I71" s="138" t="str">
        <f t="shared" si="26"/>
        <v/>
      </c>
      <c r="J71" s="138" t="str">
        <f t="shared" si="57"/>
        <v/>
      </c>
      <c r="K71" s="138" t="str">
        <f t="shared" si="58"/>
        <v/>
      </c>
      <c r="L71" s="138" t="str">
        <f t="shared" si="59"/>
        <v/>
      </c>
      <c r="M71" s="138" t="str">
        <f t="shared" si="60"/>
        <v/>
      </c>
      <c r="N71" s="138" t="str">
        <f t="shared" si="31"/>
        <v/>
      </c>
      <c r="O71" s="138" t="str">
        <f t="shared" si="32"/>
        <v/>
      </c>
      <c r="P71" s="138" t="str">
        <f t="shared" si="33"/>
        <v/>
      </c>
      <c r="Q71" s="138" t="str">
        <f t="shared" si="34"/>
        <v/>
      </c>
      <c r="R71" s="138" t="str">
        <f t="shared" si="35"/>
        <v/>
      </c>
      <c r="S71" s="138" t="str">
        <f t="shared" si="36"/>
        <v/>
      </c>
      <c r="T71" s="138" t="str">
        <f t="shared" si="37"/>
        <v/>
      </c>
      <c r="U71" s="138" t="str">
        <f t="shared" si="38"/>
        <v/>
      </c>
      <c r="V71" s="138" t="str">
        <f t="shared" si="39"/>
        <v/>
      </c>
      <c r="W71" s="138"/>
      <c r="X71" s="138"/>
      <c r="Y71" s="160"/>
      <c r="Z71" s="159" t="str">
        <f t="shared" si="40"/>
        <v/>
      </c>
      <c r="AA71" s="138" t="str">
        <f t="shared" si="41"/>
        <v/>
      </c>
      <c r="AB71" s="138" t="str">
        <f t="shared" si="42"/>
        <v/>
      </c>
      <c r="AC71" s="160" t="str">
        <f t="shared" si="43"/>
        <v/>
      </c>
      <c r="AD71" s="162"/>
      <c r="AF71" s="34">
        <f t="shared" si="0"/>
        <v>3</v>
      </c>
      <c r="AG71" s="33" t="str">
        <f t="shared" si="1"/>
        <v>A</v>
      </c>
      <c r="AH71" s="33">
        <f t="shared" si="2"/>
        <v>1</v>
      </c>
      <c r="AI71" s="33">
        <f t="shared" si="3"/>
        <v>0</v>
      </c>
      <c r="AJ71" s="40">
        <f t="shared" si="4"/>
        <v>6442516480</v>
      </c>
      <c r="AK71" s="319">
        <f t="shared" si="5"/>
        <v>0</v>
      </c>
      <c r="AL71" s="116"/>
      <c r="AM71" s="66" t="str">
        <f t="shared" si="6"/>
        <v>あ</v>
      </c>
      <c r="AN71" s="67" t="str">
        <f t="shared" si="7"/>
        <v>い</v>
      </c>
      <c r="AO71" s="68">
        <f t="shared" si="44"/>
        <v>6442450944</v>
      </c>
      <c r="AP71" s="69" t="str">
        <f t="shared" si="45"/>
        <v/>
      </c>
      <c r="AQ71" s="67">
        <f t="shared" si="46"/>
        <v>0</v>
      </c>
      <c r="AR71" s="66" t="str">
        <f t="shared" si="11"/>
        <v>あ</v>
      </c>
      <c r="AS71" s="67" t="str">
        <f t="shared" si="12"/>
        <v>し</v>
      </c>
      <c r="AT71" s="68">
        <f t="shared" si="47"/>
        <v>2147549184</v>
      </c>
      <c r="AU71" s="69" t="str">
        <f t="shared" si="48"/>
        <v>じ</v>
      </c>
      <c r="AV71" s="67">
        <f t="shared" si="49"/>
        <v>1</v>
      </c>
      <c r="AW71" s="66" t="str">
        <f t="shared" si="16"/>
        <v>い</v>
      </c>
      <c r="AX71" s="67" t="str">
        <f t="shared" si="17"/>
        <v>し</v>
      </c>
      <c r="AY71" s="68">
        <f t="shared" si="50"/>
        <v>4295032832</v>
      </c>
      <c r="AZ71" s="69" t="str">
        <f t="shared" si="51"/>
        <v/>
      </c>
      <c r="BA71" s="70">
        <f t="shared" si="52"/>
        <v>0</v>
      </c>
      <c r="BB71" s="116"/>
      <c r="BC71" s="193">
        <v>174</v>
      </c>
      <c r="BD71" s="2" t="s">
        <v>410</v>
      </c>
      <c r="BE71" s="14"/>
      <c r="BF71" s="4" t="s">
        <v>410</v>
      </c>
      <c r="BG71" s="17"/>
      <c r="BH71" s="17" t="s">
        <v>69</v>
      </c>
      <c r="BI71" s="17" t="s">
        <v>71</v>
      </c>
      <c r="BJ71" s="169" t="s">
        <v>30</v>
      </c>
      <c r="BK71" s="31"/>
      <c r="BL71" s="6" t="s">
        <v>429</v>
      </c>
      <c r="BM71" s="7" t="s">
        <v>430</v>
      </c>
      <c r="BN71" s="16" t="s">
        <v>431</v>
      </c>
      <c r="BO71" s="29" t="str">
        <f t="shared" si="61"/>
        <v>{"key_code":"s","modifiers":["command"]}</v>
      </c>
      <c r="BP71" s="132"/>
      <c r="BQ71" s="29" t="str">
        <f t="shared" si="21"/>
        <v>{"key_code":"s","modifiers":["command"]}</v>
      </c>
    </row>
    <row r="72" spans="1:69" ht="21">
      <c r="A72" s="154"/>
      <c r="B72" s="137"/>
      <c r="C72" s="137"/>
      <c r="D72" s="360"/>
      <c r="E72" s="371" t="str">
        <f t="shared" si="22"/>
        <v>{"description":"あ, い &amp; 左 → ・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D05","value":1}},{"set_variable":{"name":"USC","value":0}}],"to_after_key_up":[{"set_variable":{"name":"D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slash"},{"set_variable":{"name":"D05","value":1}},{"set_variable":{"name":"USC","value":0}}],"to_after_key_up":[{"set_variable":{"name":"D05","value":0}}],"type":"basic"},</v>
      </c>
      <c r="F72" s="138" t="str">
        <f t="shared" si="55"/>
        <v>{"conditions":[{"type":"variable_if","name":"USC","value":2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C08","value":1}},{"set_variable":{"name":"USC","value":0}}],"to_after_key_up":[{"set_variable":{"name":"C08","value":0}}],"type":"basic"},{"conditions":[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slash"},{"set_variable":{"name":"C08","value":1}},{"set_variable":{"name":"USC","value":0}}],"to_after_key_up":[{"set_variable":{"name":"C08","value":0}}],"type":"basic"},</v>
      </c>
      <c r="G72" s="138" t="str">
        <f t="shared" si="56"/>
        <v>{"conditions":[{"type":"variable_if","name":"USC","value":2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C07","value":1}},{"set_variable":{"name":"USC","value":0}}],"to_after_key_up":[{"set_variable":{"name":"C07","value":0}}],"type":"basic"},{"conditions":[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slash"},{"set_variable":{"name":"C07","value":1}},{"set_variable":{"name":"USC","value":0}}],"to_after_key_up":[{"set_variable":{"name":"C07","value":0}}],"type":"basic"},</v>
      </c>
      <c r="H72" s="138" t="str">
        <f t="shared" si="25"/>
        <v/>
      </c>
      <c r="I72" s="138" t="str">
        <f t="shared" si="26"/>
        <v/>
      </c>
      <c r="J72" s="138" t="str">
        <f t="shared" si="57"/>
        <v/>
      </c>
      <c r="K72" s="138" t="str">
        <f t="shared" si="58"/>
        <v/>
      </c>
      <c r="L72" s="138" t="str">
        <f t="shared" si="59"/>
        <v/>
      </c>
      <c r="M72" s="138" t="str">
        <f t="shared" si="60"/>
        <v/>
      </c>
      <c r="N72" s="138" t="str">
        <f t="shared" si="31"/>
        <v/>
      </c>
      <c r="O72" s="138" t="str">
        <f t="shared" si="32"/>
        <v/>
      </c>
      <c r="P72" s="138" t="str">
        <f t="shared" si="33"/>
        <v/>
      </c>
      <c r="Q72" s="138" t="str">
        <f t="shared" si="34"/>
        <v/>
      </c>
      <c r="R72" s="138" t="str">
        <f t="shared" si="35"/>
        <v/>
      </c>
      <c r="S72" s="138" t="str">
        <f t="shared" si="36"/>
        <v/>
      </c>
      <c r="T72" s="138" t="str">
        <f t="shared" si="37"/>
        <v/>
      </c>
      <c r="U72" s="138" t="str">
        <f t="shared" si="38"/>
        <v/>
      </c>
      <c r="V72" s="138" t="str">
        <f t="shared" si="39"/>
        <v/>
      </c>
      <c r="W72" s="138"/>
      <c r="X72" s="138"/>
      <c r="Y72" s="160"/>
      <c r="Z72" s="159" t="str">
        <f t="shared" si="40"/>
        <v>{"description":"J, K &amp; T → ・","conditions":[{"type":"variable_if","name":"USC","value":2},{"type":"variable_unless","name":"C07","value":0},{"type":"variable_unless","name":"C08","value":0}],"from":{"key_code":"t","modifiers":{"optional":["caps_lock"]}},"to":[{"key_code":"delete_or_backspace"},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],"from":{"key_code":"t","modifiers":{"optional":["caps_lock"]}},"to":[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C07","value":0},{"type":"variable_unless","name":"C08","value":0}],"from":{"key_code":"t","modifiers":{"optional":["caps_lock"]}},"to":[{"key_code":"9","modifiers":["shift","option"]},{"set_variable":{"name":"D05","value":1}},{"set_variable":{"name":"USC","value":0}}],"to_after_key_up":[{"set_variable":{"name":"D05","value":0}}],"type":"basic"},</v>
      </c>
      <c r="AA72" s="138" t="str">
        <f t="shared" si="41"/>
        <v>{"conditions":[{"type":"variable_if","name":"USC","value":2},{"type":"variable_unless","name":"C07","value":0},{"type":"variable_unless","name":"D05","value":0}],"from":{"key_code":"k","modifiers":{"optional":["caps_lock"]}},"to":[{"key_code":"delete_or_backspace"},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],"from":{"key_code":"k","modifiers":{"optional":["caps_lock"]}},"to":[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D05","value":0}],"from":{"key_code":"k","modifiers":{"optional":["caps_lock"]}},"to":[{"key_code":"9","modifiers":["shift","option"]},{"set_variable":{"name":"C08","value":1}},{"set_variable":{"name":"USC","value":0}}],"to_after_key_up":[{"set_variable":{"name":"C08","value":0}}],"type":"basic"},</v>
      </c>
      <c r="AB72" s="138" t="str">
        <f t="shared" si="42"/>
        <v>{"conditions":[{"type":"variable_if","name":"USC","value":2},{"type":"variable_unless","name":"C08","value":0},{"type":"variable_unless","name":"D05","value":0}],"from":{"key_code":"j","modifiers":{"optional":["caps_lock"]}},"to":[{"key_code":"delete_or_backspace"},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],"from":{"key_code":"j","modifiers":{"optional":["caps_lock"]}},"to":[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D05","value":0}],"from":{"key_code":"j","modifiers":{"optional":["caps_lock"]}},"to":[{"key_code":"9","modifiers":["shift","option"]},{"set_variable":{"name":"C07","value":1}},{"set_variable":{"name":"USC","value":0}}],"to_after_key_up":[{"set_variable":{"name":"C07","value":0}}],"type":"basic"},</v>
      </c>
      <c r="AC72" s="160" t="str">
        <f t="shared" si="43"/>
        <v/>
      </c>
      <c r="AD72" s="162"/>
      <c r="AF72" s="34">
        <f t="shared" si="0"/>
        <v>3</v>
      </c>
      <c r="AG72" s="33" t="str">
        <f t="shared" si="1"/>
        <v>A</v>
      </c>
      <c r="AH72" s="33">
        <f t="shared" si="2"/>
        <v>1</v>
      </c>
      <c r="AI72" s="33">
        <f t="shared" si="3"/>
        <v>0</v>
      </c>
      <c r="AJ72" s="40">
        <f t="shared" si="4"/>
        <v>6442582016</v>
      </c>
      <c r="AK72" s="319">
        <f t="shared" si="5"/>
        <v>0</v>
      </c>
      <c r="AL72" s="116"/>
      <c r="AM72" s="66" t="str">
        <f t="shared" si="6"/>
        <v>あ</v>
      </c>
      <c r="AN72" s="67" t="str">
        <f t="shared" si="7"/>
        <v>い</v>
      </c>
      <c r="AO72" s="68">
        <f t="shared" si="44"/>
        <v>6442450944</v>
      </c>
      <c r="AP72" s="69" t="str">
        <f t="shared" si="45"/>
        <v/>
      </c>
      <c r="AQ72" s="67">
        <f t="shared" si="46"/>
        <v>0</v>
      </c>
      <c r="AR72" s="66" t="str">
        <f t="shared" si="11"/>
        <v>あ</v>
      </c>
      <c r="AS72" s="67" t="str">
        <f t="shared" si="12"/>
        <v>左</v>
      </c>
      <c r="AT72" s="68">
        <f t="shared" si="47"/>
        <v>2147614720</v>
      </c>
      <c r="AU72" s="69" t="str">
        <f t="shared" si="48"/>
        <v/>
      </c>
      <c r="AV72" s="67">
        <f t="shared" si="49"/>
        <v>0</v>
      </c>
      <c r="AW72" s="66" t="str">
        <f t="shared" si="16"/>
        <v>い</v>
      </c>
      <c r="AX72" s="67" t="str">
        <f t="shared" si="17"/>
        <v>左</v>
      </c>
      <c r="AY72" s="68">
        <f t="shared" si="50"/>
        <v>4295098368</v>
      </c>
      <c r="AZ72" s="69" t="str">
        <f t="shared" si="51"/>
        <v/>
      </c>
      <c r="BA72" s="70">
        <f t="shared" si="52"/>
        <v>0</v>
      </c>
      <c r="BB72" s="116"/>
      <c r="BC72" s="193">
        <v>175</v>
      </c>
      <c r="BD72" s="2" t="s">
        <v>410</v>
      </c>
      <c r="BE72" s="14"/>
      <c r="BF72" s="4" t="s">
        <v>410</v>
      </c>
      <c r="BG72" s="17"/>
      <c r="BH72" s="17" t="s">
        <v>69</v>
      </c>
      <c r="BI72" s="17" t="s">
        <v>71</v>
      </c>
      <c r="BJ72" s="169" t="s">
        <v>32</v>
      </c>
      <c r="BK72" s="31"/>
      <c r="BL72" s="6" t="s">
        <v>432</v>
      </c>
      <c r="BM72" s="7" t="s">
        <v>432</v>
      </c>
      <c r="BN72" s="16" t="s">
        <v>433</v>
      </c>
      <c r="BO72" s="29" t="str">
        <f t="shared" si="61"/>
        <v>{"key_code":"slash"}</v>
      </c>
      <c r="BP72" s="132" t="s">
        <v>434</v>
      </c>
      <c r="BQ72" s="29" t="str">
        <f t="shared" si="21"/>
        <v>{"key_code":"9","modifiers":["shift","option"]}</v>
      </c>
    </row>
    <row r="73" spans="1:69" ht="63">
      <c r="A73" s="154"/>
      <c r="B73" s="137"/>
      <c r="C73" s="137"/>
      <c r="D73" s="360"/>
      <c r="E73" s="371" t="str">
        <f t="shared" si="22"/>
        <v>{"description":"あ, い &amp; ろ → （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</v>
      </c>
      <c r="F73" s="138" t="str">
        <f t="shared" si="55"/>
        <v>{"conditions":[{"type":"variable_if","name":"USC","value":2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</v>
      </c>
      <c r="G73" s="138" t="str">
        <f t="shared" si="56"/>
        <v>{"conditions":[{"type":"variable_if","name":"USC","value":2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</v>
      </c>
      <c r="H73" s="138" t="str">
        <f t="shared" si="25"/>
        <v/>
      </c>
      <c r="I73" s="138" t="str">
        <f t="shared" si="26"/>
        <v/>
      </c>
      <c r="J73" s="138" t="str">
        <f t="shared" si="57"/>
        <v/>
      </c>
      <c r="K73" s="138" t="str">
        <f t="shared" si="58"/>
        <v/>
      </c>
      <c r="L73" s="138" t="str">
        <f t="shared" si="59"/>
        <v/>
      </c>
      <c r="M73" s="138" t="str">
        <f t="shared" si="60"/>
        <v/>
      </c>
      <c r="N73" s="138" t="str">
        <f t="shared" si="31"/>
        <v/>
      </c>
      <c r="O73" s="138" t="str">
        <f t="shared" si="32"/>
        <v/>
      </c>
      <c r="P73" s="138" t="str">
        <f t="shared" si="33"/>
        <v/>
      </c>
      <c r="Q73" s="138" t="str">
        <f t="shared" si="34"/>
        <v/>
      </c>
      <c r="R73" s="138" t="str">
        <f t="shared" si="35"/>
        <v/>
      </c>
      <c r="S73" s="138" t="str">
        <f t="shared" si="36"/>
        <v/>
      </c>
      <c r="T73" s="138" t="str">
        <f t="shared" si="37"/>
        <v/>
      </c>
      <c r="U73" s="138" t="str">
        <f t="shared" si="38"/>
        <v/>
      </c>
      <c r="V73" s="138" t="str">
        <f t="shared" si="39"/>
        <v/>
      </c>
      <c r="W73" s="138"/>
      <c r="X73" s="138"/>
      <c r="Y73" s="160"/>
      <c r="Z73" s="159" t="str">
        <f t="shared" si="40"/>
        <v>{"description":"J, K &amp; A → （","conditions":[{"type":"variable_if","name":"USC","value":2},{"type":"variable_unless","name":"C07","value":0},{"type":"variable_unless","name":"C08","value":0}],"from":{"key_code":"a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],"from":{"key_code":"a","modifiers":{"optional":["caps_lock"]}},"to":[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],"from":{"key_code":"a","modifiers":{"optional":["caps_lock"]}},"to":[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</v>
      </c>
      <c r="AA73" s="138" t="str">
        <f t="shared" si="41"/>
        <v>{"conditions":[{"type":"variable_if","name":"USC","value":2},{"type":"variable_unless","name":"C07","value":0},{"type":"variable_unless","name":"C01","value":0}],"from":{"key_code":"k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],"from":{"key_code":"k","modifiers":{"optional":["caps_lock"]}},"to":[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],"from":{"key_code":"k","modifiers":{"optional":["caps_lock"]}},"to":[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</v>
      </c>
      <c r="AB73" s="138" t="str">
        <f t="shared" si="42"/>
        <v>{"conditions":[{"type":"variable_if","name":"USC","value":2},{"type":"variable_unless","name":"C08","value":0},{"type":"variable_unless","name":"C01","value":0}],"from":{"key_code":"j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],"from":{"key_code":"j","modifiers":{"optional":["caps_lock"]}},"to":[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],"from":{"key_code":"j","modifiers":{"optional":["caps_lock"]}},"to":[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</v>
      </c>
      <c r="AC73" s="160" t="str">
        <f t="shared" si="43"/>
        <v/>
      </c>
      <c r="AD73" s="162"/>
      <c r="AF73" s="34">
        <f t="shared" si="0"/>
        <v>3</v>
      </c>
      <c r="AG73" s="33" t="str">
        <f t="shared" si="1"/>
        <v>A</v>
      </c>
      <c r="AH73" s="33">
        <f t="shared" si="2"/>
        <v>1</v>
      </c>
      <c r="AI73" s="33">
        <f t="shared" si="3"/>
        <v>0</v>
      </c>
      <c r="AJ73" s="40">
        <f t="shared" si="4"/>
        <v>6476005376</v>
      </c>
      <c r="AK73" s="319">
        <f t="shared" si="5"/>
        <v>0</v>
      </c>
      <c r="AL73" s="116"/>
      <c r="AM73" s="66" t="str">
        <f t="shared" si="6"/>
        <v>あ</v>
      </c>
      <c r="AN73" s="67" t="str">
        <f t="shared" si="7"/>
        <v>い</v>
      </c>
      <c r="AO73" s="68">
        <f t="shared" si="44"/>
        <v>6442450944</v>
      </c>
      <c r="AP73" s="69" t="str">
        <f t="shared" si="45"/>
        <v/>
      </c>
      <c r="AQ73" s="67">
        <f t="shared" si="46"/>
        <v>0</v>
      </c>
      <c r="AR73" s="66" t="str">
        <f t="shared" si="11"/>
        <v>あ</v>
      </c>
      <c r="AS73" s="67" t="str">
        <f t="shared" si="12"/>
        <v>ろ</v>
      </c>
      <c r="AT73" s="68">
        <f t="shared" si="47"/>
        <v>2181038080</v>
      </c>
      <c r="AU73" s="69" t="str">
        <f t="shared" si="48"/>
        <v>ぜ</v>
      </c>
      <c r="AV73" s="67">
        <f t="shared" si="49"/>
        <v>1</v>
      </c>
      <c r="AW73" s="66" t="str">
        <f t="shared" si="16"/>
        <v>い</v>
      </c>
      <c r="AX73" s="67" t="str">
        <f t="shared" si="17"/>
        <v>ろ</v>
      </c>
      <c r="AY73" s="68">
        <f t="shared" si="50"/>
        <v>4328521728</v>
      </c>
      <c r="AZ73" s="69" t="str">
        <f t="shared" si="51"/>
        <v/>
      </c>
      <c r="BA73" s="70">
        <f t="shared" si="52"/>
        <v>0</v>
      </c>
      <c r="BB73" s="116"/>
      <c r="BC73" s="193">
        <v>176</v>
      </c>
      <c r="BD73" s="2" t="s">
        <v>410</v>
      </c>
      <c r="BE73" s="14"/>
      <c r="BF73" s="4" t="s">
        <v>410</v>
      </c>
      <c r="BG73" s="17"/>
      <c r="BH73" s="17" t="s">
        <v>69</v>
      </c>
      <c r="BI73" s="17" t="s">
        <v>71</v>
      </c>
      <c r="BJ73" s="169" t="s">
        <v>57</v>
      </c>
      <c r="BK73" s="31"/>
      <c r="BL73" s="6" t="s">
        <v>435</v>
      </c>
      <c r="BM73" s="7" t="s">
        <v>436</v>
      </c>
      <c r="BN73" s="16" t="s">
        <v>437</v>
      </c>
      <c r="BO73" s="29" t="str">
        <f t="shared" si="61"/>
        <v>{"key_code":"b","modifiers":["shift","option"]},{"key_code":"f"},{"key_code":"f"},{"key_code":"0"},{"key_code":"8"},{"key_code":"lang1"}</v>
      </c>
      <c r="BP73" s="132" t="s">
        <v>438</v>
      </c>
      <c r="BQ73" s="29" t="str">
        <f t="shared" si="21"/>
        <v>{"key_code":"b","modifiers":["shift","option"]},{"key_code":"0"},{"key_code":"0"},{"key_code":"2"},{"key_code":"8"},{"key_code":"lang2"}</v>
      </c>
    </row>
    <row r="74" spans="1:69" ht="63">
      <c r="A74" s="154"/>
      <c r="B74" s="137"/>
      <c r="C74" s="137"/>
      <c r="D74" s="360"/>
      <c r="E74" s="371" t="str">
        <f t="shared" si="22"/>
        <v>{"description":"あ, い &amp; け → 《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</v>
      </c>
      <c r="F74" s="138" t="str">
        <f t="shared" si="55"/>
        <v>{"conditions":[{"type":"variable_if","name":"USC","value":2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</v>
      </c>
      <c r="G74" s="138" t="str">
        <f t="shared" si="56"/>
        <v>{"conditions":[{"type":"variable_if","name":"USC","value":2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</v>
      </c>
      <c r="H74" s="138" t="str">
        <f t="shared" si="25"/>
        <v/>
      </c>
      <c r="I74" s="138" t="str">
        <f t="shared" si="26"/>
        <v/>
      </c>
      <c r="J74" s="138" t="str">
        <f t="shared" si="57"/>
        <v/>
      </c>
      <c r="K74" s="138" t="str">
        <f t="shared" si="58"/>
        <v/>
      </c>
      <c r="L74" s="138" t="str">
        <f t="shared" si="59"/>
        <v/>
      </c>
      <c r="M74" s="138" t="str">
        <f t="shared" si="60"/>
        <v/>
      </c>
      <c r="N74" s="138" t="str">
        <f t="shared" si="31"/>
        <v/>
      </c>
      <c r="O74" s="138" t="str">
        <f t="shared" si="32"/>
        <v/>
      </c>
      <c r="P74" s="138" t="str">
        <f t="shared" si="33"/>
        <v/>
      </c>
      <c r="Q74" s="138" t="str">
        <f t="shared" si="34"/>
        <v/>
      </c>
      <c r="R74" s="138" t="str">
        <f t="shared" si="35"/>
        <v/>
      </c>
      <c r="S74" s="138" t="str">
        <f t="shared" si="36"/>
        <v/>
      </c>
      <c r="T74" s="138" t="str">
        <f t="shared" si="37"/>
        <v/>
      </c>
      <c r="U74" s="138" t="str">
        <f t="shared" si="38"/>
        <v/>
      </c>
      <c r="V74" s="138" t="str">
        <f t="shared" si="39"/>
        <v/>
      </c>
      <c r="W74" s="138"/>
      <c r="X74" s="138"/>
      <c r="Y74" s="160"/>
      <c r="Z74" s="159" t="str">
        <f t="shared" si="40"/>
        <v>{"description":"J, K &amp; S → 《","conditions":[{"type":"variable_if","name":"USC","value":2},{"type":"variable_unless","name":"C07","value":0},{"type":"variable_unless","name":"C08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],"from":{"key_code":"s","modifiers":{"optional":["caps_lock"]}},"to":[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</v>
      </c>
      <c r="AA74" s="138" t="str">
        <f t="shared" si="41"/>
        <v>{"conditions":[{"type":"variable_if","name":"USC","value":2},{"type":"variable_unless","name":"C07","value":0},{"type":"variable_unless","name":"C02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],"from":{"key_code":"k","modifiers":{"optional":["caps_lock"]}},"to":[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</v>
      </c>
      <c r="AB74" s="138" t="str">
        <f t="shared" si="42"/>
        <v>{"conditions":[{"type":"variable_if","name":"USC","value":2},{"type":"variable_unless","name":"C08","value":0},{"type":"variable_unless","name":"C02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],"from":{"key_code":"j","modifiers":{"optional":["caps_lock"]}},"to":[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</v>
      </c>
      <c r="AC74" s="160" t="str">
        <f t="shared" si="43"/>
        <v/>
      </c>
      <c r="AD74" s="162"/>
      <c r="AF74" s="34">
        <f t="shared" si="0"/>
        <v>3</v>
      </c>
      <c r="AG74" s="33" t="str">
        <f t="shared" si="1"/>
        <v>A</v>
      </c>
      <c r="AH74" s="33">
        <f t="shared" si="2"/>
        <v>1</v>
      </c>
      <c r="AI74" s="33">
        <f t="shared" si="3"/>
        <v>0</v>
      </c>
      <c r="AJ74" s="40">
        <f t="shared" si="4"/>
        <v>6509559808</v>
      </c>
      <c r="AK74" s="319">
        <f t="shared" si="5"/>
        <v>0</v>
      </c>
      <c r="AL74" s="116"/>
      <c r="AM74" s="66" t="str">
        <f t="shared" si="6"/>
        <v>あ</v>
      </c>
      <c r="AN74" s="67" t="str">
        <f t="shared" si="7"/>
        <v>い</v>
      </c>
      <c r="AO74" s="68">
        <f t="shared" si="44"/>
        <v>6442450944</v>
      </c>
      <c r="AP74" s="69" t="str">
        <f t="shared" si="45"/>
        <v/>
      </c>
      <c r="AQ74" s="67">
        <f t="shared" si="46"/>
        <v>0</v>
      </c>
      <c r="AR74" s="66" t="str">
        <f t="shared" si="11"/>
        <v>あ</v>
      </c>
      <c r="AS74" s="67" t="str">
        <f t="shared" si="12"/>
        <v>け</v>
      </c>
      <c r="AT74" s="68">
        <f t="shared" si="47"/>
        <v>2214592512</v>
      </c>
      <c r="AU74" s="69" t="str">
        <f t="shared" si="48"/>
        <v>げ</v>
      </c>
      <c r="AV74" s="67">
        <f t="shared" si="49"/>
        <v>1</v>
      </c>
      <c r="AW74" s="66" t="str">
        <f t="shared" si="16"/>
        <v>い</v>
      </c>
      <c r="AX74" s="67" t="str">
        <f t="shared" si="17"/>
        <v>け</v>
      </c>
      <c r="AY74" s="68">
        <f t="shared" si="50"/>
        <v>4362076160</v>
      </c>
      <c r="AZ74" s="69" t="str">
        <f t="shared" si="51"/>
        <v/>
      </c>
      <c r="BA74" s="70">
        <f t="shared" si="52"/>
        <v>0</v>
      </c>
      <c r="BB74" s="116"/>
      <c r="BC74" s="193">
        <v>177</v>
      </c>
      <c r="BD74" s="2" t="s">
        <v>410</v>
      </c>
      <c r="BE74" s="14"/>
      <c r="BF74" s="4" t="s">
        <v>410</v>
      </c>
      <c r="BG74" s="17"/>
      <c r="BH74" s="17" t="s">
        <v>69</v>
      </c>
      <c r="BI74" s="17" t="s">
        <v>71</v>
      </c>
      <c r="BJ74" s="169" t="s">
        <v>59</v>
      </c>
      <c r="BK74" s="31"/>
      <c r="BL74" s="6" t="s">
        <v>439</v>
      </c>
      <c r="BM74" s="7" t="s">
        <v>440</v>
      </c>
      <c r="BN74" s="16" t="s">
        <v>441</v>
      </c>
      <c r="BO74" s="29" t="str">
        <f t="shared" si="61"/>
        <v>{"key_code":"b","modifiers":["shift","option"]},{"key_code":"3"},{"key_code":"0"},{"key_code":"0"},{"key_code":"a"},{"key_code":"lang1"}</v>
      </c>
      <c r="BP74" s="132" t="s">
        <v>442</v>
      </c>
      <c r="BQ74" s="29" t="str">
        <f t="shared" si="21"/>
        <v>{"key_code":"b","modifiers":["shift","option"]},{"key_code":"3"},{"key_code":"0"},{"key_code":"0"},{"key_code":"a"},{"key_code":"lang2"}</v>
      </c>
    </row>
    <row r="75" spans="1:69" ht="63">
      <c r="A75" s="154"/>
      <c r="B75" s="137"/>
      <c r="C75" s="137"/>
      <c r="D75" s="360"/>
      <c r="E75" s="371" t="str">
        <f t="shared" si="22"/>
        <v>{"description":"あ, い &amp; と → 「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</v>
      </c>
      <c r="F75" s="138" t="str">
        <f t="shared" si="55"/>
        <v>{"conditions":[{"type":"variable_if","name":"USC","value":2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</v>
      </c>
      <c r="G75" s="138" t="str">
        <f t="shared" si="56"/>
        <v>{"conditions":[{"type":"variable_if","name":"USC","value":2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</v>
      </c>
      <c r="H75" s="138" t="str">
        <f t="shared" si="25"/>
        <v/>
      </c>
      <c r="I75" s="138" t="str">
        <f t="shared" si="26"/>
        <v/>
      </c>
      <c r="J75" s="138" t="str">
        <f t="shared" si="57"/>
        <v/>
      </c>
      <c r="K75" s="138" t="str">
        <f t="shared" si="58"/>
        <v/>
      </c>
      <c r="L75" s="138" t="str">
        <f t="shared" si="59"/>
        <v/>
      </c>
      <c r="M75" s="138" t="str">
        <f t="shared" si="60"/>
        <v/>
      </c>
      <c r="N75" s="138" t="str">
        <f t="shared" si="31"/>
        <v/>
      </c>
      <c r="O75" s="138" t="str">
        <f t="shared" si="32"/>
        <v/>
      </c>
      <c r="P75" s="138" t="str">
        <f t="shared" si="33"/>
        <v/>
      </c>
      <c r="Q75" s="138" t="str">
        <f t="shared" si="34"/>
        <v/>
      </c>
      <c r="R75" s="138" t="str">
        <f t="shared" si="35"/>
        <v/>
      </c>
      <c r="S75" s="138" t="str">
        <f t="shared" si="36"/>
        <v/>
      </c>
      <c r="T75" s="138" t="str">
        <f t="shared" si="37"/>
        <v/>
      </c>
      <c r="U75" s="138" t="str">
        <f t="shared" si="38"/>
        <v/>
      </c>
      <c r="V75" s="138" t="str">
        <f t="shared" si="39"/>
        <v/>
      </c>
      <c r="W75" s="138"/>
      <c r="X75" s="138"/>
      <c r="Y75" s="160"/>
      <c r="Z75" s="159" t="str">
        <f t="shared" si="40"/>
        <v>{"description":"J, K &amp; D → 「","conditions":[{"type":"variable_if","name":"USC","value":2},{"type":"variable_unless","name":"C07","value":0},{"type":"variable_unless","name":"C08","value":0}],"from":{"key_code":"d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],"from":{"key_code":"d","modifiers":{"optional":["caps_lock"]}},"to":[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],"from":{"key_code":"d","modifiers":{"optional":["caps_lock"]}},"to":[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</v>
      </c>
      <c r="AA75" s="138" t="str">
        <f t="shared" si="41"/>
        <v>{"conditions":[{"type":"variable_if","name":"USC","value":2},{"type":"variable_unless","name":"C07","value":0},{"type":"variable_unless","name":"C03","value":0}],"from":{"key_code":"k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],"from":{"key_code":"k","modifiers":{"optional":["caps_lock"]}},"to":[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],"from":{"key_code":"k","modifiers":{"optional":["caps_lock"]}},"to":[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</v>
      </c>
      <c r="AB75" s="138" t="str">
        <f t="shared" si="42"/>
        <v>{"conditions":[{"type":"variable_if","name":"USC","value":2},{"type":"variable_unless","name":"C08","value":0},{"type":"variable_unless","name":"C03","value":0}],"from":{"key_code":"j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],"from":{"key_code":"j","modifiers":{"optional":["caps_lock"]}},"to":[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],"from":{"key_code":"j","modifiers":{"optional":["caps_lock"]}},"to":[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</v>
      </c>
      <c r="AC75" s="160" t="str">
        <f t="shared" si="43"/>
        <v/>
      </c>
      <c r="AD75" s="162"/>
      <c r="AF75" s="34">
        <f t="shared" si="0"/>
        <v>3</v>
      </c>
      <c r="AG75" s="33" t="str">
        <f t="shared" si="1"/>
        <v>A</v>
      </c>
      <c r="AH75" s="33">
        <f t="shared" si="2"/>
        <v>1</v>
      </c>
      <c r="AI75" s="33">
        <f t="shared" si="3"/>
        <v>0</v>
      </c>
      <c r="AJ75" s="40">
        <f t="shared" si="4"/>
        <v>6576668672</v>
      </c>
      <c r="AK75" s="319">
        <f t="shared" si="5"/>
        <v>0</v>
      </c>
      <c r="AL75" s="116"/>
      <c r="AM75" s="66" t="str">
        <f t="shared" si="6"/>
        <v>あ</v>
      </c>
      <c r="AN75" s="67" t="str">
        <f t="shared" si="7"/>
        <v>い</v>
      </c>
      <c r="AO75" s="68">
        <f t="shared" si="44"/>
        <v>6442450944</v>
      </c>
      <c r="AP75" s="69" t="str">
        <f t="shared" si="45"/>
        <v/>
      </c>
      <c r="AQ75" s="67">
        <f t="shared" si="46"/>
        <v>0</v>
      </c>
      <c r="AR75" s="66" t="str">
        <f t="shared" si="11"/>
        <v>あ</v>
      </c>
      <c r="AS75" s="67" t="str">
        <f t="shared" si="12"/>
        <v>と</v>
      </c>
      <c r="AT75" s="68">
        <f t="shared" si="47"/>
        <v>2281701376</v>
      </c>
      <c r="AU75" s="69" t="str">
        <f t="shared" si="48"/>
        <v>ど</v>
      </c>
      <c r="AV75" s="67">
        <f t="shared" si="49"/>
        <v>1</v>
      </c>
      <c r="AW75" s="66" t="str">
        <f t="shared" si="16"/>
        <v>い</v>
      </c>
      <c r="AX75" s="67" t="str">
        <f t="shared" si="17"/>
        <v>と</v>
      </c>
      <c r="AY75" s="68">
        <f t="shared" si="50"/>
        <v>4429185024</v>
      </c>
      <c r="AZ75" s="69" t="str">
        <f t="shared" si="51"/>
        <v/>
      </c>
      <c r="BA75" s="70">
        <f t="shared" si="52"/>
        <v>0</v>
      </c>
      <c r="BB75" s="116"/>
      <c r="BC75" s="193">
        <v>178</v>
      </c>
      <c r="BD75" s="2" t="s">
        <v>410</v>
      </c>
      <c r="BE75" s="14"/>
      <c r="BF75" s="4" t="s">
        <v>410</v>
      </c>
      <c r="BG75" s="17"/>
      <c r="BH75" s="17" t="s">
        <v>69</v>
      </c>
      <c r="BI75" s="17" t="s">
        <v>71</v>
      </c>
      <c r="BJ75" s="169" t="s">
        <v>61</v>
      </c>
      <c r="BK75" s="31"/>
      <c r="BL75" s="6" t="s">
        <v>443</v>
      </c>
      <c r="BM75" s="7" t="s">
        <v>444</v>
      </c>
      <c r="BN75" s="16" t="s">
        <v>445</v>
      </c>
      <c r="BO75" s="29" t="str">
        <f t="shared" si="61"/>
        <v>{"key_code":"b","modifiers":["shift","option"]},{"key_code":"3"},{"key_code":"0"},{"key_code":"0"},{"key_code":"c"},{"key_code":"lang1"}</v>
      </c>
      <c r="BP75" s="132" t="s">
        <v>446</v>
      </c>
      <c r="BQ75" s="29" t="str">
        <f t="shared" si="21"/>
        <v>{"key_code":"b","modifiers":["shift","option"]},{"key_code":"3"},{"key_code":"0"},{"key_code":"0"},{"key_code":"c"},{"key_code":"lang2"}</v>
      </c>
    </row>
    <row r="76" spans="1:69" ht="42">
      <c r="A76" s="154"/>
      <c r="B76" s="137"/>
      <c r="C76" s="137"/>
      <c r="D76" s="360"/>
      <c r="E76" s="371" t="str">
        <f t="shared" si="22"/>
        <v>{"description":"あ, い &amp; か → ？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slash","modifiers":["shift"]},{"key_code":"return_or_enter"},{"set_variable":{"name":"C04","value":1}},{"set_variable":{"name":"USC","value":0}}],"to_after_key_up":[{"set_variable":{"name":"C04","value":0}}],"type":"basic"},</v>
      </c>
      <c r="F76" s="138" t="str">
        <f t="shared" si="55"/>
        <v>{"conditions":[{"type":"variable_if","name":"USC","value":2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C08","value":1}},{"set_variable":{"name":"USC","value":0}}],"to_after_key_up":[{"set_variable":{"name":"C08","value":0}}],"type":"basic"},</v>
      </c>
      <c r="G76" s="138" t="str">
        <f t="shared" si="56"/>
        <v>{"conditions":[{"type":"variable_if","name":"USC","value":2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C07","value":1}},{"set_variable":{"name":"USC","value":0}}],"to_after_key_up":[{"set_variable":{"name":"C07","value":0}}],"type":"basic"},</v>
      </c>
      <c r="H76" s="138" t="str">
        <f t="shared" si="25"/>
        <v/>
      </c>
      <c r="I76" s="138" t="str">
        <f t="shared" si="26"/>
        <v/>
      </c>
      <c r="J76" s="138" t="str">
        <f t="shared" si="57"/>
        <v/>
      </c>
      <c r="K76" s="138" t="str">
        <f t="shared" si="58"/>
        <v/>
      </c>
      <c r="L76" s="138" t="str">
        <f t="shared" si="59"/>
        <v/>
      </c>
      <c r="M76" s="138" t="str">
        <f t="shared" si="60"/>
        <v/>
      </c>
      <c r="N76" s="138" t="str">
        <f t="shared" si="31"/>
        <v/>
      </c>
      <c r="O76" s="138" t="str">
        <f t="shared" si="32"/>
        <v/>
      </c>
      <c r="P76" s="138" t="str">
        <f t="shared" si="33"/>
        <v/>
      </c>
      <c r="Q76" s="138" t="str">
        <f t="shared" si="34"/>
        <v/>
      </c>
      <c r="R76" s="138" t="str">
        <f t="shared" si="35"/>
        <v/>
      </c>
      <c r="S76" s="138" t="str">
        <f t="shared" si="36"/>
        <v/>
      </c>
      <c r="T76" s="138" t="str">
        <f t="shared" si="37"/>
        <v/>
      </c>
      <c r="U76" s="138" t="str">
        <f t="shared" si="38"/>
        <v/>
      </c>
      <c r="V76" s="138" t="str">
        <f t="shared" si="39"/>
        <v/>
      </c>
      <c r="W76" s="138"/>
      <c r="X76" s="138"/>
      <c r="Y76" s="160"/>
      <c r="Z76" s="159" t="str">
        <f t="shared" si="40"/>
        <v>{"description":"J, K &amp; F → ？","conditions":[{"type":"variable_if","name":"USC","value":2},{"type":"variable_unless","name":"C07","value":0},{"type":"variable_unless","name":"C08","value":0}],"from":{"key_code":"f","modifiers":{"optional":["caps_lock"]}},"to":[{"key_code":"delete_or_backspace"},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],"from":{"key_code":"f","modifiers":{"optional":["caps_lock"]}},"to":[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C07","value":0},{"type":"variable_unless","name":"C08","value":0}],"from":{"key_code":"f","modifiers":{"optional":["caps_lock"]}},"to":[{"key_code":"slash","modifiers":["shift"]},{"set_variable":{"name":"C04","value":1}},{"set_variable":{"name":"USC","value":0}}],"to_after_key_up":[{"set_variable":{"name":"C04","value":0}}],"type":"basic"},</v>
      </c>
      <c r="AA76" s="138" t="str">
        <f t="shared" si="41"/>
        <v>{"conditions":[{"type":"variable_if","name":"USC","value":2},{"type":"variable_unless","name":"C07","value":0},{"type":"variable_unless","name":"C04","value":0}],"from":{"key_code":"k","modifiers":{"optional":["caps_lock"]}},"to":[{"key_code":"delete_or_backspace"},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],"from":{"key_code":"k","modifiers":{"optional":["caps_lock"]}},"to":[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C04","value":0}],"from":{"key_code":"k","modifiers":{"optional":["caps_lock"]}},"to":[{"key_code":"slash","modifiers":["shift"]},{"set_variable":{"name":"C08","value":1}},{"set_variable":{"name":"USC","value":0}}],"to_after_key_up":[{"set_variable":{"name":"C08","value":0}}],"type":"basic"},</v>
      </c>
      <c r="AB76" s="138" t="str">
        <f t="shared" si="42"/>
        <v>{"conditions":[{"type":"variable_if","name":"USC","value":2},{"type":"variable_unless","name":"C08","value":0},{"type":"variable_unless","name":"C04","value":0}],"from":{"key_code":"j","modifiers":{"optional":["caps_lock"]}},"to":[{"key_code":"delete_or_backspace"},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],"from":{"key_code":"j","modifiers":{"optional":["caps_lock"]}},"to":[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C04","value":0}],"from":{"key_code":"j","modifiers":{"optional":["caps_lock"]}},"to":[{"key_code":"slash","modifiers":["shift"]},{"set_variable":{"name":"C07","value":1}},{"set_variable":{"name":"USC","value":0}}],"to_after_key_up":[{"set_variable":{"name":"C07","value":0}}],"type":"basic"},</v>
      </c>
      <c r="AC76" s="160" t="str">
        <f t="shared" si="43"/>
        <v/>
      </c>
      <c r="AD76" s="162"/>
      <c r="AF76" s="34">
        <f t="shared" si="0"/>
        <v>3</v>
      </c>
      <c r="AG76" s="33" t="str">
        <f t="shared" si="1"/>
        <v>A</v>
      </c>
      <c r="AH76" s="33">
        <f t="shared" si="2"/>
        <v>1</v>
      </c>
      <c r="AI76" s="33">
        <f t="shared" si="3"/>
        <v>0</v>
      </c>
      <c r="AJ76" s="40">
        <f t="shared" si="4"/>
        <v>6710886400</v>
      </c>
      <c r="AK76" s="319">
        <f t="shared" si="5"/>
        <v>0</v>
      </c>
      <c r="AL76" s="116"/>
      <c r="AM76" s="66" t="str">
        <f t="shared" si="6"/>
        <v>あ</v>
      </c>
      <c r="AN76" s="67" t="str">
        <f t="shared" si="7"/>
        <v>い</v>
      </c>
      <c r="AO76" s="68">
        <f t="shared" si="44"/>
        <v>6442450944</v>
      </c>
      <c r="AP76" s="69" t="str">
        <f t="shared" si="45"/>
        <v/>
      </c>
      <c r="AQ76" s="67">
        <f t="shared" si="46"/>
        <v>0</v>
      </c>
      <c r="AR76" s="66" t="str">
        <f t="shared" si="11"/>
        <v>あ</v>
      </c>
      <c r="AS76" s="67" t="str">
        <f t="shared" si="12"/>
        <v>か</v>
      </c>
      <c r="AT76" s="68">
        <f t="shared" si="47"/>
        <v>2415919104</v>
      </c>
      <c r="AU76" s="69" t="str">
        <f t="shared" si="48"/>
        <v>が</v>
      </c>
      <c r="AV76" s="67">
        <f t="shared" si="49"/>
        <v>1</v>
      </c>
      <c r="AW76" s="66" t="str">
        <f t="shared" si="16"/>
        <v>い</v>
      </c>
      <c r="AX76" s="67" t="str">
        <f t="shared" si="17"/>
        <v>か</v>
      </c>
      <c r="AY76" s="68">
        <f t="shared" si="50"/>
        <v>4563402752</v>
      </c>
      <c r="AZ76" s="69" t="str">
        <f t="shared" si="51"/>
        <v/>
      </c>
      <c r="BA76" s="70">
        <f t="shared" si="52"/>
        <v>0</v>
      </c>
      <c r="BB76" s="116"/>
      <c r="BC76" s="193">
        <v>179</v>
      </c>
      <c r="BD76" s="2" t="s">
        <v>410</v>
      </c>
      <c r="BE76" s="14"/>
      <c r="BF76" s="4" t="s">
        <v>410</v>
      </c>
      <c r="BG76" s="17"/>
      <c r="BH76" s="17" t="s">
        <v>69</v>
      </c>
      <c r="BI76" s="17" t="s">
        <v>71</v>
      </c>
      <c r="BJ76" s="169" t="s">
        <v>63</v>
      </c>
      <c r="BK76" s="31"/>
      <c r="BL76" s="6" t="s">
        <v>447</v>
      </c>
      <c r="BM76" s="7" t="s">
        <v>448</v>
      </c>
      <c r="BN76" s="16" t="s">
        <v>449</v>
      </c>
      <c r="BO76" s="29" t="str">
        <f t="shared" si="61"/>
        <v>{"key_code":"slash","modifiers":["shift"]},{"key_code":"return_or_enter"}</v>
      </c>
      <c r="BP76" s="132" t="s">
        <v>450</v>
      </c>
      <c r="BQ76" s="29" t="str">
        <f t="shared" si="21"/>
        <v>{"key_code":"slash","modifiers":["shift"]}</v>
      </c>
    </row>
    <row r="77" spans="1:69" ht="63">
      <c r="A77" s="154"/>
      <c r="B77" s="137"/>
      <c r="C77" s="137"/>
      <c r="D77" s="360"/>
      <c r="E77" s="371" t="str">
        <f t="shared" si="22"/>
        <v>{"description":"あ, い &amp; っ → ……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</v>
      </c>
      <c r="F77" s="138" t="str">
        <f t="shared" si="55"/>
        <v>{"conditions":[{"type":"variable_if","name":"USC","value":2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</v>
      </c>
      <c r="G77" s="138" t="str">
        <f t="shared" si="56"/>
        <v>{"conditions":[{"type":"variable_if","name":"USC","value":2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</v>
      </c>
      <c r="H77" s="138" t="str">
        <f t="shared" si="25"/>
        <v/>
      </c>
      <c r="I77" s="138" t="str">
        <f t="shared" si="26"/>
        <v/>
      </c>
      <c r="J77" s="138" t="str">
        <f t="shared" si="57"/>
        <v/>
      </c>
      <c r="K77" s="138" t="str">
        <f t="shared" si="58"/>
        <v/>
      </c>
      <c r="L77" s="138" t="str">
        <f t="shared" si="59"/>
        <v/>
      </c>
      <c r="M77" s="138" t="str">
        <f t="shared" si="60"/>
        <v/>
      </c>
      <c r="N77" s="138" t="str">
        <f t="shared" si="31"/>
        <v/>
      </c>
      <c r="O77" s="138" t="str">
        <f t="shared" si="32"/>
        <v/>
      </c>
      <c r="P77" s="138" t="str">
        <f t="shared" si="33"/>
        <v/>
      </c>
      <c r="Q77" s="138" t="str">
        <f t="shared" si="34"/>
        <v/>
      </c>
      <c r="R77" s="138" t="str">
        <f t="shared" si="35"/>
        <v/>
      </c>
      <c r="S77" s="138" t="str">
        <f t="shared" si="36"/>
        <v/>
      </c>
      <c r="T77" s="138" t="str">
        <f t="shared" si="37"/>
        <v/>
      </c>
      <c r="U77" s="138" t="str">
        <f t="shared" si="38"/>
        <v/>
      </c>
      <c r="V77" s="138" t="str">
        <f t="shared" si="39"/>
        <v/>
      </c>
      <c r="W77" s="138"/>
      <c r="X77" s="138"/>
      <c r="Y77" s="160"/>
      <c r="Z77" s="159" t="str">
        <f t="shared" si="40"/>
        <v>{"description":"J, K &amp; G → ……","conditions":[{"type":"variable_if","name":"USC","value":2},{"type":"variable_unless","name":"C07","value":0},{"type":"variable_unless","name":"C08","value":0}],"from":{"key_code":"g","modifiers":{"optional":["caps_lock"]}},"to":[{"key_code":"delete_or_backspace"},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],"from":{"key_code":"g","modifiers":{"optional":["caps_lock"]}},"to":[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C07","value":0},{"type":"variable_unless","name":"C08","value":0}],"from":{"key_code":"g","modifiers":{"optional":["caps_lock"]}},"to":[{"key_code":"semicolon","modifiers":["option"]},{"key_code":"semicolon","modifiers":["option"]},{"set_variable":{"name":"C05","value":1}},{"set_variable":{"name":"USC","value":0}}],"to_after_key_up":[{"set_variable":{"name":"C05","value":0}}],"type":"basic"},</v>
      </c>
      <c r="AA77" s="138" t="str">
        <f t="shared" si="41"/>
        <v>{"conditions":[{"type":"variable_if","name":"USC","value":2},{"type":"variable_unless","name":"C07","value":0},{"type":"variable_unless","name":"C05","value":0}],"from":{"key_code":"k","modifiers":{"optional":["caps_lock"]}},"to":[{"key_code":"delete_or_backspace"},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],"from":{"key_code":"k","modifiers":{"optional":["caps_lock"]}},"to":[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C07","value":0},{"type":"variable_unless","name":"C05","value":0}],"from":{"key_code":"k","modifiers":{"optional":["caps_lock"]}},"to":[{"key_code":"semicolon","modifiers":["option"]},{"key_code":"semicolon","modifiers":["option"]},{"set_variable":{"name":"C08","value":1}},{"set_variable":{"name":"USC","value":0}}],"to_after_key_up":[{"set_variable":{"name":"C08","value":0}}],"type":"basic"},</v>
      </c>
      <c r="AB77" s="138" t="str">
        <f t="shared" si="42"/>
        <v>{"conditions":[{"type":"variable_if","name":"USC","value":2},{"type":"variable_unless","name":"C08","value":0},{"type":"variable_unless","name":"C05","value":0}],"from":{"key_code":"j","modifiers":{"optional":["caps_lock"]}},"to":[{"key_code":"delete_or_backspace"},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],"from":{"key_code":"j","modifiers":{"optional":["caps_lock"]}},"to":[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C08","value":0},{"type":"variable_unless","name":"C05","value":0}],"from":{"key_code":"j","modifiers":{"optional":["caps_lock"]}},"to":[{"key_code":"semicolon","modifiers":["option"]},{"key_code":"semicolon","modifiers":["option"]},{"set_variable":{"name":"C07","value":1}},{"set_variable":{"name":"USC","value":0}}],"to_after_key_up":[{"set_variable":{"name":"C07","value":0}}],"type":"basic"},</v>
      </c>
      <c r="AC77" s="160" t="str">
        <f t="shared" si="43"/>
        <v/>
      </c>
      <c r="AD77" s="162"/>
      <c r="AF77" s="34">
        <f t="shared" si="0"/>
        <v>3</v>
      </c>
      <c r="AG77" s="33" t="str">
        <f t="shared" si="1"/>
        <v>A</v>
      </c>
      <c r="AH77" s="33">
        <f t="shared" si="2"/>
        <v>1</v>
      </c>
      <c r="AI77" s="33">
        <f t="shared" si="3"/>
        <v>0</v>
      </c>
      <c r="AJ77" s="40">
        <f t="shared" si="4"/>
        <v>6979321856</v>
      </c>
      <c r="AK77" s="319">
        <f t="shared" si="5"/>
        <v>0</v>
      </c>
      <c r="AL77" s="116"/>
      <c r="AM77" s="66" t="str">
        <f t="shared" si="6"/>
        <v>あ</v>
      </c>
      <c r="AN77" s="67" t="str">
        <f t="shared" si="7"/>
        <v>い</v>
      </c>
      <c r="AO77" s="68">
        <f t="shared" si="44"/>
        <v>6442450944</v>
      </c>
      <c r="AP77" s="69" t="str">
        <f t="shared" si="45"/>
        <v/>
      </c>
      <c r="AQ77" s="67">
        <f t="shared" si="46"/>
        <v>0</v>
      </c>
      <c r="AR77" s="66" t="str">
        <f t="shared" si="11"/>
        <v>あ</v>
      </c>
      <c r="AS77" s="67" t="str">
        <f t="shared" si="12"/>
        <v>っ</v>
      </c>
      <c r="AT77" s="68">
        <f t="shared" si="47"/>
        <v>2684354560</v>
      </c>
      <c r="AU77" s="69" t="str">
        <f t="shared" si="48"/>
        <v>ぢ</v>
      </c>
      <c r="AV77" s="67">
        <f t="shared" si="49"/>
        <v>1</v>
      </c>
      <c r="AW77" s="66" t="str">
        <f t="shared" si="16"/>
        <v>い</v>
      </c>
      <c r="AX77" s="67" t="str">
        <f t="shared" si="17"/>
        <v>っ</v>
      </c>
      <c r="AY77" s="68">
        <f t="shared" si="50"/>
        <v>4831838208</v>
      </c>
      <c r="AZ77" s="69" t="str">
        <f t="shared" si="51"/>
        <v/>
      </c>
      <c r="BA77" s="70">
        <f t="shared" si="52"/>
        <v>0</v>
      </c>
      <c r="BB77" s="116"/>
      <c r="BC77" s="193">
        <v>180</v>
      </c>
      <c r="BD77" s="2" t="s">
        <v>410</v>
      </c>
      <c r="BE77" s="14"/>
      <c r="BF77" s="4" t="s">
        <v>410</v>
      </c>
      <c r="BG77" s="17"/>
      <c r="BH77" s="17" t="s">
        <v>69</v>
      </c>
      <c r="BI77" s="17" t="s">
        <v>71</v>
      </c>
      <c r="BJ77" s="169" t="s">
        <v>65</v>
      </c>
      <c r="BK77" s="31"/>
      <c r="BL77" s="6" t="s">
        <v>451</v>
      </c>
      <c r="BM77" s="7" t="s">
        <v>452</v>
      </c>
      <c r="BN77" s="16" t="s">
        <v>453</v>
      </c>
      <c r="BO77" s="29" t="str">
        <f t="shared" si="61"/>
        <v>{"key_code":"semicolon","modifiers":["option"]},{"key_code":"semicolon","modifiers":["option"]},{"key_code":"return_or_enter"}</v>
      </c>
      <c r="BP77" s="132" t="s">
        <v>454</v>
      </c>
      <c r="BQ77" s="29" t="str">
        <f t="shared" si="21"/>
        <v>{"key_code":"semicolon","modifiers":["option"]},{"key_code":"semicolon","modifiers":["option"]}</v>
      </c>
    </row>
    <row r="78" spans="1:69" ht="63">
      <c r="A78" s="154"/>
      <c r="B78" s="137"/>
      <c r="C78" s="137"/>
      <c r="D78" s="360"/>
      <c r="E78" s="371" t="str">
        <f t="shared" si="22"/>
        <v>{"description":"あ, い &amp; ほ → ）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</v>
      </c>
      <c r="F78" s="138" t="str">
        <f t="shared" si="55"/>
        <v>{"conditions":[{"type":"variable_if","name":"USC","value":2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</v>
      </c>
      <c r="G78" s="138" t="str">
        <f t="shared" si="56"/>
        <v>{"conditions":[{"type":"variable_if","name":"USC","value":2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</v>
      </c>
      <c r="H78" s="138" t="str">
        <f t="shared" si="25"/>
        <v/>
      </c>
      <c r="I78" s="138" t="str">
        <f t="shared" si="26"/>
        <v/>
      </c>
      <c r="J78" s="138" t="str">
        <f t="shared" si="57"/>
        <v/>
      </c>
      <c r="K78" s="138" t="str">
        <f t="shared" si="58"/>
        <v/>
      </c>
      <c r="L78" s="138" t="str">
        <f t="shared" si="59"/>
        <v/>
      </c>
      <c r="M78" s="138" t="str">
        <f t="shared" si="60"/>
        <v/>
      </c>
      <c r="N78" s="138" t="str">
        <f t="shared" si="31"/>
        <v/>
      </c>
      <c r="O78" s="138" t="str">
        <f t="shared" si="32"/>
        <v/>
      </c>
      <c r="P78" s="138" t="str">
        <f t="shared" si="33"/>
        <v/>
      </c>
      <c r="Q78" s="138" t="str">
        <f t="shared" si="34"/>
        <v/>
      </c>
      <c r="R78" s="138" t="str">
        <f t="shared" si="35"/>
        <v/>
      </c>
      <c r="S78" s="138" t="str">
        <f t="shared" si="36"/>
        <v/>
      </c>
      <c r="T78" s="138" t="str">
        <f t="shared" si="37"/>
        <v/>
      </c>
      <c r="U78" s="138" t="str">
        <f t="shared" si="38"/>
        <v/>
      </c>
      <c r="V78" s="138" t="str">
        <f t="shared" si="39"/>
        <v/>
      </c>
      <c r="W78" s="138"/>
      <c r="X78" s="138"/>
      <c r="Y78" s="160"/>
      <c r="Z78" s="159" t="str">
        <f t="shared" si="40"/>
        <v>{"description":"J, K &amp; Z → ）","conditions":[{"type":"variable_if","name":"USC","value":2},{"type":"variable_unless","name":"C07","value":0},{"type":"variable_unless","name":"C08","value":0}],"from":{"key_code":"z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],"from":{"key_code":"z","modifiers":{"optional":["caps_lock"]}},"to":[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],"from":{"key_code":"z","modifiers":{"optional":["caps_lock"]}},"to":[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</v>
      </c>
      <c r="AA78" s="138" t="str">
        <f t="shared" si="41"/>
        <v>{"conditions":[{"type":"variable_if","name":"USC","value":2},{"type":"variable_unless","name":"C07","value":0},{"type":"variable_unless","name":"B01","value":0}],"from":{"key_code":"k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],"from":{"key_code":"k","modifiers":{"optional":["caps_lock"]}},"to":[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],"from":{"key_code":"k","modifiers":{"optional":["caps_lock"]}},"to":[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</v>
      </c>
      <c r="AB78" s="138" t="str">
        <f t="shared" si="42"/>
        <v>{"conditions":[{"type":"variable_if","name":"USC","value":2},{"type":"variable_unless","name":"C08","value":0},{"type":"variable_unless","name":"B01","value":0}],"from":{"key_code":"j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],"from":{"key_code":"j","modifiers":{"optional":["caps_lock"]}},"to":[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],"from":{"key_code":"j","modifiers":{"optional":["caps_lock"]}},"to":[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</v>
      </c>
      <c r="AC78" s="160" t="str">
        <f t="shared" si="43"/>
        <v/>
      </c>
      <c r="AD78" s="162"/>
      <c r="AF78" s="34">
        <f t="shared" si="0"/>
        <v>3</v>
      </c>
      <c r="AG78" s="33" t="str">
        <f t="shared" si="1"/>
        <v>A</v>
      </c>
      <c r="AH78" s="33">
        <f t="shared" si="2"/>
        <v>1</v>
      </c>
      <c r="AI78" s="33">
        <f t="shared" si="3"/>
        <v>0</v>
      </c>
      <c r="AJ78" s="40">
        <f t="shared" si="4"/>
        <v>143881404416</v>
      </c>
      <c r="AK78" s="319">
        <f t="shared" si="5"/>
        <v>0</v>
      </c>
      <c r="AL78" s="116"/>
      <c r="AM78" s="66" t="str">
        <f t="shared" si="6"/>
        <v>あ</v>
      </c>
      <c r="AN78" s="67" t="str">
        <f t="shared" si="7"/>
        <v>い</v>
      </c>
      <c r="AO78" s="68">
        <f t="shared" si="44"/>
        <v>6442450944</v>
      </c>
      <c r="AP78" s="69" t="str">
        <f t="shared" si="45"/>
        <v/>
      </c>
      <c r="AQ78" s="67">
        <f t="shared" si="46"/>
        <v>0</v>
      </c>
      <c r="AR78" s="66" t="str">
        <f t="shared" si="11"/>
        <v>あ</v>
      </c>
      <c r="AS78" s="67" t="str">
        <f t="shared" si="12"/>
        <v>ほ</v>
      </c>
      <c r="AT78" s="68">
        <f t="shared" si="47"/>
        <v>139586437120</v>
      </c>
      <c r="AU78" s="69" t="str">
        <f t="shared" si="48"/>
        <v>ぼ</v>
      </c>
      <c r="AV78" s="67">
        <f t="shared" si="49"/>
        <v>1</v>
      </c>
      <c r="AW78" s="66" t="str">
        <f t="shared" si="16"/>
        <v>い</v>
      </c>
      <c r="AX78" s="67" t="str">
        <f t="shared" si="17"/>
        <v>ほ</v>
      </c>
      <c r="AY78" s="68">
        <f t="shared" si="50"/>
        <v>141733920768</v>
      </c>
      <c r="AZ78" s="69" t="str">
        <f t="shared" si="51"/>
        <v/>
      </c>
      <c r="BA78" s="70">
        <f t="shared" si="52"/>
        <v>0</v>
      </c>
      <c r="BB78" s="116"/>
      <c r="BC78" s="193">
        <v>181</v>
      </c>
      <c r="BD78" s="2" t="s">
        <v>410</v>
      </c>
      <c r="BE78" s="14"/>
      <c r="BF78" s="4" t="s">
        <v>410</v>
      </c>
      <c r="BG78" s="17"/>
      <c r="BH78" s="17" t="s">
        <v>69</v>
      </c>
      <c r="BI78" s="17" t="s">
        <v>71</v>
      </c>
      <c r="BJ78" s="169" t="s">
        <v>86</v>
      </c>
      <c r="BK78" s="31"/>
      <c r="BL78" s="6" t="s">
        <v>455</v>
      </c>
      <c r="BM78" s="7" t="s">
        <v>456</v>
      </c>
      <c r="BN78" s="16" t="s">
        <v>457</v>
      </c>
      <c r="BO78" s="29" t="str">
        <f t="shared" si="61"/>
        <v>{"key_code":"b","modifiers":["shift","option"]},{"key_code":"f"},{"key_code":"f"},{"key_code":"0"},{"key_code":"9"},{"key_code":"lang1"}</v>
      </c>
      <c r="BP78" s="132" t="s">
        <v>458</v>
      </c>
      <c r="BQ78" s="29" t="str">
        <f t="shared" si="21"/>
        <v>{"key_code":"b","modifiers":["shift","option"]},{"key_code":"0"},{"key_code":"0"},{"key_code":"2"},{"key_code":"9"},{"key_code":"lang2"}</v>
      </c>
    </row>
    <row r="79" spans="1:69" ht="63">
      <c r="A79" s="154"/>
      <c r="B79" s="137"/>
      <c r="C79" s="137"/>
      <c r="D79" s="360"/>
      <c r="E79" s="371" t="str">
        <f t="shared" si="22"/>
        <v>{"description":"あ, い &amp; ひ → 》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</v>
      </c>
      <c r="F79" s="138" t="str">
        <f t="shared" si="55"/>
        <v>{"conditions":[{"type":"variable_if","name":"USC","value":2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</v>
      </c>
      <c r="G79" s="138" t="str">
        <f t="shared" si="56"/>
        <v>{"conditions":[{"type":"variable_if","name":"USC","value":2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</v>
      </c>
      <c r="H79" s="138" t="str">
        <f t="shared" si="25"/>
        <v/>
      </c>
      <c r="I79" s="138" t="str">
        <f t="shared" si="26"/>
        <v/>
      </c>
      <c r="J79" s="138" t="str">
        <f t="shared" si="57"/>
        <v/>
      </c>
      <c r="K79" s="138" t="str">
        <f t="shared" si="58"/>
        <v/>
      </c>
      <c r="L79" s="138" t="str">
        <f t="shared" si="59"/>
        <v/>
      </c>
      <c r="M79" s="138" t="str">
        <f t="shared" si="60"/>
        <v/>
      </c>
      <c r="N79" s="138" t="str">
        <f t="shared" si="31"/>
        <v/>
      </c>
      <c r="O79" s="138" t="str">
        <f t="shared" si="32"/>
        <v/>
      </c>
      <c r="P79" s="138" t="str">
        <f t="shared" si="33"/>
        <v/>
      </c>
      <c r="Q79" s="138" t="str">
        <f t="shared" si="34"/>
        <v/>
      </c>
      <c r="R79" s="138" t="str">
        <f t="shared" si="35"/>
        <v/>
      </c>
      <c r="S79" s="138" t="str">
        <f t="shared" si="36"/>
        <v/>
      </c>
      <c r="T79" s="138" t="str">
        <f t="shared" si="37"/>
        <v/>
      </c>
      <c r="U79" s="138" t="str">
        <f t="shared" si="38"/>
        <v/>
      </c>
      <c r="V79" s="138" t="str">
        <f t="shared" si="39"/>
        <v/>
      </c>
      <c r="W79" s="138"/>
      <c r="X79" s="138"/>
      <c r="Y79" s="160"/>
      <c r="Z79" s="159" t="str">
        <f t="shared" si="40"/>
        <v>{"description":"J, K &amp; X → 》","conditions":[{"type":"variable_if","name":"USC","value":2},{"type":"variable_unless","name":"C07","value":0},{"type":"variable_unless","name":"C08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],"from":{"key_code":"x","modifiers":{"optional":["caps_lock"]}},"to":[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</v>
      </c>
      <c r="AA79" s="138" t="str">
        <f t="shared" si="41"/>
        <v>{"conditions":[{"type":"variable_if","name":"USC","value":2},{"type":"variable_unless","name":"C07","value":0},{"type":"variable_unless","name":"B02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],"from":{"key_code":"k","modifiers":{"optional":["caps_lock"]}},"to":[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</v>
      </c>
      <c r="AB79" s="138" t="str">
        <f t="shared" si="42"/>
        <v>{"conditions":[{"type":"variable_if","name":"USC","value":2},{"type":"variable_unless","name":"C08","value":0},{"type":"variable_unless","name":"B02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],"from":{"key_code":"j","modifiers":{"optional":["caps_lock"]}},"to":[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</v>
      </c>
      <c r="AC79" s="160" t="str">
        <f t="shared" si="43"/>
        <v/>
      </c>
      <c r="AD79" s="162"/>
      <c r="AF79" s="34">
        <f t="shared" si="0"/>
        <v>3</v>
      </c>
      <c r="AG79" s="33" t="str">
        <f t="shared" si="1"/>
        <v>A</v>
      </c>
      <c r="AH79" s="33">
        <f t="shared" si="2"/>
        <v>1</v>
      </c>
      <c r="AI79" s="33">
        <f t="shared" si="3"/>
        <v>0</v>
      </c>
      <c r="AJ79" s="40">
        <f t="shared" si="4"/>
        <v>281320357888</v>
      </c>
      <c r="AK79" s="319">
        <f t="shared" si="5"/>
        <v>0</v>
      </c>
      <c r="AL79" s="116"/>
      <c r="AM79" s="66" t="str">
        <f t="shared" si="6"/>
        <v>あ</v>
      </c>
      <c r="AN79" s="67" t="str">
        <f t="shared" si="7"/>
        <v>い</v>
      </c>
      <c r="AO79" s="68">
        <f t="shared" si="44"/>
        <v>6442450944</v>
      </c>
      <c r="AP79" s="69" t="str">
        <f t="shared" si="45"/>
        <v/>
      </c>
      <c r="AQ79" s="67">
        <f t="shared" si="46"/>
        <v>0</v>
      </c>
      <c r="AR79" s="66" t="str">
        <f t="shared" si="11"/>
        <v>あ</v>
      </c>
      <c r="AS79" s="67" t="str">
        <f t="shared" si="12"/>
        <v>ひ</v>
      </c>
      <c r="AT79" s="68">
        <f t="shared" si="47"/>
        <v>277025390592</v>
      </c>
      <c r="AU79" s="69" t="str">
        <f t="shared" si="48"/>
        <v>び</v>
      </c>
      <c r="AV79" s="67">
        <f t="shared" si="49"/>
        <v>1</v>
      </c>
      <c r="AW79" s="66" t="str">
        <f t="shared" si="16"/>
        <v>い</v>
      </c>
      <c r="AX79" s="67" t="str">
        <f t="shared" si="17"/>
        <v>ひ</v>
      </c>
      <c r="AY79" s="68">
        <f t="shared" si="50"/>
        <v>279172874240</v>
      </c>
      <c r="AZ79" s="69" t="str">
        <f t="shared" si="51"/>
        <v/>
      </c>
      <c r="BA79" s="70">
        <f t="shared" si="52"/>
        <v>0</v>
      </c>
      <c r="BB79" s="116"/>
      <c r="BC79" s="193">
        <v>182</v>
      </c>
      <c r="BD79" s="2" t="s">
        <v>410</v>
      </c>
      <c r="BE79" s="14"/>
      <c r="BF79" s="4" t="s">
        <v>410</v>
      </c>
      <c r="BG79" s="17"/>
      <c r="BH79" s="17" t="s">
        <v>69</v>
      </c>
      <c r="BI79" s="17" t="s">
        <v>71</v>
      </c>
      <c r="BJ79" s="169" t="s">
        <v>88</v>
      </c>
      <c r="BK79" s="31"/>
      <c r="BL79" s="6" t="s">
        <v>459</v>
      </c>
      <c r="BM79" s="7" t="s">
        <v>460</v>
      </c>
      <c r="BN79" s="16" t="s">
        <v>461</v>
      </c>
      <c r="BO79" s="29" t="str">
        <f t="shared" si="61"/>
        <v>{"key_code":"b","modifiers":["shift","option"]},{"key_code":"3"},{"key_code":"0"},{"key_code":"0"},{"key_code":"b"},{"key_code":"lang1"}</v>
      </c>
      <c r="BP79" s="132" t="s">
        <v>462</v>
      </c>
      <c r="BQ79" s="29" t="str">
        <f t="shared" si="21"/>
        <v>{"key_code":"b","modifiers":["shift","option"]},{"key_code":"3"},{"key_code":"0"},{"key_code":"0"},{"key_code":"b"},{"key_code":"lang2"}</v>
      </c>
    </row>
    <row r="80" spans="1:69" ht="63">
      <c r="A80" s="154"/>
      <c r="B80" s="137"/>
      <c r="C80" s="137"/>
      <c r="D80" s="360"/>
      <c r="E80" s="371" t="str">
        <f t="shared" si="22"/>
        <v>{"description":"あ, い &amp; は → 」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</v>
      </c>
      <c r="F80" s="138" t="str">
        <f t="shared" si="55"/>
        <v>{"conditions":[{"type":"variable_if","name":"USC","value":2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</v>
      </c>
      <c r="G80" s="138" t="str">
        <f t="shared" si="56"/>
        <v>{"conditions":[{"type":"variable_if","name":"USC","value":2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</v>
      </c>
      <c r="H80" s="138" t="str">
        <f t="shared" si="25"/>
        <v/>
      </c>
      <c r="I80" s="138" t="str">
        <f t="shared" si="26"/>
        <v/>
      </c>
      <c r="J80" s="138" t="str">
        <f t="shared" si="57"/>
        <v/>
      </c>
      <c r="K80" s="138" t="str">
        <f t="shared" si="58"/>
        <v/>
      </c>
      <c r="L80" s="138" t="str">
        <f t="shared" si="59"/>
        <v/>
      </c>
      <c r="M80" s="138" t="str">
        <f t="shared" si="60"/>
        <v/>
      </c>
      <c r="N80" s="138" t="str">
        <f t="shared" si="31"/>
        <v/>
      </c>
      <c r="O80" s="138" t="str">
        <f t="shared" si="32"/>
        <v/>
      </c>
      <c r="P80" s="138" t="str">
        <f t="shared" si="33"/>
        <v/>
      </c>
      <c r="Q80" s="138" t="str">
        <f t="shared" si="34"/>
        <v/>
      </c>
      <c r="R80" s="138" t="str">
        <f t="shared" si="35"/>
        <v/>
      </c>
      <c r="S80" s="138" t="str">
        <f t="shared" si="36"/>
        <v/>
      </c>
      <c r="T80" s="138" t="str">
        <f t="shared" si="37"/>
        <v/>
      </c>
      <c r="U80" s="138" t="str">
        <f t="shared" si="38"/>
        <v/>
      </c>
      <c r="V80" s="138" t="str">
        <f t="shared" si="39"/>
        <v/>
      </c>
      <c r="W80" s="138"/>
      <c r="X80" s="138"/>
      <c r="Y80" s="160"/>
      <c r="Z80" s="159" t="str">
        <f t="shared" si="40"/>
        <v>{"description":"J, K &amp; C → 」","conditions":[{"type":"variable_if","name":"USC","value":2},{"type":"variable_unless","name":"C07","value":0},{"type":"variable_unless","name":"C08","value":0}],"from":{"key_code":"c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],"from":{"key_code":"c","modifiers":{"optional":["caps_lock"]}},"to":[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],"from":{"key_code":"c","modifiers":{"optional":["caps_lock"]}},"to":[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</v>
      </c>
      <c r="AA80" s="138" t="str">
        <f t="shared" si="41"/>
        <v>{"conditions":[{"type":"variable_if","name":"USC","value":2},{"type":"variable_unless","name":"C07","value":0},{"type":"variable_unless","name":"B03","value":0}],"from":{"key_code":"k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],"from":{"key_code":"k","modifiers":{"optional":["caps_lock"]}},"to":[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],"from":{"key_code":"k","modifiers":{"optional":["caps_lock"]}},"to":[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</v>
      </c>
      <c r="AB80" s="138" t="str">
        <f t="shared" si="42"/>
        <v>{"conditions":[{"type":"variable_if","name":"USC","value":2},{"type":"variable_unless","name":"C08","value":0},{"type":"variable_unless","name":"B03","value":0}],"from":{"key_code":"j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],"from":{"key_code":"j","modifiers":{"optional":["caps_lock"]}},"to":[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],"from":{"key_code":"j","modifiers":{"optional":["caps_lock"]}},"to":[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</v>
      </c>
      <c r="AC80" s="160" t="str">
        <f t="shared" si="43"/>
        <v/>
      </c>
      <c r="AD80" s="162"/>
      <c r="AF80" s="34">
        <f t="shared" si="0"/>
        <v>3</v>
      </c>
      <c r="AG80" s="33" t="str">
        <f t="shared" si="1"/>
        <v>A</v>
      </c>
      <c r="AH80" s="33">
        <f t="shared" si="2"/>
        <v>1</v>
      </c>
      <c r="AI80" s="33">
        <f t="shared" si="3"/>
        <v>0</v>
      </c>
      <c r="AJ80" s="40">
        <f t="shared" si="4"/>
        <v>556198264832</v>
      </c>
      <c r="AK80" s="319">
        <f t="shared" si="5"/>
        <v>0</v>
      </c>
      <c r="AL80" s="116"/>
      <c r="AM80" s="66" t="str">
        <f t="shared" si="6"/>
        <v>あ</v>
      </c>
      <c r="AN80" s="67" t="str">
        <f t="shared" si="7"/>
        <v>い</v>
      </c>
      <c r="AO80" s="68">
        <f t="shared" si="44"/>
        <v>6442450944</v>
      </c>
      <c r="AP80" s="69" t="str">
        <f t="shared" si="45"/>
        <v/>
      </c>
      <c r="AQ80" s="67">
        <f t="shared" si="46"/>
        <v>0</v>
      </c>
      <c r="AR80" s="66" t="str">
        <f t="shared" si="11"/>
        <v>あ</v>
      </c>
      <c r="AS80" s="67" t="str">
        <f t="shared" si="12"/>
        <v>は</v>
      </c>
      <c r="AT80" s="68">
        <f t="shared" si="47"/>
        <v>551903297536</v>
      </c>
      <c r="AU80" s="69" t="str">
        <f t="shared" si="48"/>
        <v>ば</v>
      </c>
      <c r="AV80" s="67">
        <f t="shared" si="49"/>
        <v>1</v>
      </c>
      <c r="AW80" s="66" t="str">
        <f t="shared" si="16"/>
        <v>い</v>
      </c>
      <c r="AX80" s="67" t="str">
        <f t="shared" si="17"/>
        <v>は</v>
      </c>
      <c r="AY80" s="68">
        <f t="shared" si="50"/>
        <v>554050781184</v>
      </c>
      <c r="AZ80" s="69" t="str">
        <f t="shared" si="51"/>
        <v/>
      </c>
      <c r="BA80" s="70">
        <f t="shared" si="52"/>
        <v>0</v>
      </c>
      <c r="BB80" s="116"/>
      <c r="BC80" s="193">
        <v>183</v>
      </c>
      <c r="BD80" s="2" t="s">
        <v>410</v>
      </c>
      <c r="BE80" s="14"/>
      <c r="BF80" s="4" t="s">
        <v>410</v>
      </c>
      <c r="BG80" s="17"/>
      <c r="BH80" s="17" t="s">
        <v>69</v>
      </c>
      <c r="BI80" s="17" t="s">
        <v>71</v>
      </c>
      <c r="BJ80" s="169" t="s">
        <v>90</v>
      </c>
      <c r="BK80" s="31"/>
      <c r="BL80" s="6" t="s">
        <v>463</v>
      </c>
      <c r="BM80" s="7" t="s">
        <v>464</v>
      </c>
      <c r="BN80" s="16" t="s">
        <v>465</v>
      </c>
      <c r="BO80" s="29" t="str">
        <f t="shared" si="61"/>
        <v>{"key_code":"b","modifiers":["shift","option"]},{"key_code":"3"},{"key_code":"0"},{"key_code":"0"},{"key_code":"d"},{"key_code":"lang1"}</v>
      </c>
      <c r="BP80" s="132" t="s">
        <v>466</v>
      </c>
      <c r="BQ80" s="29" t="str">
        <f t="shared" si="21"/>
        <v>{"key_code":"b","modifiers":["shift","option"]},{"key_code":"3"},{"key_code":"0"},{"key_code":"0"},{"key_code":"d"},{"key_code":"lang2"}</v>
      </c>
    </row>
    <row r="81" spans="1:69" ht="42">
      <c r="A81" s="154"/>
      <c r="B81" s="137"/>
      <c r="C81" s="137"/>
      <c r="D81" s="360"/>
      <c r="E81" s="371" t="str">
        <f t="shared" si="22"/>
        <v>{"description":"あ, い &amp; こ → ！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1","modifiers":["shift"]},{"key_code":"return_or_enter"},{"set_variable":{"name":"B04","value":1}},{"set_variable":{"name":"USC","value":0}}],"to_after_key_up":[{"set_variable":{"name":"B04","value":0}}],"type":"basic"},</v>
      </c>
      <c r="F81" s="138" t="str">
        <f t="shared" si="55"/>
        <v>{"conditions":[{"type":"variable_if","name":"USC","value":2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C08","value":1}},{"set_variable":{"name":"USC","value":0}}],"to_after_key_up":[{"set_variable":{"name":"C08","value":0}}],"type":"basic"},</v>
      </c>
      <c r="G81" s="138" t="str">
        <f t="shared" si="56"/>
        <v>{"conditions":[{"type":"variable_if","name":"USC","value":2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C07","value":1}},{"set_variable":{"name":"USC","value":0}}],"to_after_key_up":[{"set_variable":{"name":"C07","value":0}}],"type":"basic"},</v>
      </c>
      <c r="H81" s="138" t="str">
        <f t="shared" si="25"/>
        <v/>
      </c>
      <c r="I81" s="138" t="str">
        <f t="shared" si="26"/>
        <v/>
      </c>
      <c r="J81" s="138" t="str">
        <f t="shared" si="57"/>
        <v/>
      </c>
      <c r="K81" s="138" t="str">
        <f t="shared" si="58"/>
        <v/>
      </c>
      <c r="L81" s="138" t="str">
        <f t="shared" si="59"/>
        <v/>
      </c>
      <c r="M81" s="138" t="str">
        <f t="shared" si="60"/>
        <v/>
      </c>
      <c r="N81" s="138" t="str">
        <f t="shared" si="31"/>
        <v/>
      </c>
      <c r="O81" s="138" t="str">
        <f t="shared" si="32"/>
        <v/>
      </c>
      <c r="P81" s="138" t="str">
        <f t="shared" si="33"/>
        <v/>
      </c>
      <c r="Q81" s="138" t="str">
        <f t="shared" si="34"/>
        <v/>
      </c>
      <c r="R81" s="138" t="str">
        <f t="shared" si="35"/>
        <v/>
      </c>
      <c r="S81" s="138" t="str">
        <f t="shared" si="36"/>
        <v/>
      </c>
      <c r="T81" s="138" t="str">
        <f t="shared" si="37"/>
        <v/>
      </c>
      <c r="U81" s="138" t="str">
        <f t="shared" si="38"/>
        <v/>
      </c>
      <c r="V81" s="138" t="str">
        <f t="shared" si="39"/>
        <v/>
      </c>
      <c r="W81" s="138"/>
      <c r="X81" s="138"/>
      <c r="Y81" s="160"/>
      <c r="Z81" s="159" t="str">
        <f t="shared" si="40"/>
        <v>{"description":"J, K &amp; V → ！","conditions":[{"type":"variable_if","name":"USC","value":2},{"type":"variable_unless","name":"C07","value":0},{"type":"variable_unless","name":"C08","value":0}],"from":{"key_code":"v","modifiers":{"optional":["caps_lock"]}},"to":[{"key_code":"delete_or_backspace"},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],"from":{"key_code":"v","modifiers":{"optional":["caps_lock"]}},"to":[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C07","value":0},{"type":"variable_unless","name":"C08","value":0}],"from":{"key_code":"v","modifiers":{"optional":["caps_lock"]}},"to":[{"key_code":"1","modifiers":["shift"]},{"set_variable":{"name":"B04","value":1}},{"set_variable":{"name":"USC","value":0}}],"to_after_key_up":[{"set_variable":{"name":"B04","value":0}}],"type":"basic"},</v>
      </c>
      <c r="AA81" s="138" t="str">
        <f t="shared" si="41"/>
        <v>{"conditions":[{"type":"variable_if","name":"USC","value":2},{"type":"variable_unless","name":"C07","value":0},{"type":"variable_unless","name":"B04","value":0}],"from":{"key_code":"k","modifiers":{"optional":["caps_lock"]}},"to":[{"key_code":"delete_or_backspace"},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],"from":{"key_code":"k","modifiers":{"optional":["caps_lock"]}},"to":[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B04","value":0}],"from":{"key_code":"k","modifiers":{"optional":["caps_lock"]}},"to":[{"key_code":"1","modifiers":["shift"]},{"set_variable":{"name":"C08","value":1}},{"set_variable":{"name":"USC","value":0}}],"to_after_key_up":[{"set_variable":{"name":"C08","value":0}}],"type":"basic"},</v>
      </c>
      <c r="AB81" s="138" t="str">
        <f t="shared" si="42"/>
        <v>{"conditions":[{"type":"variable_if","name":"USC","value":2},{"type":"variable_unless","name":"C08","value":0},{"type":"variable_unless","name":"B04","value":0}],"from":{"key_code":"j","modifiers":{"optional":["caps_lock"]}},"to":[{"key_code":"delete_or_backspace"},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],"from":{"key_code":"j","modifiers":{"optional":["caps_lock"]}},"to":[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B04","value":0}],"from":{"key_code":"j","modifiers":{"optional":["caps_lock"]}},"to":[{"key_code":"1","modifiers":["shift"]},{"set_variable":{"name":"C07","value":1}},{"set_variable":{"name":"USC","value":0}}],"to_after_key_up":[{"set_variable":{"name":"C07","value":0}}],"type":"basic"},</v>
      </c>
      <c r="AC81" s="160" t="str">
        <f t="shared" si="43"/>
        <v/>
      </c>
      <c r="AD81" s="162"/>
      <c r="AF81" s="34">
        <f t="shared" si="0"/>
        <v>3</v>
      </c>
      <c r="AG81" s="33" t="str">
        <f t="shared" si="1"/>
        <v>A</v>
      </c>
      <c r="AH81" s="33">
        <f t="shared" si="2"/>
        <v>1</v>
      </c>
      <c r="AI81" s="33">
        <f t="shared" si="3"/>
        <v>0</v>
      </c>
      <c r="AJ81" s="40">
        <f t="shared" si="4"/>
        <v>1105954078720</v>
      </c>
      <c r="AK81" s="319">
        <f t="shared" si="5"/>
        <v>0</v>
      </c>
      <c r="AL81" s="116"/>
      <c r="AM81" s="66" t="str">
        <f t="shared" si="6"/>
        <v>あ</v>
      </c>
      <c r="AN81" s="67" t="str">
        <f t="shared" si="7"/>
        <v>い</v>
      </c>
      <c r="AO81" s="68">
        <f t="shared" si="44"/>
        <v>6442450944</v>
      </c>
      <c r="AP81" s="69" t="str">
        <f t="shared" si="45"/>
        <v/>
      </c>
      <c r="AQ81" s="67">
        <f t="shared" si="46"/>
        <v>0</v>
      </c>
      <c r="AR81" s="66" t="str">
        <f t="shared" si="11"/>
        <v>あ</v>
      </c>
      <c r="AS81" s="67" t="str">
        <f t="shared" si="12"/>
        <v>こ</v>
      </c>
      <c r="AT81" s="68">
        <f t="shared" si="47"/>
        <v>1101659111424</v>
      </c>
      <c r="AU81" s="69" t="str">
        <f t="shared" si="48"/>
        <v>ご</v>
      </c>
      <c r="AV81" s="67">
        <f t="shared" si="49"/>
        <v>1</v>
      </c>
      <c r="AW81" s="66" t="str">
        <f t="shared" si="16"/>
        <v>い</v>
      </c>
      <c r="AX81" s="67" t="str">
        <f t="shared" si="17"/>
        <v>こ</v>
      </c>
      <c r="AY81" s="68">
        <f t="shared" si="50"/>
        <v>1103806595072</v>
      </c>
      <c r="AZ81" s="69" t="str">
        <f t="shared" si="51"/>
        <v/>
      </c>
      <c r="BA81" s="70">
        <f t="shared" si="52"/>
        <v>0</v>
      </c>
      <c r="BB81" s="116"/>
      <c r="BC81" s="193">
        <v>184</v>
      </c>
      <c r="BD81" s="2" t="s">
        <v>410</v>
      </c>
      <c r="BE81" s="14"/>
      <c r="BF81" s="4" t="s">
        <v>410</v>
      </c>
      <c r="BG81" s="17"/>
      <c r="BH81" s="17" t="s">
        <v>69</v>
      </c>
      <c r="BI81" s="17" t="s">
        <v>71</v>
      </c>
      <c r="BJ81" s="169" t="s">
        <v>92</v>
      </c>
      <c r="BK81" s="31"/>
      <c r="BL81" s="6" t="s">
        <v>467</v>
      </c>
      <c r="BM81" s="7" t="s">
        <v>468</v>
      </c>
      <c r="BN81" s="16" t="s">
        <v>469</v>
      </c>
      <c r="BO81" s="29" t="str">
        <f t="shared" si="61"/>
        <v>{"key_code":"1","modifiers":["shift"]},{"key_code":"return_or_enter"}</v>
      </c>
      <c r="BP81" s="132" t="s">
        <v>470</v>
      </c>
      <c r="BQ81" s="29" t="str">
        <f t="shared" si="21"/>
        <v>{"key_code":"1","modifiers":["shift"]}</v>
      </c>
    </row>
    <row r="82" spans="1:69" ht="105">
      <c r="A82" s="154"/>
      <c r="B82" s="137"/>
      <c r="C82" s="137"/>
      <c r="D82" s="360"/>
      <c r="E82" s="371" t="str">
        <f t="shared" si="22"/>
        <v>{"description":"あ, い &amp; そ → ──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</v>
      </c>
      <c r="F82" s="138" t="str">
        <f t="shared" si="55"/>
        <v>{"conditions":[{"type":"variable_if","name":"USC","value":2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</v>
      </c>
      <c r="G82" s="138" t="str">
        <f t="shared" si="56"/>
        <v>{"conditions":[{"type":"variable_if","name":"USC","value":2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</v>
      </c>
      <c r="H82" s="138" t="str">
        <f t="shared" si="25"/>
        <v/>
      </c>
      <c r="I82" s="138" t="str">
        <f t="shared" si="26"/>
        <v/>
      </c>
      <c r="J82" s="138" t="str">
        <f t="shared" si="57"/>
        <v/>
      </c>
      <c r="K82" s="138" t="str">
        <f t="shared" si="58"/>
        <v/>
      </c>
      <c r="L82" s="138" t="str">
        <f t="shared" si="59"/>
        <v/>
      </c>
      <c r="M82" s="138" t="str">
        <f t="shared" si="60"/>
        <v/>
      </c>
      <c r="N82" s="138" t="str">
        <f t="shared" si="31"/>
        <v/>
      </c>
      <c r="O82" s="138" t="str">
        <f t="shared" si="32"/>
        <v/>
      </c>
      <c r="P82" s="138" t="str">
        <f t="shared" si="33"/>
        <v/>
      </c>
      <c r="Q82" s="138" t="str">
        <f t="shared" si="34"/>
        <v/>
      </c>
      <c r="R82" s="138" t="str">
        <f t="shared" si="35"/>
        <v/>
      </c>
      <c r="S82" s="138" t="str">
        <f t="shared" si="36"/>
        <v/>
      </c>
      <c r="T82" s="138" t="str">
        <f t="shared" si="37"/>
        <v/>
      </c>
      <c r="U82" s="138" t="str">
        <f t="shared" si="38"/>
        <v/>
      </c>
      <c r="V82" s="138" t="str">
        <f t="shared" si="39"/>
        <v/>
      </c>
      <c r="W82" s="138"/>
      <c r="X82" s="138"/>
      <c r="Y82" s="160"/>
      <c r="Z82" s="159" t="str">
        <f t="shared" si="40"/>
        <v>{"description":"J, K &amp; B → ──","conditions":[{"type":"variable_if","name":"USC","value":2},{"type":"variable_unless","name":"C07","value":0},{"type":"variable_unless","name":"C08","value":0}],"from":{"key_code":"b","modifiers":{"optional":["caps_lock"]}},"to":[{"key_code":"delete_or_backspace"},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],"from":{"key_code":"b","modifiers":{"optional":["caps_lock"]}},"to":[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C07","value":0},{"type":"variable_unless","name":"C08","value":0}],"from":{"key_code":"b","modifiers":{"optional":["caps_lock"]}},"to":[{"key_code":"hyphen","modifiers":["shift","option"]},{"key_code":"hyphen","modifiers":["shift","option"]},{"set_variable":{"name":"B05","value":1}},{"set_variable":{"name":"USC","value":0}}],"to_after_key_up":[{"set_variable":{"name":"B05","value":0}}],"type":"basic"},</v>
      </c>
      <c r="AA82" s="138" t="str">
        <f t="shared" si="41"/>
        <v>{"conditions":[{"type":"variable_if","name":"USC","value":2},{"type":"variable_unless","name":"C07","value":0},{"type":"variable_unless","name":"B05","value":0}],"from":{"key_code":"k","modifiers":{"optional":["caps_lock"]}},"to":[{"key_code":"delete_or_backspace"},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],"from":{"key_code":"k","modifiers":{"optional":["caps_lock"]}},"to":[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B05","value":0}],"from":{"key_code":"k","modifiers":{"optional":["caps_lock"]}},"to":[{"key_code":"hyphen","modifiers":["shift","option"]},{"key_code":"hyphen","modifiers":["shift","option"]},{"set_variable":{"name":"C08","value":1}},{"set_variable":{"name":"USC","value":0}}],"to_after_key_up":[{"set_variable":{"name":"C08","value":0}}],"type":"basic"},</v>
      </c>
      <c r="AB82" s="138" t="str">
        <f t="shared" si="42"/>
        <v>{"conditions":[{"type":"variable_if","name":"USC","value":2},{"type":"variable_unless","name":"C08","value":0},{"type":"variable_unless","name":"B05","value":0}],"from":{"key_code":"j","modifiers":{"optional":["caps_lock"]}},"to":[{"key_code":"delete_or_backspace"},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],"from":{"key_code":"j","modifiers":{"optional":["caps_lock"]}},"to":[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B05","value":0}],"from":{"key_code":"j","modifiers":{"optional":["caps_lock"]}},"to":[{"key_code":"hyphen","modifiers":["shift","option"]},{"key_code":"hyphen","modifiers":["shift","option"]},{"set_variable":{"name":"C07","value":1}},{"set_variable":{"name":"USC","value":0}}],"to_after_key_up":[{"set_variable":{"name":"C07","value":0}}],"type":"basic"},</v>
      </c>
      <c r="AC82" s="160" t="str">
        <f t="shared" si="43"/>
        <v/>
      </c>
      <c r="AD82" s="162"/>
      <c r="AF82" s="34">
        <f t="shared" si="0"/>
        <v>3</v>
      </c>
      <c r="AG82" s="33" t="str">
        <f t="shared" si="1"/>
        <v>A</v>
      </c>
      <c r="AH82" s="33">
        <f t="shared" si="2"/>
        <v>1</v>
      </c>
      <c r="AI82" s="33">
        <f t="shared" si="3"/>
        <v>0</v>
      </c>
      <c r="AJ82" s="40">
        <f t="shared" si="4"/>
        <v>2205465706496</v>
      </c>
      <c r="AK82" s="319">
        <f t="shared" si="5"/>
        <v>0</v>
      </c>
      <c r="AL82" s="116"/>
      <c r="AM82" s="66" t="str">
        <f t="shared" si="6"/>
        <v>あ</v>
      </c>
      <c r="AN82" s="67" t="str">
        <f t="shared" si="7"/>
        <v>い</v>
      </c>
      <c r="AO82" s="68">
        <f t="shared" si="44"/>
        <v>6442450944</v>
      </c>
      <c r="AP82" s="69" t="str">
        <f t="shared" si="45"/>
        <v/>
      </c>
      <c r="AQ82" s="67">
        <f t="shared" si="46"/>
        <v>0</v>
      </c>
      <c r="AR82" s="66" t="str">
        <f t="shared" si="11"/>
        <v>あ</v>
      </c>
      <c r="AS82" s="67" t="str">
        <f t="shared" si="12"/>
        <v>そ</v>
      </c>
      <c r="AT82" s="68">
        <f t="shared" si="47"/>
        <v>2201170739200</v>
      </c>
      <c r="AU82" s="69" t="str">
        <f t="shared" si="48"/>
        <v>ぞ</v>
      </c>
      <c r="AV82" s="67">
        <f t="shared" si="49"/>
        <v>1</v>
      </c>
      <c r="AW82" s="66" t="str">
        <f t="shared" si="16"/>
        <v>い</v>
      </c>
      <c r="AX82" s="67" t="str">
        <f t="shared" si="17"/>
        <v>そ</v>
      </c>
      <c r="AY82" s="68">
        <f t="shared" si="50"/>
        <v>2203318222848</v>
      </c>
      <c r="AZ82" s="69" t="str">
        <f t="shared" si="51"/>
        <v/>
      </c>
      <c r="BA82" s="70">
        <f t="shared" si="52"/>
        <v>0</v>
      </c>
      <c r="BB82" s="116"/>
      <c r="BC82" s="193">
        <v>185</v>
      </c>
      <c r="BD82" s="2" t="s">
        <v>410</v>
      </c>
      <c r="BE82" s="14"/>
      <c r="BF82" s="4" t="s">
        <v>410</v>
      </c>
      <c r="BG82" s="17"/>
      <c r="BH82" s="17" t="s">
        <v>69</v>
      </c>
      <c r="BI82" s="17" t="s">
        <v>71</v>
      </c>
      <c r="BJ82" s="169" t="s">
        <v>94</v>
      </c>
      <c r="BK82" s="31"/>
      <c r="BL82" s="6" t="s">
        <v>471</v>
      </c>
      <c r="BM82" s="7" t="s">
        <v>472</v>
      </c>
      <c r="BN82" s="16" t="s">
        <v>473</v>
      </c>
      <c r="BO82" s="29" t="str">
        <f t="shared" si="61"/>
        <v>{"key_code":"b","modifiers":["shift","option"]},{"key_code":"2"},{"key_code":"0"},{"key_code":"1"},{"key_code":"4"},{"key_code":"2"},{"key_code":"0"},{"key_code":"1"},{"key_code":"4"},{"key_code":"lang1"}</v>
      </c>
      <c r="BP82" s="132" t="s">
        <v>474</v>
      </c>
      <c r="BQ82" s="29" t="str">
        <f t="shared" si="21"/>
        <v>{"key_code":"hyphen","modifiers":["shift","option"]},{"key_code":"hyphen","modifiers":["shift","option"]}</v>
      </c>
    </row>
    <row r="83" spans="1:69" ht="42">
      <c r="A83" s="154"/>
      <c r="B83" s="137"/>
      <c r="C83" s="137"/>
      <c r="D83" s="360"/>
      <c r="E83" s="371" t="str">
        <f t="shared" si="22"/>
        <v>{"description":"と, か &amp; 右 → ▲Home","conditions":[{"type":"variable_if","name":"USC","value":2},{"type":"variable_unless","name":"C03","value":0},{"type":"variable_unless","name":"C04","value":0}],"from":{"key_code":"y","modifiers":{"optional":["caps_lock"]}},"to":[{"key_code":"delete_or_backspace"},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USC","value":0},{"type":"variable_unless","name":"C03","value":0},{"type":"variable_unless","name":"C04","value":0}],"from":{"key_code":"y","modifiers":{"optional":["caps_lock"]}},"to":[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C03","value":0},{"type":"variable_unless","name":"C04","value":0}],"from":{"key_code":"y","modifiers":{"optional":["caps_lock"]}},"to":[{"key_code":"up_arrow","modifiers":["command"]},{"set_variable":{"name":"D06","value":1}},{"set_variable":{"name":"USC","value":0}}],"to_after_key_up":[{"set_variable":{"name":"D06","value":0}}],"type":"basic"},</v>
      </c>
      <c r="F83" s="138" t="str">
        <f t="shared" si="55"/>
        <v>{"conditions":[{"type":"variable_if","name":"USC","value":2},{"type":"variable_unless","name":"C03","value":0},{"type":"variable_unless","name":"D06","value":0}],"from":{"key_code":"f","modifiers":{"optional":["caps_lock"]}},"to":[{"key_code":"delete_or_backspace"},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06","value":0}],"from":{"key_code":"f","modifiers":{"optional":["caps_lock"]}},"to":[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D06","value":0}],"from":{"key_code":"f","modifiers":{"optional":["caps_lock"]}},"to":[{"key_code":"up_arrow","modifiers":["command"]},{"set_variable":{"name":"C04","value":1}},{"set_variable":{"name":"USC","value":0}}],"to_after_key_up":[{"set_variable":{"name":"C04","value":0}}],"type":"basic"},</v>
      </c>
      <c r="G83" s="138" t="str">
        <f t="shared" si="56"/>
        <v>{"conditions":[{"type":"variable_if","name":"USC","value":2},{"type":"variable_unless","name":"C04","value":0},{"type":"variable_unless","name":"D06","value":0}],"from":{"key_code":"d","modifiers":{"optional":["caps_lock"]}},"to":[{"key_code":"delete_or_backspace"},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06","value":0}],"from":{"key_code":"d","modifiers":{"optional":["caps_lock"]}},"to":[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D06","value":0}],"from":{"key_code":"d","modifiers":{"optional":["caps_lock"]}},"to":[{"key_code":"up_arrow","modifiers":["command"]},{"set_variable":{"name":"C03","value":1}},{"set_variable":{"name":"USC","value":0}}],"to_after_key_up":[{"set_variable":{"name":"C03","value":0}}],"type":"basic"},</v>
      </c>
      <c r="H83" s="138" t="str">
        <f t="shared" si="25"/>
        <v/>
      </c>
      <c r="I83" s="138" t="str">
        <f t="shared" si="26"/>
        <v/>
      </c>
      <c r="J83" s="138" t="str">
        <f t="shared" si="57"/>
        <v/>
      </c>
      <c r="K83" s="138" t="str">
        <f t="shared" si="58"/>
        <v/>
      </c>
      <c r="L83" s="138" t="str">
        <f t="shared" si="59"/>
        <v/>
      </c>
      <c r="M83" s="138" t="str">
        <f t="shared" si="60"/>
        <v/>
      </c>
      <c r="N83" s="138" t="str">
        <f t="shared" si="31"/>
        <v/>
      </c>
      <c r="O83" s="138" t="str">
        <f t="shared" si="32"/>
        <v/>
      </c>
      <c r="P83" s="138" t="str">
        <f t="shared" si="33"/>
        <v/>
      </c>
      <c r="Q83" s="138" t="str">
        <f t="shared" si="34"/>
        <v/>
      </c>
      <c r="R83" s="138" t="str">
        <f t="shared" si="35"/>
        <v/>
      </c>
      <c r="S83" s="138" t="str">
        <f t="shared" si="36"/>
        <v/>
      </c>
      <c r="T83" s="138" t="str">
        <f t="shared" si="37"/>
        <v/>
      </c>
      <c r="U83" s="138" t="str">
        <f t="shared" si="38"/>
        <v/>
      </c>
      <c r="V83" s="138" t="str">
        <f t="shared" si="39"/>
        <v/>
      </c>
      <c r="W83" s="138"/>
      <c r="X83" s="138"/>
      <c r="Y83" s="160"/>
      <c r="Z83" s="159" t="str">
        <f t="shared" si="40"/>
        <v/>
      </c>
      <c r="AA83" s="138" t="str">
        <f t="shared" si="41"/>
        <v/>
      </c>
      <c r="AB83" s="138" t="str">
        <f t="shared" si="42"/>
        <v/>
      </c>
      <c r="AC83" s="160" t="str">
        <f t="shared" si="43"/>
        <v/>
      </c>
      <c r="AD83" s="162"/>
      <c r="AF83" s="34">
        <f t="shared" si="0"/>
        <v>3</v>
      </c>
      <c r="AG83" s="33" t="str">
        <f t="shared" si="1"/>
        <v>A</v>
      </c>
      <c r="AH83" s="33">
        <f t="shared" si="2"/>
        <v>1</v>
      </c>
      <c r="AI83" s="33">
        <f t="shared" si="3"/>
        <v>0</v>
      </c>
      <c r="AJ83" s="40">
        <f t="shared" si="4"/>
        <v>402915328</v>
      </c>
      <c r="AK83" s="319">
        <f t="shared" si="5"/>
        <v>0</v>
      </c>
      <c r="AL83" s="116"/>
      <c r="AM83" s="66" t="str">
        <f t="shared" si="6"/>
        <v>と</v>
      </c>
      <c r="AN83" s="67" t="str">
        <f t="shared" si="7"/>
        <v>か</v>
      </c>
      <c r="AO83" s="68">
        <f t="shared" si="44"/>
        <v>402653184</v>
      </c>
      <c r="AP83" s="69" t="str">
        <f t="shared" si="45"/>
        <v/>
      </c>
      <c r="AQ83" s="67">
        <f t="shared" si="46"/>
        <v>0</v>
      </c>
      <c r="AR83" s="66" t="str">
        <f t="shared" si="11"/>
        <v>と</v>
      </c>
      <c r="AS83" s="67" t="str">
        <f t="shared" si="12"/>
        <v>右</v>
      </c>
      <c r="AT83" s="68">
        <f t="shared" si="47"/>
        <v>134479872</v>
      </c>
      <c r="AU83" s="69" t="str">
        <f t="shared" si="48"/>
        <v/>
      </c>
      <c r="AV83" s="67">
        <f t="shared" si="49"/>
        <v>0</v>
      </c>
      <c r="AW83" s="66" t="str">
        <f t="shared" si="16"/>
        <v>か</v>
      </c>
      <c r="AX83" s="67" t="str">
        <f t="shared" si="17"/>
        <v>右</v>
      </c>
      <c r="AY83" s="68">
        <f t="shared" si="50"/>
        <v>268697600</v>
      </c>
      <c r="AZ83" s="69" t="str">
        <f t="shared" si="51"/>
        <v/>
      </c>
      <c r="BA83" s="70">
        <f t="shared" si="52"/>
        <v>0</v>
      </c>
      <c r="BB83" s="116"/>
      <c r="BC83" s="193">
        <v>186</v>
      </c>
      <c r="BD83" s="2" t="s">
        <v>410</v>
      </c>
      <c r="BE83" s="14"/>
      <c r="BF83" s="4" t="s">
        <v>410</v>
      </c>
      <c r="BG83" s="17"/>
      <c r="BH83" s="17" t="s">
        <v>61</v>
      </c>
      <c r="BI83" s="17" t="s">
        <v>63</v>
      </c>
      <c r="BJ83" s="169" t="s">
        <v>34</v>
      </c>
      <c r="BK83" s="31"/>
      <c r="BL83" s="6" t="s">
        <v>475</v>
      </c>
      <c r="BM83" s="7" t="s">
        <v>476</v>
      </c>
      <c r="BN83" s="16" t="s">
        <v>477</v>
      </c>
      <c r="BO83" s="29" t="str">
        <f t="shared" si="61"/>
        <v>{"key_code":"up_arrow","modifiers":["command"]}</v>
      </c>
      <c r="BP83" s="132"/>
      <c r="BQ83" s="29" t="str">
        <f t="shared" si="21"/>
        <v>{"key_code":"up_arrow","modifiers":["command"]}</v>
      </c>
    </row>
    <row r="84" spans="1:69" ht="42">
      <c r="A84" s="154"/>
      <c r="B84" s="137"/>
      <c r="C84" s="137"/>
      <c r="D84" s="360"/>
      <c r="E84" s="371" t="str">
        <f t="shared" si="22"/>
        <v>{"description":"と, か &amp; BS → 末消","conditions":[{"type":"variable_if","name":"USC","value":2},{"type":"variable_unless","name":"C03","value":0},{"type":"variable_unless","name":"C04","value":0}],"from":{"key_code":"u","modifiers":{"optional":["caps_lock"]}},"to":[{"key_code":"delete_or_backspace"},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USC","value":0},{"type":"variable_unless","name":"C03","value":0},{"type":"variable_unless","name":"C04","value":0}],"from":{"key_code":"u","modifiers":{"optional":["caps_lock"]}},"to":[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C03","value":0},{"type":"variable_unless","name":"C04","value":0}],"from":{"key_code":"u","modifiers":{"optional":["caps_lock"]}},"to":[{"key_code":"down_arrow","modifiers":["shift","command"]},{"key_code":"delete_or_backspace"},{"set_variable":{"name":"D07","value":1}},{"set_variable":{"name":"USC","value":0}}],"to_after_key_up":[{"set_variable":{"name":"D07","value":0}}],"type":"basic"},</v>
      </c>
      <c r="F84" s="138" t="str">
        <f t="shared" si="55"/>
        <v>{"conditions":[{"type":"variable_if","name":"USC","value":2},{"type":"variable_unless","name":"C03","value":0},{"type":"variable_unless","name":"D07","value":0}],"from":{"key_code":"f","modifiers":{"optional":["caps_lock"]}},"to":[{"key_code":"delete_or_backspace"},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07","value":0}],"from":{"key_code":"f","modifiers":{"optional":["caps_lock"]}},"to":[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C03","value":0},{"type":"variable_unless","name":"D07","value":0}],"from":{"key_code":"f","modifiers":{"optional":["caps_lock"]}},"to":[{"key_code":"down_arrow","modifiers":["shift","command"]},{"key_code":"delete_or_backspace"},{"set_variable":{"name":"C04","value":1}},{"set_variable":{"name":"USC","value":0}}],"to_after_key_up":[{"set_variable":{"name":"C04","value":0}}],"type":"basic"},</v>
      </c>
      <c r="G84" s="138" t="str">
        <f t="shared" si="56"/>
        <v>{"conditions":[{"type":"variable_if","name":"USC","value":2},{"type":"variable_unless","name":"C04","value":0},{"type":"variable_unless","name":"D07","value":0}],"from":{"key_code":"d","modifiers":{"optional":["caps_lock"]}},"to":[{"key_code":"delete_or_backspace"},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07","value":0}],"from":{"key_code":"d","modifiers":{"optional":["caps_lock"]}},"to":[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C04","value":0},{"type":"variable_unless","name":"D07","value":0}],"from":{"key_code":"d","modifiers":{"optional":["caps_lock"]}},"to":[{"key_code":"down_arrow","modifiers":["shift","command"]},{"key_code":"delete_or_backspace"},{"set_variable":{"name":"C03","value":1}},{"set_variable":{"name":"USC","value":0}}],"to_after_key_up":[{"set_variable":{"name":"C03","value":0}}],"type":"basic"},</v>
      </c>
      <c r="H84" s="138" t="str">
        <f t="shared" si="25"/>
        <v/>
      </c>
      <c r="I84" s="138" t="str">
        <f t="shared" si="26"/>
        <v/>
      </c>
      <c r="J84" s="138" t="str">
        <f t="shared" si="57"/>
        <v/>
      </c>
      <c r="K84" s="138" t="str">
        <f t="shared" si="58"/>
        <v/>
      </c>
      <c r="L84" s="138" t="str">
        <f t="shared" si="59"/>
        <v/>
      </c>
      <c r="M84" s="138" t="str">
        <f t="shared" si="60"/>
        <v/>
      </c>
      <c r="N84" s="138" t="str">
        <f t="shared" si="31"/>
        <v/>
      </c>
      <c r="O84" s="138" t="str">
        <f t="shared" si="32"/>
        <v/>
      </c>
      <c r="P84" s="138" t="str">
        <f t="shared" si="33"/>
        <v/>
      </c>
      <c r="Q84" s="138" t="str">
        <f t="shared" si="34"/>
        <v/>
      </c>
      <c r="R84" s="138" t="str">
        <f t="shared" si="35"/>
        <v/>
      </c>
      <c r="S84" s="138" t="str">
        <f t="shared" si="36"/>
        <v/>
      </c>
      <c r="T84" s="138" t="str">
        <f t="shared" si="37"/>
        <v/>
      </c>
      <c r="U84" s="138" t="str">
        <f t="shared" si="38"/>
        <v/>
      </c>
      <c r="V84" s="138" t="str">
        <f t="shared" si="39"/>
        <v/>
      </c>
      <c r="W84" s="138"/>
      <c r="X84" s="138"/>
      <c r="Y84" s="160"/>
      <c r="Z84" s="159" t="str">
        <f t="shared" si="40"/>
        <v/>
      </c>
      <c r="AA84" s="138" t="str">
        <f t="shared" si="41"/>
        <v/>
      </c>
      <c r="AB84" s="138" t="str">
        <f t="shared" si="42"/>
        <v/>
      </c>
      <c r="AC84" s="160" t="str">
        <f t="shared" si="43"/>
        <v/>
      </c>
      <c r="AD84" s="162"/>
      <c r="AF84" s="34">
        <f t="shared" si="0"/>
        <v>3</v>
      </c>
      <c r="AG84" s="33" t="str">
        <f t="shared" si="1"/>
        <v>A</v>
      </c>
      <c r="AH84" s="33">
        <f t="shared" si="2"/>
        <v>1</v>
      </c>
      <c r="AI84" s="33">
        <f t="shared" si="3"/>
        <v>0</v>
      </c>
      <c r="AJ84" s="40">
        <f t="shared" si="4"/>
        <v>403177472</v>
      </c>
      <c r="AK84" s="319">
        <f t="shared" si="5"/>
        <v>0</v>
      </c>
      <c r="AL84" s="116"/>
      <c r="AM84" s="66" t="str">
        <f t="shared" si="6"/>
        <v>と</v>
      </c>
      <c r="AN84" s="67" t="str">
        <f t="shared" si="7"/>
        <v>か</v>
      </c>
      <c r="AO84" s="68">
        <f t="shared" si="44"/>
        <v>402653184</v>
      </c>
      <c r="AP84" s="69" t="str">
        <f t="shared" si="45"/>
        <v/>
      </c>
      <c r="AQ84" s="67">
        <f t="shared" si="46"/>
        <v>0</v>
      </c>
      <c r="AR84" s="66" t="str">
        <f t="shared" si="11"/>
        <v>と</v>
      </c>
      <c r="AS84" s="67" t="str">
        <f t="shared" si="12"/>
        <v>BS</v>
      </c>
      <c r="AT84" s="68">
        <f t="shared" si="47"/>
        <v>134742016</v>
      </c>
      <c r="AU84" s="69" t="str">
        <f t="shared" si="48"/>
        <v/>
      </c>
      <c r="AV84" s="67">
        <f t="shared" si="49"/>
        <v>0</v>
      </c>
      <c r="AW84" s="66" t="str">
        <f t="shared" si="16"/>
        <v>か</v>
      </c>
      <c r="AX84" s="67" t="str">
        <f t="shared" si="17"/>
        <v>BS</v>
      </c>
      <c r="AY84" s="68">
        <f t="shared" si="50"/>
        <v>268959744</v>
      </c>
      <c r="AZ84" s="69" t="str">
        <f t="shared" si="51"/>
        <v>ざ</v>
      </c>
      <c r="BA84" s="70">
        <f t="shared" si="52"/>
        <v>1</v>
      </c>
      <c r="BB84" s="116"/>
      <c r="BC84" s="193">
        <v>187</v>
      </c>
      <c r="BD84" s="2" t="s">
        <v>410</v>
      </c>
      <c r="BE84" s="14"/>
      <c r="BF84" s="4" t="s">
        <v>410</v>
      </c>
      <c r="BG84" s="17"/>
      <c r="BH84" s="17" t="s">
        <v>61</v>
      </c>
      <c r="BI84" s="17" t="s">
        <v>63</v>
      </c>
      <c r="BJ84" s="169" t="s">
        <v>36</v>
      </c>
      <c r="BK84" s="31"/>
      <c r="BL84" s="6" t="s">
        <v>478</v>
      </c>
      <c r="BM84" s="7" t="s">
        <v>479</v>
      </c>
      <c r="BN84" s="16" t="s">
        <v>480</v>
      </c>
      <c r="BO84" s="29" t="str">
        <f t="shared" si="61"/>
        <v>{"key_code":"down_arrow","modifiers":["shift","command"]},{"key_code":"delete_or_backspace"}</v>
      </c>
      <c r="BP84" s="132"/>
      <c r="BQ84" s="29" t="str">
        <f t="shared" si="21"/>
        <v>{"key_code":"down_arrow","modifiers":["shift","command"]},{"key_code":"delete_or_backspace"}</v>
      </c>
    </row>
    <row r="85" spans="1:69" ht="21">
      <c r="A85" s="154"/>
      <c r="B85" s="137"/>
      <c r="C85" s="137"/>
      <c r="D85" s="360"/>
      <c r="E85" s="371" t="str">
        <f t="shared" si="22"/>
        <v>{"description":"と, か &amp; る → 再変換","conditions":[{"type":"variable_if","name":"USC","value":2},{"type":"variable_unless","name":"C03","value":0},{"type":"variable_unless","name":"C04","value":0}],"from":{"key_code":"i","modifiers":{"optional":["caps_lock"]}},"to":[{"key_code":"delete_or_backspace"},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USC","value":0},{"type":"variable_unless","name":"C03","value":0},{"type":"variable_unless","name":"C04","value":0}],"from":{"key_code":"i","modifiers":{"optional":["caps_lock"]}},"to":[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C03","value":0},{"type":"variable_unless","name":"C04","value":0}],"from":{"key_code":"i","modifiers":{"optional":["caps_lock"]}},"to":[{"key_code":"lang1"},{"key_code":"lang1"},{"set_variable":{"name":"D08","value":1}},{"set_variable":{"name":"USC","value":0}}],"to_after_key_up":[{"set_variable":{"name":"D08","value":0}}],"type":"basic"},</v>
      </c>
      <c r="F85" s="138" t="str">
        <f t="shared" si="55"/>
        <v>{"conditions":[{"type":"variable_if","name":"USC","value":2},{"type":"variable_unless","name":"C03","value":0},{"type":"variable_unless","name":"D08","value":0}],"from":{"key_code":"f","modifiers":{"optional":["caps_lock"]}},"to":[{"key_code":"delete_or_backspace"},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08","value":0}],"from":{"key_code":"f","modifiers":{"optional":["caps_lock"]}},"to":[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C03","value":0},{"type":"variable_unless","name":"D08","value":0}],"from":{"key_code":"f","modifiers":{"optional":["caps_lock"]}},"to":[{"key_code":"lang1"},{"key_code":"lang1"},{"set_variable":{"name":"C04","value":1}},{"set_variable":{"name":"USC","value":0}}],"to_after_key_up":[{"set_variable":{"name":"C04","value":0}}],"type":"basic"},</v>
      </c>
      <c r="G85" s="138" t="str">
        <f t="shared" si="56"/>
        <v>{"conditions":[{"type":"variable_if","name":"USC","value":2},{"type":"variable_unless","name":"C04","value":0},{"type":"variable_unless","name":"D08","value":0}],"from":{"key_code":"d","modifiers":{"optional":["caps_lock"]}},"to":[{"key_code":"delete_or_backspace"},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08","value":0}],"from":{"key_code":"d","modifiers":{"optional":["caps_lock"]}},"to":[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C04","value":0},{"type":"variable_unless","name":"D08","value":0}],"from":{"key_code":"d","modifiers":{"optional":["caps_lock"]}},"to":[{"key_code":"lang1"},{"key_code":"lang1"},{"set_variable":{"name":"C03","value":1}},{"set_variable":{"name":"USC","value":0}}],"to_after_key_up":[{"set_variable":{"name":"C03","value":0}}],"type":"basic"},</v>
      </c>
      <c r="H85" s="138" t="str">
        <f t="shared" si="25"/>
        <v/>
      </c>
      <c r="I85" s="138" t="str">
        <f t="shared" si="26"/>
        <v/>
      </c>
      <c r="J85" s="138" t="str">
        <f t="shared" si="57"/>
        <v/>
      </c>
      <c r="K85" s="138" t="str">
        <f t="shared" si="58"/>
        <v/>
      </c>
      <c r="L85" s="138" t="str">
        <f t="shared" si="59"/>
        <v/>
      </c>
      <c r="M85" s="138" t="str">
        <f t="shared" si="60"/>
        <v/>
      </c>
      <c r="N85" s="138" t="str">
        <f t="shared" si="31"/>
        <v/>
      </c>
      <c r="O85" s="138" t="str">
        <f t="shared" si="32"/>
        <v/>
      </c>
      <c r="P85" s="138" t="str">
        <f t="shared" si="33"/>
        <v/>
      </c>
      <c r="Q85" s="138" t="str">
        <f t="shared" si="34"/>
        <v/>
      </c>
      <c r="R85" s="138" t="str">
        <f t="shared" si="35"/>
        <v/>
      </c>
      <c r="S85" s="138" t="str">
        <f t="shared" si="36"/>
        <v/>
      </c>
      <c r="T85" s="138" t="str">
        <f t="shared" si="37"/>
        <v/>
      </c>
      <c r="U85" s="138" t="str">
        <f t="shared" si="38"/>
        <v/>
      </c>
      <c r="V85" s="138" t="str">
        <f t="shared" si="39"/>
        <v/>
      </c>
      <c r="W85" s="138"/>
      <c r="X85" s="138"/>
      <c r="Y85" s="160"/>
      <c r="Z85" s="159" t="str">
        <f t="shared" si="40"/>
        <v/>
      </c>
      <c r="AA85" s="138" t="str">
        <f t="shared" si="41"/>
        <v/>
      </c>
      <c r="AB85" s="138" t="str">
        <f t="shared" si="42"/>
        <v/>
      </c>
      <c r="AC85" s="160" t="str">
        <f t="shared" si="43"/>
        <v/>
      </c>
      <c r="AD85" s="162"/>
      <c r="AF85" s="34">
        <f t="shared" ref="AF85:AF148" si="62">COUNTA(BH85:BJ85)</f>
        <v>3</v>
      </c>
      <c r="AG85" s="33" t="str">
        <f t="shared" ref="AG85:AG148" si="63">CHAR($AG$16+AH85+AI85)</f>
        <v>A</v>
      </c>
      <c r="AH85" s="33">
        <f t="shared" ref="AH85:AH148" si="64">IF(BF85="",0,1)</f>
        <v>1</v>
      </c>
      <c r="AI85" s="33">
        <f t="shared" ref="AI85:AI148" si="65">IF(BG85="",0,2)</f>
        <v>0</v>
      </c>
      <c r="AJ85" s="40">
        <f t="shared" ref="AJ85:AJ148" si="66">_xlfn.BITOR(_xlfn.BITOR(_xlfn.BITLSHIFT(1,_xlfn.XLOOKUP(BH85,仮想キートップ,ビット)),_xlfn.BITLSHIFT(1,_xlfn.XLOOKUP(BI85,仮想キートップ,ビット))),_xlfn.BITLSHIFT(1,_xlfn.XLOOKUP(BJ85,仮想キートップ,ビット)))</f>
        <v>403701760</v>
      </c>
      <c r="AK85" s="319">
        <f t="shared" ref="AK85:AK148" si="67">IF(OR(AF85=3,AND(AF85=2,COUNTIF(ビットパターンA,AJ85)+COUNTIF(ビットパターンB,AJ85)+COUNTIF(ビットパターンC,AJ85)=0)),0,LEN(BK85))</f>
        <v>0</v>
      </c>
      <c r="AL85" s="116"/>
      <c r="AM85" s="66" t="str">
        <f t="shared" ref="AM85:AM148" si="68">IF(AND($AF85=3,$BO85&lt;&gt;""),BH85,"")</f>
        <v>と</v>
      </c>
      <c r="AN85" s="67" t="str">
        <f t="shared" ref="AN85:AN148" si="69">IF(AND($AF85=3,$BO85&lt;&gt;""),BI85,"")</f>
        <v>か</v>
      </c>
      <c r="AO85" s="68">
        <f t="shared" si="44"/>
        <v>402653184</v>
      </c>
      <c r="AP85" s="69" t="str">
        <f t="shared" si="45"/>
        <v/>
      </c>
      <c r="AQ85" s="67">
        <f t="shared" si="46"/>
        <v>0</v>
      </c>
      <c r="AR85" s="66" t="str">
        <f t="shared" ref="AR85:AR148" si="70">IF(AND($AF85=3,$BO85&lt;&gt;""),BH85,"")</f>
        <v>と</v>
      </c>
      <c r="AS85" s="67" t="str">
        <f t="shared" ref="AS85:AS148" si="71">IF(AND($AF85=3,$BO85&lt;&gt;""),BJ85,"")</f>
        <v>る</v>
      </c>
      <c r="AT85" s="68">
        <f t="shared" si="47"/>
        <v>135266304</v>
      </c>
      <c r="AU85" s="69" t="str">
        <f t="shared" si="48"/>
        <v>にょ</v>
      </c>
      <c r="AV85" s="67">
        <f t="shared" si="49"/>
        <v>2</v>
      </c>
      <c r="AW85" s="66" t="str">
        <f t="shared" ref="AW85:AW148" si="72">IF(AND($AF85=3,$BO85&lt;&gt;""),BI85,"")</f>
        <v>か</v>
      </c>
      <c r="AX85" s="67" t="str">
        <f t="shared" ref="AX85:AX148" si="73">IF(AND($AF85=3,$BO85&lt;&gt;""),BJ85,"")</f>
        <v>る</v>
      </c>
      <c r="AY85" s="68">
        <f t="shared" si="50"/>
        <v>269484032</v>
      </c>
      <c r="AZ85" s="69" t="str">
        <f t="shared" si="51"/>
        <v/>
      </c>
      <c r="BA85" s="70">
        <f t="shared" si="52"/>
        <v>0</v>
      </c>
      <c r="BB85" s="116"/>
      <c r="BC85" s="193">
        <v>188</v>
      </c>
      <c r="BD85" s="2" t="s">
        <v>410</v>
      </c>
      <c r="BE85" s="14"/>
      <c r="BF85" s="4" t="s">
        <v>410</v>
      </c>
      <c r="BG85" s="17"/>
      <c r="BH85" s="17" t="s">
        <v>61</v>
      </c>
      <c r="BI85" s="17" t="s">
        <v>63</v>
      </c>
      <c r="BJ85" s="169" t="s">
        <v>38</v>
      </c>
      <c r="BK85" s="31"/>
      <c r="BL85" s="6" t="s">
        <v>481</v>
      </c>
      <c r="BM85" s="7" t="s">
        <v>482</v>
      </c>
      <c r="BN85" s="16" t="s">
        <v>483</v>
      </c>
      <c r="BO85" s="29" t="str">
        <f t="shared" si="61"/>
        <v>{"key_code":"lang1"},{"key_code":"lang1"}</v>
      </c>
      <c r="BP85" s="132"/>
      <c r="BQ85" s="29" t="str">
        <f t="shared" ref="BQ85:BQ148" si="74">IF(BD85="","",IF(BP85&lt;&gt;"",BP85,IF(AF85&gt;1,BO85,_xlfn.CONCAT(BQ$14,_xlfn.XLOOKUP(BH85,入力キー,入力コード),BQ$16))))</f>
        <v>{"key_code":"lang1"},{"key_code":"lang1"}</v>
      </c>
    </row>
    <row r="86" spans="1:69" ht="21">
      <c r="A86" s="154"/>
      <c r="B86" s="137"/>
      <c r="C86" s="137"/>
      <c r="D86" s="360"/>
      <c r="E86" s="371" t="str">
        <f t="shared" ref="E86:E149" si="75">IF(AND($AF86=3,$AG86="A",$BO86&lt;&gt;""),_xlfn.CONCAT(E$3,$BH86,", ",$BI86," &amp; ",$BJ86," → ",CLEAN($BL86),E$4,_xlfn.XLOOKUP($BH86,仮想キートップ,キー位置),E$6,_xlfn.XLOOKUP($BI86,仮想キートップ,キー位置),IF($BO86=$BQ86,E$16,E$7),_xlfn.XLOOKUP($BJ86,仮想キートップ,入力コード),E$8,$BO86,E$9,_xlfn.XLOOKUP($BJ86,仮想キートップ,キー位置),E$10,_xlfn.XLOOKUP($BJ86,仮想キートップ,キー位置),E$11,E$12,_xlfn.XLOOKUP($BH86,仮想キートップ,キー位置),E$6,_xlfn.XLOOKUP($BI86,仮想キートップ,キー位置),IF($BO86=$BQ86,E$16,E$7),_xlfn.XLOOKUP($BJ86,仮想キートップ,入力コード),E$13,$BO86,E$9,_xlfn.XLOOKUP($BJ86,仮想キートップ,キー位置),E$10,_xlfn.XLOOKUP($BJ86,仮想キートップ,キー位置),E$11,E$14,_xlfn.XLOOKUP($BH86,仮想キートップ,キー位置),E$6,_xlfn.XLOOKUP($BI86,仮想キートップ,キー位置),IF($BO86=$BQ86,E$16,E$7),_xlfn.XLOOKUP($BJ86,仮想キートップ,入力コード),E$15,$BO86,E$9,_xlfn.XLOOKUP($BJ86,仮想キートップ,キー位置),E$10,_xlfn.XLOOKUP($BJ86,仮想キートップ,キー位置),E$11),"")</f>
        <v>{"description":"と, か &amp; す → Del","conditions":[{"type":"variable_if","name":"USC","value":2},{"type":"variable_unless","name":"C03","value":0},{"type":"variable_unless","name":"C04","value":0}],"from":{"key_code":"o","modifiers":{"optional":["caps_lock"]}},"to":[{"key_code":"delete_or_backspace"},{"key_code":"delete_or_backspace"},{"key_code":"delete_forward"},{"set_variable":{"name":"D09","value":1}},{"set_variable":{"name":"USC","value":0}}],"to_after_key_up":[{"set_variable":{"name":"D09","value":0}}],"type":"basic"},{"conditions":[{"type":"variable_unless","name":"USC","value":0},{"type":"variable_unless","name":"C03","value":0},{"type":"variable_unless","name":"C04","value":0}],"from":{"key_code":"o","modifiers":{"optional":["caps_lock"]}},"to":[{"key_code":"delete_or_backspace"},{"key_code":"delete_forward"},{"set_variable":{"name":"D09","value":1}},{"set_variable":{"name":"USC","value":0}}],"to_after_key_up":[{"set_variable":{"name":"D09","value":0}}],"type":"basic"},{"conditions":[{"type":"variable_unless","name":"C03","value":0},{"type":"variable_unless","name":"C04","value":0}],"from":{"key_code":"o","modifiers":{"optional":["caps_lock"]}},"to":[{"key_code":"delete_forward"},{"set_variable":{"name":"D09","value":1}},{"set_variable":{"name":"USC","value":0}}],"to_after_key_up":[{"set_variable":{"name":"D09","value":0}}],"type":"basic"},</v>
      </c>
      <c r="F86" s="138" t="str">
        <f t="shared" si="55"/>
        <v>{"conditions":[{"type":"variable_if","name":"USC","value":2},{"type":"variable_unless","name":"C03","value":0},{"type":"variable_unless","name":"D09","value":0}],"from":{"key_code":"f","modifiers":{"optional":["caps_lock"]}},"to":[{"key_code":"delete_or_backspace"},{"key_code":"delete_or_backspace"},{"key_code":"delete_forward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09","value":0}],"from":{"key_code":"f","modifiers":{"optional":["caps_lock"]}},"to":[{"key_code":"delete_or_backspace"},{"key_code":"delete_forward"},{"set_variable":{"name":"C04","value":1}},{"set_variable":{"name":"USC","value":0}}],"to_after_key_up":[{"set_variable":{"name":"C04","value":0}}],"type":"basic"},{"conditions":[{"type":"variable_unless","name":"C03","value":0},{"type":"variable_unless","name":"D09","value":0}],"from":{"key_code":"f","modifiers":{"optional":["caps_lock"]}},"to":[{"key_code":"delete_forward"},{"set_variable":{"name":"C04","value":1}},{"set_variable":{"name":"USC","value":0}}],"to_after_key_up":[{"set_variable":{"name":"C04","value":0}}],"type":"basic"},</v>
      </c>
      <c r="G86" s="138" t="str">
        <f t="shared" si="56"/>
        <v>{"conditions":[{"type":"variable_if","name":"USC","value":2},{"type":"variable_unless","name":"C04","value":0},{"type":"variable_unless","name":"D09","value":0}],"from":{"key_code":"d","modifiers":{"optional":["caps_lock"]}},"to":[{"key_code":"delete_or_backspace"},{"key_code":"delete_or_backspace"},{"key_code":"delete_forward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09","value":0}],"from":{"key_code":"d","modifiers":{"optional":["caps_lock"]}},"to":[{"key_code":"delete_or_backspace"},{"key_code":"delete_forward"},{"set_variable":{"name":"C03","value":1}},{"set_variable":{"name":"USC","value":0}}],"to_after_key_up":[{"set_variable":{"name":"C03","value":0}}],"type":"basic"},{"conditions":[{"type":"variable_unless","name":"C04","value":0},{"type":"variable_unless","name":"D09","value":0}],"from":{"key_code":"d","modifiers":{"optional":["caps_lock"]}},"to":[{"key_code":"delete_forward"},{"set_variable":{"name":"C03","value":1}},{"set_variable":{"name":"USC","value":0}}],"to_after_key_up":[{"set_variable":{"name":"C03","value":0}}],"type":"basic"},</v>
      </c>
      <c r="H86" s="138" t="str">
        <f t="shared" ref="H86:H149" si="76">IF(AND($AF86=3,$AG86="C",$AQ86=1),_xlfn.CONCAT(H$3,$BH86,", ",$BI86," &amp; ",$BJ86," → ",CLEAN($BK86),H$4,_xlfn.XLOOKUP($BH86,仮想キートップ,キー位置),H$6,_xlfn.XLOOKUP($BI86,仮想キートップ,キー位置),H$7,_xlfn.XLOOKUP($BJ86,仮想キートップ,入力コード),H$8,$BO86,H$9,_xlfn.XLOOKUP($BJ86,仮想キートップ,キー位置),H$10,_xlfn.XLOOKUP($BJ86,仮想キートップ,キー位置),H$11,H$12,_xlfn.XLOOKUP($BH86,仮想キートップ,キー位置),H$6,_xlfn.XLOOKUP($BI86,仮想キートップ,キー位置),H$7,_xlfn.XLOOKUP($BJ86,仮想キートップ,入力コード),H$13,$BO86,H$9,_xlfn.XLOOKUP($BJ86,仮想キートップ,キー位置),H$10,_xlfn.XLOOKUP($BJ86,仮想キートップ,キー位置),H$11),"")</f>
        <v/>
      </c>
      <c r="I86" s="138" t="str">
        <f t="shared" ref="I86:I149" si="77">IF(AND($AF86=3,$AG86="C",$AQ86&lt;&gt;1),_xlfn.CONCAT(I$3,$BH86,", ",$BI86," &amp; ",$BJ86," → ",CLEAN($BK86),I$4,_xlfn.XLOOKUP($BH86,仮想キートップ,キー位置),I$6,_xlfn.XLOOKUP($BI86,仮想キートップ,キー位置),I$7,_xlfn.XLOOKUP($BJ86,仮想キートップ,入力コード),I$8,$BO86,I$9,_xlfn.XLOOKUP($BJ86,仮想キートップ,キー位置),I$10,_xlfn.XLOOKUP($BJ86,仮想キートップ,キー位置),I$11,I$12,_xlfn.XLOOKUP($BH86,仮想キートップ,キー位置),I$6,_xlfn.XLOOKUP($BI86,仮想キートップ,キー位置),I$7,_xlfn.XLOOKUP($BJ86,仮想キートップ,入力コード),I$13,$BO86,I$9,_xlfn.XLOOKUP($BJ86,仮想キートップ,キー位置),I$10,_xlfn.XLOOKUP($BJ86,仮想キートップ,キー位置),I$11,I$14,_xlfn.XLOOKUP($BH86,仮想キートップ,キー位置),I$6,_xlfn.XLOOKUP($BI86,仮想キートップ,キー位置),I$7,_xlfn.XLOOKUP($BJ86,仮想キートップ,入力コード),I$15,$BO86,I$9,_xlfn.XLOOKUP($BJ86,仮想キートップ,キー位置),I$10,_xlfn.XLOOKUP($BJ86,仮想キートップ,キー位置),I$11),"")</f>
        <v/>
      </c>
      <c r="J86" s="138" t="str">
        <f t="shared" si="57"/>
        <v/>
      </c>
      <c r="K86" s="138" t="str">
        <f t="shared" si="58"/>
        <v/>
      </c>
      <c r="L86" s="138" t="str">
        <f t="shared" si="59"/>
        <v/>
      </c>
      <c r="M86" s="138" t="str">
        <f t="shared" si="60"/>
        <v/>
      </c>
      <c r="N86" s="138" t="str">
        <f t="shared" ref="N86:N149" si="78">IF(AND($AF86=2,$AG86="A"),_xlfn.CONCAT(N$3,$BH86," &amp; ",$BI86," → ",IF($BK86="",CLEAN($BL86),$BK86),N$4,_xlfn.XLOOKUP($BH86,仮想キートップ,キー位置),IF($BO86=$BQ86,N$14,N$6),_xlfn.XLOOKUP($BI86,仮想キートップ,入力コード),N$7,$BO86,N$8,_xlfn.XLOOKUP($BI86,仮想キートップ,キー位置),N$9,$AK86,N$10,_xlfn.XLOOKUP($BI86,仮想キートップ,キー位置),N$11,N$12,_xlfn.XLOOKUP($BH86,仮想キートップ,キー位置),IF($BO86=$BQ86,N$14,N$6),_xlfn.XLOOKUP($BI86,仮想キートップ,入力コード),N$13,$BO86,N$8,_xlfn.XLOOKUP($BI86,仮想キートップ,キー位置),N$9,$AK86,N$10,_xlfn.XLOOKUP($BI86,仮想キートップ,キー位置),N$11),"")</f>
        <v/>
      </c>
      <c r="O86" s="138" t="str">
        <f t="shared" ref="O86:O149" si="79">IF(AND($AF86=2,$AG86="A"),_xlfn.CONCAT(N$5,_xlfn.XLOOKUP($BI86,仮想キートップ,キー位置),IF($BO86=$BQ86,N$14,N$6),_xlfn.XLOOKUP($BH86,仮想キートップ,入力コード),N$7,$BO86,N$8,_xlfn.XLOOKUP($BH86,仮想キートップ,キー位置),N$9,$AK86,N$10,_xlfn.XLOOKUP($BH86,仮想キートップ,キー位置),N$11,N$12,_xlfn.XLOOKUP($BI86,仮想キートップ,キー位置),IF($BO86=$BQ86,N$14,N$6),_xlfn.XLOOKUP($BH86,仮想キートップ,入力コード),N$13,$BO86,N$8,_xlfn.XLOOKUP($BH86,仮想キートップ,キー位置),N$9,$AK86,N$10,_xlfn.XLOOKUP($BH86,仮想キートップ,キー位置),N$11),"")</f>
        <v/>
      </c>
      <c r="P86" s="138" t="str">
        <f t="shared" ref="P86:P149" si="80">IF(AND($AF86=2,$AG86="B"),_xlfn.CONCAT(P$3,$BH86," &amp; ",$BI86," → ",$BK86,P$4,_xlfn.XLOOKUP($BH86,仮想キートップ,キー位置),P$6,_xlfn.XLOOKUP($BI86,仮想キートップ,入力コード),P$7,$BO86,P$8,_xlfn.XLOOKUP($BI86,仮想キートップ,キー位置),P$9,$AK86,P$10,_xlfn.XLOOKUP($BI86,仮想キートップ,キー位置),P$11,P$12,_xlfn.XLOOKUP($BH86,仮想キートップ,キー位置),P$6,_xlfn.XLOOKUP($BI86,仮想キートップ,入力コード),P$13,$BO86,P$8,_xlfn.XLOOKUP($BI86,仮想キートップ,キー位置),P$9,$AK86,P$10,_xlfn.XLOOKUP($BI86,仮想キートップ,キー位置),P$11,),"")</f>
        <v/>
      </c>
      <c r="Q86" s="138" t="str">
        <f t="shared" ref="Q86:Q149" si="81">IF(AND($AF86=2,$AG86="B"),_xlfn.CONCAT(P$5,_xlfn.XLOOKUP($BI86,仮想キートップ,キー位置),P$6,_xlfn.XLOOKUP($BH86,仮想キートップ,入力コード),P$7,$BO86,P$8,_xlfn.XLOOKUP($BH86,仮想キートップ,キー位置),P$9,$AK86,P$10,_xlfn.XLOOKUP($BH86,仮想キートップ,キー位置),P$11,P$12,_xlfn.XLOOKUP($BI86,仮想キートップ,キー位置),P$6,_xlfn.XLOOKUP($BH86,仮想キートップ,入力コード),P$13,$BO86,P$8,_xlfn.XLOOKUP($BH86,仮想キートップ,キー位置),P$9,$AK86,P$10,_xlfn.XLOOKUP($BH86,仮想キートップ,キー位置),P$11,),"")</f>
        <v/>
      </c>
      <c r="R86" s="138" t="str">
        <f t="shared" ref="R86:R149" si="82">IF(AND($AF86=2,$AG86="C"),_xlfn.CONCAT(R$3,$BH86," &amp; ",$BI86," → ",$BK86,R$4,_xlfn.XLOOKUP($BH86,仮想キートップ,キー位置),R$6,_xlfn.XLOOKUP($BI86,仮想キートップ,入力コード),R$7,$BO86,R$8,_xlfn.XLOOKUP($BI86,仮想キートップ,キー位置),R$9,$AK86,R$10,_xlfn.XLOOKUP($BI86,仮想キートップ,キー位置),R$11,R$12,_xlfn.XLOOKUP($BH86,仮想キートップ,キー位置),R$6,_xlfn.XLOOKUP($BI86,仮想キートップ,入力コード),R$13,$BO86,R$8,_xlfn.XLOOKUP($BI86,仮想キートップ,キー位置),R$9,$AK86,R$10,_xlfn.XLOOKUP($BI86,仮想キートップ,キー位置),R$11,),"")</f>
        <v/>
      </c>
      <c r="S86" s="138" t="str">
        <f t="shared" ref="S86:S149" si="83">IF(AND($AF86=2,$AG86="C"),_xlfn.CONCAT(R$5,_xlfn.XLOOKUP($BI86,仮想キートップ,キー位置),R$6,_xlfn.XLOOKUP($BH86,仮想キートップ,入力コード),R$7,$BO86,R$8,_xlfn.XLOOKUP($BH86,仮想キートップ,キー位置),R$9,$AK86,R$10,_xlfn.XLOOKUP($BH86,仮想キートップ,キー位置),R$11,R$12,_xlfn.XLOOKUP($BI86,仮想キートップ,キー位置),R$6,_xlfn.XLOOKUP($BH86,仮想キートップ,入力コード),R$13,$BO86,R$8,_xlfn.XLOOKUP($BH86,仮想キートップ,キー位置),R$9,$AK86,R$10,_xlfn.XLOOKUP($BH86,仮想キートップ,キー位置),R$11,),"")</f>
        <v/>
      </c>
      <c r="T86" s="138" t="str">
        <f t="shared" ref="T86:T149" si="84">IF(AND($AF86=1,$AG86="A"),_xlfn.CONCAT(T$3,$BH86,T$4,_xlfn.XLOOKUP($BH86,仮想キートップ,入力コード),T$5,$BO86,T$6,_xlfn.XLOOKUP($BH86,仮想キートップ,キー位置),T$7,IF($AK86=0,0,2),T$8,_xlfn.XLOOKUP($BH86,仮想キートップ,キー位置),T$9,T$10,_xlfn.XLOOKUP($BH86,仮想キートップ,入力コード),T$5,$BO86,T$6,_xlfn.XLOOKUP($BH86,仮想キートップ,キー位置),T$7,$AK86,T$11,_xlfn.XLOOKUP($BH86,仮想キートップ,キー位置),T$9),"")</f>
        <v/>
      </c>
      <c r="U86" s="138" t="str">
        <f t="shared" ref="U86:U149" si="85">IF(AND($AF86=1,$AG86="B"),_xlfn.CONCAT(U$3,$BH86,U$4,_xlfn.XLOOKUP($BH86,仮想キートップ,入力コード),U$5,$BO86,U$6,_xlfn.XLOOKUP($BH86,仮想キートップ,キー位置),U$7,IF($AK86=0,0,2),U$8,_xlfn.XLOOKUP($BH86,仮想キートップ,キー位置),U$9,U$10,_xlfn.XLOOKUP($BH86,仮想キートップ,入力コード),U$5,$BO86,U$6,_xlfn.XLOOKUP($BH86,仮想キートップ,キー位置),U$7,$AK86,U$11,_xlfn.XLOOKUP($BH86,仮想キートップ,キー位置),U$9),"")</f>
        <v/>
      </c>
      <c r="V86" s="138" t="str">
        <f t="shared" ref="V86:V149" si="86">IF(AND($AF86=1,$AG86="C"),_xlfn.CONCAT(V$3,$BH86,V$4,_xlfn.XLOOKUP($BH86,仮想キートップ,入力コード),V$5,$BO86,V$6,_xlfn.XLOOKUP($BH86,仮想キートップ,キー位置),V$7,IF($AK86=0,0,2),V$8,_xlfn.XLOOKUP($BH86,仮想キートップ,キー位置),V$9,V$10,_xlfn.XLOOKUP($BH86,仮想キートップ,入力コード),V$5,$BO86,V$6,_xlfn.XLOOKUP($BH86,仮想キートップ,キー位置),V$7,$AK86,V$11,_xlfn.XLOOKUP($BH86,仮想キートップ,キー位置),V$9),"")</f>
        <v/>
      </c>
      <c r="W86" s="138"/>
      <c r="X86" s="138"/>
      <c r="Y86" s="160"/>
      <c r="Z86" s="159" t="str">
        <f t="shared" ref="Z86:Z149" si="87">IF(AND($BD86&lt;&gt;"",$AF86=3,$BO86&lt;&gt;$BQ86),_xlfn.CONCAT(Z$3,PROPER(_xlfn.XLOOKUP($BH86,仮想キートップ,入力コード)),", ",PROPER(_xlfn.XLOOKUP($BI86,仮想キートップ,入力コード))," &amp; ",PROPER(_xlfn.XLOOKUP($BJ86,仮想キートップ,入力コード))," → ",CLEAN($BL86),Z$4,_xlfn.XLOOKUP($BH86,仮想キートップ,キー位置),Z$6,_xlfn.XLOOKUP($BI86,仮想キートップ,キー位置),Z$7,_xlfn.XLOOKUP($BJ86,仮想キートップ,入力コード),Z$8,$BQ86,Z$9,_xlfn.XLOOKUP($BJ86,仮想キートップ,キー位置),Z$10,_xlfn.XLOOKUP($BJ86,仮想キートップ,キー位置),Z$11,Z$12,_xlfn.XLOOKUP($BH86,仮想キートップ,キー位置),Z$6,_xlfn.XLOOKUP($BI86,仮想キートップ,キー位置),Z$7,_xlfn.XLOOKUP($BJ86,仮想キートップ,入力コード),Z$13,$BQ86,Z$9,_xlfn.XLOOKUP($BJ86,仮想キートップ,キー位置),Z$10,_xlfn.XLOOKUP($BJ86,仮想キートップ,キー位置),Z$11,Z$14,_xlfn.XLOOKUP($BH86,仮想キートップ,キー位置),Z$6,_xlfn.XLOOKUP($BI86,仮想キートップ,キー位置),Z$7,_xlfn.XLOOKUP($BJ86,仮想キートップ,入力コード),Z$15,$BQ86,Z$9,_xlfn.XLOOKUP($BJ86,仮想キートップ,キー位置),Z$10,_xlfn.XLOOKUP($BJ86,仮想キートップ,キー位置),Z$11),"")</f>
        <v/>
      </c>
      <c r="AA86" s="138" t="str">
        <f t="shared" ref="AA86:AA149" si="88">IF(AND($BD86&lt;&gt;"",$AF86=3,$BO86&lt;&gt;$BQ86),_xlfn.CONCAT(Z$5,_xlfn.XLOOKUP($BH86,仮想キートップ,キー位置),Z$6,_xlfn.XLOOKUP($BJ86,仮想キートップ,キー位置),Z$7,_xlfn.XLOOKUP($BI86,仮想キートップ,入力コード),Z$8,$BQ86,Z$9,_xlfn.XLOOKUP($BI86,仮想キートップ,キー位置),Z$10,_xlfn.XLOOKUP($BI86,仮想キートップ,キー位置),Z$11,Z$12,_xlfn.XLOOKUP($BH86,仮想キートップ,キー位置),Z$6,_xlfn.XLOOKUP($BJ86,仮想キートップ,キー位置),Z$7,_xlfn.XLOOKUP($BI86,仮想キートップ,入力コード),Z$13,$BQ86,Z$9,_xlfn.XLOOKUP($BI86,仮想キートップ,キー位置),Z$10,_xlfn.XLOOKUP($BI86,仮想キートップ,キー位置),Z$11,Z$14,_xlfn.XLOOKUP($BH86,仮想キートップ,キー位置),Z$6,_xlfn.XLOOKUP($BJ86,仮想キートップ,キー位置),Z$7,_xlfn.XLOOKUP($BI86,仮想キートップ,入力コード),Z$15,$BQ86,Z$9,_xlfn.XLOOKUP($BI86,仮想キートップ,キー位置),Z$10,_xlfn.XLOOKUP($BI86,仮想キートップ,キー位置),Z$11),"")</f>
        <v/>
      </c>
      <c r="AB86" s="138" t="str">
        <f t="shared" ref="AB86:AB149" si="89">IF(AND($BD86&lt;&gt;"",$AF86=3,$BO86&lt;&gt;$BQ86),_xlfn.CONCAT(Z$5,_xlfn.XLOOKUP($BI86,仮想キートップ,キー位置),Z$6,_xlfn.XLOOKUP($BJ86,仮想キートップ,キー位置),Z$7,_xlfn.XLOOKUP($BH86,仮想キートップ,入力コード),Z$8,$BQ86,Z$9,_xlfn.XLOOKUP($BH86,仮想キートップ,キー位置),Z$10,_xlfn.XLOOKUP($BH86,仮想キートップ,キー位置),Z$11,Z$12,_xlfn.XLOOKUP($BI86,仮想キートップ,キー位置),Z$6,_xlfn.XLOOKUP($BJ86,仮想キートップ,キー位置),Z$7,_xlfn.XLOOKUP($BH86,仮想キートップ,入力コード),Z$13,$BQ86,Z$9,_xlfn.XLOOKUP($BH86,仮想キートップ,キー位置),Z$10,_xlfn.XLOOKUP($BH86,仮想キートップ,キー位置),Z$11,Z$14,_xlfn.XLOOKUP($BI86,仮想キートップ,キー位置),Z$6,_xlfn.XLOOKUP($BJ86,仮想キートップ,キー位置),Z$7,_xlfn.XLOOKUP($BH86,仮想キートップ,入力コード),Z$15,$BQ86,Z$9,_xlfn.XLOOKUP($BH86,仮想キートップ,キー位置),Z$10,_xlfn.XLOOKUP($BH86,仮想キートップ,キー位置),Z$11),"")</f>
        <v/>
      </c>
      <c r="AC86" s="160" t="str">
        <f t="shared" ref="AC86:AC149" si="90">IF(AND($BD86&lt;&gt;"",$AF86=1),_xlfn.CONCAT(AC$3,PROPER(_xlfn.XLOOKUP($BH86,入力キー,入力コード)),IF($BH86=_xlfn.XLOOKUP($BH86,仮想キートップ,入力キー),AC$4,AC$5),_xlfn.XLOOKUP($BH86,仮想キートップ,入力コード),AC$6,$BQ86,AC$7,_xlfn.XLOOKUP($BH86,仮想キートップ,キー位置),AC$8,_xlfn.XLOOKUP($BH86,仮想キートップ,キー位置),AC$9,IF($BH86=_xlfn.XLOOKUP($BH86,仮想キートップ,入力キー),AC$10,AC$11),_xlfn.XLOOKUP($BH86,仮想キートップ,入力コード),AC$6,$BQ86,AC$7,_xlfn.XLOOKUP($BH86,仮想キートップ,キー位置),AC$12,_xlfn.XLOOKUP($BH86,仮想キートップ,キー位置),IF(ISBLANK($AC87),AC$13,AC$9)),"")</f>
        <v/>
      </c>
      <c r="AD86" s="162"/>
      <c r="AF86" s="34">
        <f t="shared" si="62"/>
        <v>3</v>
      </c>
      <c r="AG86" s="33" t="str">
        <f t="shared" si="63"/>
        <v>A</v>
      </c>
      <c r="AH86" s="33">
        <f t="shared" si="64"/>
        <v>1</v>
      </c>
      <c r="AI86" s="33">
        <f t="shared" si="65"/>
        <v>0</v>
      </c>
      <c r="AJ86" s="40">
        <f t="shared" si="66"/>
        <v>404750336</v>
      </c>
      <c r="AK86" s="319">
        <f t="shared" si="67"/>
        <v>0</v>
      </c>
      <c r="AL86" s="116"/>
      <c r="AM86" s="66" t="str">
        <f t="shared" si="68"/>
        <v>と</v>
      </c>
      <c r="AN86" s="67" t="str">
        <f t="shared" si="69"/>
        <v>か</v>
      </c>
      <c r="AO86" s="68">
        <f t="shared" ref="AO86:AO149" si="91">IF(AM86="","",_xlfn.BITOR(_xlfn.BITLSHIFT(1,_xlfn.XLOOKUP(AM86,仮想キートップ,ビット)),_xlfn.BITLSHIFT(1,_xlfn.XLOOKUP(AN86,仮想キートップ,ビット))))</f>
        <v>402653184</v>
      </c>
      <c r="AP86" s="69" t="str">
        <f t="shared" ref="AP86:AP149" si="92">_xlfn.XLOOKUP(AO86,ビットパターン,出力かな,"")</f>
        <v/>
      </c>
      <c r="AQ86" s="67">
        <f t="shared" ref="AQ86:AQ149" si="93">LEN(AP86)</f>
        <v>0</v>
      </c>
      <c r="AR86" s="66" t="str">
        <f t="shared" si="70"/>
        <v>と</v>
      </c>
      <c r="AS86" s="67" t="str">
        <f t="shared" si="71"/>
        <v>す</v>
      </c>
      <c r="AT86" s="68">
        <f t="shared" ref="AT86:AT149" si="94">IF(AR86="","",_xlfn.BITOR(_xlfn.BITLSHIFT(1,_xlfn.XLOOKUP(AR86,仮想キートップ,ビット)),_xlfn.BITLSHIFT(1,_xlfn.XLOOKUP(AS86,仮想キートップ,ビット))))</f>
        <v>136314880</v>
      </c>
      <c r="AU86" s="69" t="str">
        <f t="shared" ref="AU86:AU149" si="95">_xlfn.XLOOKUP(AT86,ビットパターン,出力かな,"")</f>
        <v/>
      </c>
      <c r="AV86" s="67">
        <f t="shared" ref="AV86:AV149" si="96">LEN(AU86)</f>
        <v>0</v>
      </c>
      <c r="AW86" s="66" t="str">
        <f t="shared" si="72"/>
        <v>か</v>
      </c>
      <c r="AX86" s="67" t="str">
        <f t="shared" si="73"/>
        <v>す</v>
      </c>
      <c r="AY86" s="68">
        <f t="shared" ref="AY86:AY149" si="97">IF(AW86="","",_xlfn.BITOR(_xlfn.BITLSHIFT(1,_xlfn.XLOOKUP(AW86,仮想キートップ,ビット)),_xlfn.BITLSHIFT(1,_xlfn.XLOOKUP(AX86,仮想キートップ,ビット))))</f>
        <v>270532608</v>
      </c>
      <c r="AZ86" s="69" t="str">
        <f t="shared" ref="AZ86:AZ149" si="98">_xlfn.XLOOKUP(AY86,ビットパターン,出力かな,"")</f>
        <v>ず</v>
      </c>
      <c r="BA86" s="70">
        <f t="shared" ref="BA86:BA149" si="99">LEN(AZ86)</f>
        <v>1</v>
      </c>
      <c r="BB86" s="116"/>
      <c r="BC86" s="193">
        <v>189</v>
      </c>
      <c r="BD86" s="2" t="s">
        <v>410</v>
      </c>
      <c r="BE86" s="14"/>
      <c r="BF86" s="4" t="s">
        <v>410</v>
      </c>
      <c r="BG86" s="17"/>
      <c r="BH86" s="17" t="s">
        <v>61</v>
      </c>
      <c r="BI86" s="17" t="s">
        <v>63</v>
      </c>
      <c r="BJ86" s="169" t="s">
        <v>40</v>
      </c>
      <c r="BK86" s="31"/>
      <c r="BL86" s="6" t="s">
        <v>484</v>
      </c>
      <c r="BM86" s="7" t="s">
        <v>485</v>
      </c>
      <c r="BN86" s="16" t="s">
        <v>486</v>
      </c>
      <c r="BO86" s="29" t="str">
        <f t="shared" si="61"/>
        <v>{"key_code":"delete_forward"}</v>
      </c>
      <c r="BP86" s="132"/>
      <c r="BQ86" s="29" t="str">
        <f t="shared" si="74"/>
        <v>{"key_code":"delete_forward"}</v>
      </c>
    </row>
    <row r="87" spans="1:69" ht="21">
      <c r="A87" s="154"/>
      <c r="B87" s="137"/>
      <c r="C87" s="137"/>
      <c r="D87" s="360"/>
      <c r="E87" s="371" t="str">
        <f t="shared" si="75"/>
        <v>{"description":"と, か &amp; へ → 入力キャンセル","conditions":[{"type":"variable_if","name":"USC","value":2},{"type":"variable_unless","name":"C03","value":0},{"type":"variable_unless","name":"C04","value":0}],"from":{"key_code":"p","modifiers":{"optional":["caps_lock"]}},"to":[{"key_code":"delete_or_backspace"},{"key_code":"delete_or_backspace"},{"key_code":"keypad_num_lock"},{"set_variable":{"name":"D10","value":1}},{"set_variable":{"name":"USC","value":0}}],"to_after_key_up":[{"set_variable":{"name":"D10","value":0}}],"type":"basic"},{"conditions":[{"type":"variable_unless","name":"USC","value":0},{"type":"variable_unless","name":"C03","value":0},{"type":"variable_unless","name":"C04","value":0}],"from":{"key_code":"p","modifiers":{"optional":["caps_lock"]}},"to":[{"key_code":"delete_or_backspace"},{"key_code":"keypad_num_lock"},{"set_variable":{"name":"D10","value":1}},{"set_variable":{"name":"USC","value":0}}],"to_after_key_up":[{"set_variable":{"name":"D10","value":0}}],"type":"basic"},{"conditions":[{"type":"variable_unless","name":"C03","value":0},{"type":"variable_unless","name":"C04","value":0}],"from":{"key_code":"p","modifiers":{"optional":["caps_lock"]}},"to":[{"key_code":"keypad_num_lock"},{"set_variable":{"name":"D10","value":1}},{"set_variable":{"name":"USC","value":0}}],"to_after_key_up":[{"set_variable":{"name":"D10","value":0}}],"type":"basic"},</v>
      </c>
      <c r="F87" s="138" t="str">
        <f t="shared" ref="F87:F150" si="100">IF(AND($AF87=3,$AG87="A",$BO87&lt;&gt;""),_xlfn.CONCAT(E$5,_xlfn.XLOOKUP($BH87,仮想キートップ,キー位置),E$6,_xlfn.XLOOKUP($BJ87,仮想キートップ,キー位置),IF($BO87=$BQ87,E$16,E$7),_xlfn.XLOOKUP($BI87,仮想キートップ,入力コード),E$8,$BO87,E$9,_xlfn.XLOOKUP($BI87,仮想キートップ,キー位置),E$10,_xlfn.XLOOKUP($BI87,仮想キートップ,キー位置),E$11,E$12,_xlfn.XLOOKUP($BH87,仮想キートップ,キー位置),E$6,_xlfn.XLOOKUP($BJ87,仮想キートップ,キー位置),IF($BO87=$BQ87,E$16,E$7),_xlfn.XLOOKUP($BI87,仮想キートップ,入力コード),E$13,$BO87,E$9,_xlfn.XLOOKUP($BI87,仮想キートップ,キー位置),E$10,_xlfn.XLOOKUP($BI87,仮想キートップ,キー位置),E$11,E$14,_xlfn.XLOOKUP($BH87,仮想キートップ,キー位置),E$6,_xlfn.XLOOKUP($BJ87,仮想キートップ,キー位置),IF($BO87=$BQ87,E$16,E$7),_xlfn.XLOOKUP($BI87,仮想キートップ,入力コード),E$15,$BO87,E$9,_xlfn.XLOOKUP($BI87,仮想キートップ,キー位置),E$10,_xlfn.XLOOKUP($BI87,仮想キートップ,キー位置),E$11),"")</f>
        <v>{"conditions":[{"type":"variable_if","name":"USC","value":2},{"type":"variable_unless","name":"C03","value":0},{"type":"variable_unless","name":"D10","value":0}],"from":{"key_code":"f","modifiers":{"optional":["caps_lock"]}},"to":[{"key_code":"delete_or_backspace"},{"key_code":"delete_or_backspace"},{"key_code":"keypad_num_lock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10","value":0}],"from":{"key_code":"f","modifiers":{"optional":["caps_lock"]}},"to":[{"key_code":"delete_or_backspace"},{"key_code":"keypad_num_lock"},{"set_variable":{"name":"C04","value":1}},{"set_variable":{"name":"USC","value":0}}],"to_after_key_up":[{"set_variable":{"name":"C04","value":0}}],"type":"basic"},{"conditions":[{"type":"variable_unless","name":"C03","value":0},{"type":"variable_unless","name":"D10","value":0}],"from":{"key_code":"f","modifiers":{"optional":["caps_lock"]}},"to":[{"key_code":"keypad_num_lock"},{"set_variable":{"name":"C04","value":1}},{"set_variable":{"name":"USC","value":0}}],"to_after_key_up":[{"set_variable":{"name":"C04","value":0}}],"type":"basic"},</v>
      </c>
      <c r="G87" s="138" t="str">
        <f t="shared" ref="G87:G150" si="101">IF(AND($AF87=3,$AG87="A",$BO87&lt;&gt;""),_xlfn.CONCAT(E$5,_xlfn.XLOOKUP($BI87,仮想キートップ,キー位置),E$6,_xlfn.XLOOKUP($BJ87,仮想キートップ,キー位置),IF($BO87=$BQ87,E$16,E$7),_xlfn.XLOOKUP($BH87,仮想キートップ,入力コード),E$8,$BO87,E$9,_xlfn.XLOOKUP($BH87,仮想キートップ,キー位置),E$10,_xlfn.XLOOKUP($BH87,仮想キートップ,キー位置),E$11,E$12,_xlfn.XLOOKUP($BI87,仮想キートップ,キー位置),E$6,_xlfn.XLOOKUP($BJ87,仮想キートップ,キー位置),IF($BO87=$BQ87,E$16,E$7),_xlfn.XLOOKUP($BH87,仮想キートップ,入力コード),E$13,$BO87,E$9,_xlfn.XLOOKUP($BH87,仮想キートップ,キー位置),E$10,_xlfn.XLOOKUP($BH87,仮想キートップ,キー位置),E$11,E$14,_xlfn.XLOOKUP($BI87,仮想キートップ,キー位置),E$6,_xlfn.XLOOKUP($BJ87,仮想キートップ,キー位置),IF($BO87=$BQ87,E$16,E$7),_xlfn.XLOOKUP($BH87,仮想キートップ,入力コード),E$15,$BO87,E$9,_xlfn.XLOOKUP($BH87,仮想キートップ,キー位置),E$10,_xlfn.XLOOKUP($BH87,仮想キートップ,キー位置),E$11),"")</f>
        <v>{"conditions":[{"type":"variable_if","name":"USC","value":2},{"type":"variable_unless","name":"C04","value":0},{"type":"variable_unless","name":"D10","value":0}],"from":{"key_code":"d","modifiers":{"optional":["caps_lock"]}},"to":[{"key_code":"delete_or_backspace"},{"key_code":"delete_or_backspace"},{"key_code":"keypad_num_lock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10","value":0}],"from":{"key_code":"d","modifiers":{"optional":["caps_lock"]}},"to":[{"key_code":"delete_or_backspace"},{"key_code":"keypad_num_lock"},{"set_variable":{"name":"C03","value":1}},{"set_variable":{"name":"USC","value":0}}],"to_after_key_up":[{"set_variable":{"name":"C03","value":0}}],"type":"basic"},{"conditions":[{"type":"variable_unless","name":"C04","value":0},{"type":"variable_unless","name":"D10","value":0}],"from":{"key_code":"d","modifiers":{"optional":["caps_lock"]}},"to":[{"key_code":"keypad_num_lock"},{"set_variable":{"name":"C03","value":1}},{"set_variable":{"name":"USC","value":0}}],"to_after_key_up":[{"set_variable":{"name":"C03","value":0}}],"type":"basic"},</v>
      </c>
      <c r="H87" s="138" t="str">
        <f t="shared" si="76"/>
        <v/>
      </c>
      <c r="I87" s="138" t="str">
        <f t="shared" si="77"/>
        <v/>
      </c>
      <c r="J87" s="138" t="str">
        <f t="shared" ref="J87:J150" si="102">IF(AND($AF87=3,$AG87="C",$AV87=1),_xlfn.CONCAT(H$5,_xlfn.XLOOKUP($BH87,仮想キートップ,キー位置),H$6,_xlfn.XLOOKUP($BJ87,仮想キートップ,キー位置),H$7,_xlfn.XLOOKUP($BI87,仮想キートップ,入力コード),H$8,$BO87,H$9,_xlfn.XLOOKUP($BI87,仮想キートップ,キー位置),H$10,_xlfn.XLOOKUP($BI87,仮想キートップ,キー位置),H$11,H$12,_xlfn.XLOOKUP($BH87,仮想キートップ,キー位置),H$6,_xlfn.XLOOKUP($BJ87,仮想キートップ,キー位置),H$7,_xlfn.XLOOKUP($BI87,仮想キートップ,入力コード),H$13,$BO87,H$9,_xlfn.XLOOKUP($BI87,仮想キートップ,キー位置),H$10,_xlfn.XLOOKUP($BI87,仮想キートップ,キー位置),H$11),"")</f>
        <v/>
      </c>
      <c r="K87" s="138" t="str">
        <f t="shared" ref="K87:K150" si="103">IF(AND($AF87=3,$AG87="C",$AV87&lt;&gt;1),_xlfn.CONCAT(I$5,_xlfn.XLOOKUP($BH87,仮想キートップ,キー位置),I$6,_xlfn.XLOOKUP($BJ87,仮想キートップ,キー位置),I$7,_xlfn.XLOOKUP($BI87,仮想キートップ,入力コード),I$8,$BO87,I$9,_xlfn.XLOOKUP($BI87,仮想キートップ,キー位置),I$10,_xlfn.XLOOKUP($BI87,仮想キートップ,キー位置),I$11,I$12,_xlfn.XLOOKUP($BH87,仮想キートップ,キー位置),I$6,_xlfn.XLOOKUP($BJ87,仮想キートップ,キー位置),I$7,_xlfn.XLOOKUP($BI87,仮想キートップ,入力コード),I$13,$BO87,I$9,_xlfn.XLOOKUP($BI87,仮想キートップ,キー位置),I$10,_xlfn.XLOOKUP($BI87,仮想キートップ,キー位置),I$11,I$14,_xlfn.XLOOKUP($BH87,仮想キートップ,キー位置),I$6,_xlfn.XLOOKUP($BJ87,仮想キートップ,キー位置),I$7,_xlfn.XLOOKUP($BI87,仮想キートップ,入力コード),I$15,$BO87,I$9,_xlfn.XLOOKUP($BI87,仮想キートップ,キー位置),I$10,_xlfn.XLOOKUP($BI87,仮想キートップ,キー位置),I$11),"")</f>
        <v/>
      </c>
      <c r="L87" s="138" t="str">
        <f t="shared" ref="L87:L150" si="104">IF(AND($AF87=3,$AG87="C",$BA87=1),_xlfn.CONCAT(H$5,_xlfn.XLOOKUP($BI87,仮想キートップ,キー位置),H$6,_xlfn.XLOOKUP($BJ87,仮想キートップ,キー位置),H$7,_xlfn.XLOOKUP($BH87,仮想キートップ,入力コード),H$8,$BO87,H$9,_xlfn.XLOOKUP($BH87,仮想キートップ,キー位置),H$10,_xlfn.XLOOKUP($BH87,仮想キートップ,キー位置),H$11,H$12,_xlfn.XLOOKUP($BI87,仮想キートップ,キー位置),H$6,_xlfn.XLOOKUP($BJ87,仮想キートップ,キー位置),H$7,_xlfn.XLOOKUP($BH87,仮想キートップ,入力コード),H$13,$BO87,H$9,_xlfn.XLOOKUP($BH87,仮想キートップ,キー位置),H$10,_xlfn.XLOOKUP($BH87,仮想キートップ,キー位置),H$11),"")</f>
        <v/>
      </c>
      <c r="M87" s="138" t="str">
        <f t="shared" ref="M87:M150" si="105">IF(AND($AF87=3,$AG87="C",$BA87&lt;&gt;1),_xlfn.CONCAT(I$5,_xlfn.XLOOKUP($BI87,仮想キートップ,キー位置),I$6,_xlfn.XLOOKUP($BJ87,仮想キートップ,キー位置),I$7,_xlfn.XLOOKUP($BH87,仮想キートップ,入力コード),I$8,$BO87,I$9,_xlfn.XLOOKUP($BH87,仮想キートップ,キー位置),I$10,_xlfn.XLOOKUP($BH87,仮想キートップ,キー位置),I$11,I$12,_xlfn.XLOOKUP($BI87,仮想キートップ,キー位置),I$6,_xlfn.XLOOKUP($BJ87,仮想キートップ,キー位置),I$7,_xlfn.XLOOKUP($BH87,仮想キートップ,入力コード),I$13,$BO87,I$9,_xlfn.XLOOKUP($BH87,仮想キートップ,キー位置),I$10,_xlfn.XLOOKUP($BH87,仮想キートップ,キー位置),I$11,I$14,_xlfn.XLOOKUP($BI87,仮想キートップ,キー位置),I$6,_xlfn.XLOOKUP($BJ87,仮想キートップ,キー位置),I$7,_xlfn.XLOOKUP($BH87,仮想キートップ,入力コード),I$15,$BO87,I$9,_xlfn.XLOOKUP($BH87,仮想キートップ,キー位置),I$10,_xlfn.XLOOKUP($BH87,仮想キートップ,キー位置),I$11),"")</f>
        <v/>
      </c>
      <c r="N87" s="138" t="str">
        <f t="shared" si="78"/>
        <v/>
      </c>
      <c r="O87" s="138" t="str">
        <f t="shared" si="79"/>
        <v/>
      </c>
      <c r="P87" s="138" t="str">
        <f t="shared" si="80"/>
        <v/>
      </c>
      <c r="Q87" s="138" t="str">
        <f t="shared" si="81"/>
        <v/>
      </c>
      <c r="R87" s="138" t="str">
        <f t="shared" si="82"/>
        <v/>
      </c>
      <c r="S87" s="138" t="str">
        <f t="shared" si="83"/>
        <v/>
      </c>
      <c r="T87" s="138" t="str">
        <f t="shared" si="84"/>
        <v/>
      </c>
      <c r="U87" s="138" t="str">
        <f t="shared" si="85"/>
        <v/>
      </c>
      <c r="V87" s="138" t="str">
        <f t="shared" si="86"/>
        <v/>
      </c>
      <c r="W87" s="138"/>
      <c r="X87" s="138"/>
      <c r="Y87" s="160"/>
      <c r="Z87" s="159" t="str">
        <f t="shared" si="87"/>
        <v/>
      </c>
      <c r="AA87" s="138" t="str">
        <f t="shared" si="88"/>
        <v/>
      </c>
      <c r="AB87" s="138" t="str">
        <f t="shared" si="89"/>
        <v/>
      </c>
      <c r="AC87" s="160" t="str">
        <f t="shared" si="90"/>
        <v/>
      </c>
      <c r="AD87" s="162"/>
      <c r="AF87" s="34">
        <f t="shared" si="62"/>
        <v>3</v>
      </c>
      <c r="AG87" s="33" t="str">
        <f t="shared" si="63"/>
        <v>A</v>
      </c>
      <c r="AH87" s="33">
        <f t="shared" si="64"/>
        <v>1</v>
      </c>
      <c r="AI87" s="33">
        <f t="shared" si="65"/>
        <v>0</v>
      </c>
      <c r="AJ87" s="40">
        <f t="shared" si="66"/>
        <v>406847488</v>
      </c>
      <c r="AK87" s="319">
        <f t="shared" si="67"/>
        <v>0</v>
      </c>
      <c r="AL87" s="116"/>
      <c r="AM87" s="66" t="str">
        <f t="shared" si="68"/>
        <v>と</v>
      </c>
      <c r="AN87" s="67" t="str">
        <f t="shared" si="69"/>
        <v>か</v>
      </c>
      <c r="AO87" s="68">
        <f t="shared" si="91"/>
        <v>402653184</v>
      </c>
      <c r="AP87" s="69" t="str">
        <f t="shared" si="92"/>
        <v/>
      </c>
      <c r="AQ87" s="67">
        <f t="shared" si="93"/>
        <v>0</v>
      </c>
      <c r="AR87" s="66" t="str">
        <f t="shared" si="70"/>
        <v>と</v>
      </c>
      <c r="AS87" s="67" t="str">
        <f t="shared" si="71"/>
        <v>へ</v>
      </c>
      <c r="AT87" s="68">
        <f t="shared" si="94"/>
        <v>138412032</v>
      </c>
      <c r="AU87" s="69" t="str">
        <f t="shared" si="95"/>
        <v>にゅ</v>
      </c>
      <c r="AV87" s="67">
        <f t="shared" si="96"/>
        <v>2</v>
      </c>
      <c r="AW87" s="66" t="str">
        <f t="shared" si="72"/>
        <v>か</v>
      </c>
      <c r="AX87" s="67" t="str">
        <f t="shared" si="73"/>
        <v>へ</v>
      </c>
      <c r="AY87" s="68">
        <f t="shared" si="97"/>
        <v>272629760</v>
      </c>
      <c r="AZ87" s="69" t="str">
        <f t="shared" si="98"/>
        <v>べ</v>
      </c>
      <c r="BA87" s="70">
        <f t="shared" si="99"/>
        <v>1</v>
      </c>
      <c r="BB87" s="116"/>
      <c r="BC87" s="193">
        <v>190</v>
      </c>
      <c r="BD87" s="2" t="s">
        <v>410</v>
      </c>
      <c r="BE87" s="14"/>
      <c r="BF87" s="4" t="s">
        <v>410</v>
      </c>
      <c r="BG87" s="17"/>
      <c r="BH87" s="17" t="s">
        <v>61</v>
      </c>
      <c r="BI87" s="17" t="s">
        <v>63</v>
      </c>
      <c r="BJ87" s="169" t="s">
        <v>42</v>
      </c>
      <c r="BK87" s="31"/>
      <c r="BL87" s="6" t="s">
        <v>487</v>
      </c>
      <c r="BM87" s="7" t="s">
        <v>488</v>
      </c>
      <c r="BN87" s="16" t="s">
        <v>489</v>
      </c>
      <c r="BO87" s="29" t="str">
        <f t="shared" si="61"/>
        <v>{"key_code":"keypad_num_lock"}</v>
      </c>
      <c r="BP87" s="132"/>
      <c r="BQ87" s="29" t="str">
        <f t="shared" si="74"/>
        <v>{"key_code":"keypad_num_lock"}</v>
      </c>
    </row>
    <row r="88" spans="1:69" ht="63">
      <c r="A88" s="154"/>
      <c r="B88" s="137"/>
      <c r="C88" s="137"/>
      <c r="D88" s="360"/>
      <c r="E88" s="371" t="str">
        <f t="shared" si="75"/>
        <v>{"description":"と, か &amp; く → 確定End▼","conditions":[{"type":"variable_if","name":"USC","value":2},{"type":"variable_unless","name":"C03","value":0},{"type":"variable_unless","name":"C04","value":0}],"from":{"key_code":"h","modifiers":{"optional":["caps_lock"]}},"to":[{"key_code":"delete_or_backspace"},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C03","value":0},{"type":"variable_unless","name":"C04","value":0}],"from":{"key_code":"h","modifiers":{"optional":["caps_lock"]}},"to":[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C03","value":0},{"type":"variable_unless","name":"C04","value":0}],"from":{"key_code":"h","modifiers":{"optional":["caps_lock"]}},"to":[{"key_code":"return_or_enter"},{"key_code":"down_arrow","modifiers":["command"]},{"set_variable":{"name":"C06","value":1}},{"set_variable":{"name":"USC","value":0}}],"to_after_key_up":[{"set_variable":{"name":"C06","value":0}}],"type":"basic"},</v>
      </c>
      <c r="F88" s="138" t="str">
        <f t="shared" si="100"/>
        <v>{"conditions":[{"type":"variable_if","name":"USC","value":2},{"type":"variable_unless","name":"C03","value":0},{"type":"variable_unless","name":"C06","value":0}],"from":{"key_code":"f","modifiers":{"optional":["caps_lock"]}},"to":[{"key_code":"delete_or_backspace"},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06","value":0}],"from":{"key_code":"f","modifiers":{"optional":["caps_lock"]}},"to":[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C06","value":0}],"from":{"key_code":"f","modifiers":{"optional":["caps_lock"]}},"to":[{"key_code":"return_or_enter"},{"key_code":"down_arrow","modifiers":["command"]},{"set_variable":{"name":"C04","value":1}},{"set_variable":{"name":"USC","value":0}}],"to_after_key_up":[{"set_variable":{"name":"C04","value":0}}],"type":"basic"},</v>
      </c>
      <c r="G88" s="138" t="str">
        <f t="shared" si="101"/>
        <v>{"conditions":[{"type":"variable_if","name":"USC","value":2},{"type":"variable_unless","name":"C04","value":0},{"type":"variable_unless","name":"C06","value":0}],"from":{"key_code":"d","modifiers":{"optional":["caps_lock"]}},"to":[{"key_code":"delete_or_backspace"},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06","value":0}],"from":{"key_code":"d","modifiers":{"optional":["caps_lock"]}},"to":[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C06","value":0}],"from":{"key_code":"d","modifiers":{"optional":["caps_lock"]}},"to":[{"key_code":"return_or_enter"},{"key_code":"down_arrow","modifiers":["command"]},{"set_variable":{"name":"C03","value":1}},{"set_variable":{"name":"USC","value":0}}],"to_after_key_up":[{"set_variable":{"name":"C03","value":0}}],"type":"basic"},</v>
      </c>
      <c r="H88" s="138" t="str">
        <f t="shared" si="76"/>
        <v/>
      </c>
      <c r="I88" s="138" t="str">
        <f t="shared" si="77"/>
        <v/>
      </c>
      <c r="J88" s="138" t="str">
        <f t="shared" si="102"/>
        <v/>
      </c>
      <c r="K88" s="138" t="str">
        <f t="shared" si="103"/>
        <v/>
      </c>
      <c r="L88" s="138" t="str">
        <f t="shared" si="104"/>
        <v/>
      </c>
      <c r="M88" s="138" t="str">
        <f t="shared" si="105"/>
        <v/>
      </c>
      <c r="N88" s="138" t="str">
        <f t="shared" si="78"/>
        <v/>
      </c>
      <c r="O88" s="138" t="str">
        <f t="shared" si="79"/>
        <v/>
      </c>
      <c r="P88" s="138" t="str">
        <f t="shared" si="80"/>
        <v/>
      </c>
      <c r="Q88" s="138" t="str">
        <f t="shared" si="81"/>
        <v/>
      </c>
      <c r="R88" s="138" t="str">
        <f t="shared" si="82"/>
        <v/>
      </c>
      <c r="S88" s="138" t="str">
        <f t="shared" si="83"/>
        <v/>
      </c>
      <c r="T88" s="138" t="str">
        <f t="shared" si="84"/>
        <v/>
      </c>
      <c r="U88" s="138" t="str">
        <f t="shared" si="85"/>
        <v/>
      </c>
      <c r="V88" s="138" t="str">
        <f t="shared" si="86"/>
        <v/>
      </c>
      <c r="W88" s="138"/>
      <c r="X88" s="138"/>
      <c r="Y88" s="160"/>
      <c r="Z88" s="159" t="str">
        <f t="shared" si="87"/>
        <v/>
      </c>
      <c r="AA88" s="138" t="str">
        <f t="shared" si="88"/>
        <v/>
      </c>
      <c r="AB88" s="138" t="str">
        <f t="shared" si="89"/>
        <v/>
      </c>
      <c r="AC88" s="160" t="str">
        <f t="shared" si="90"/>
        <v/>
      </c>
      <c r="AD88" s="162"/>
      <c r="AF88" s="34">
        <f t="shared" si="62"/>
        <v>3</v>
      </c>
      <c r="AG88" s="33" t="str">
        <f t="shared" si="63"/>
        <v>A</v>
      </c>
      <c r="AH88" s="33">
        <f t="shared" si="64"/>
        <v>1</v>
      </c>
      <c r="AI88" s="33">
        <f t="shared" si="65"/>
        <v>0</v>
      </c>
      <c r="AJ88" s="40">
        <f t="shared" si="66"/>
        <v>1476395008</v>
      </c>
      <c r="AK88" s="319">
        <f t="shared" si="67"/>
        <v>0</v>
      </c>
      <c r="AL88" s="116"/>
      <c r="AM88" s="66" t="str">
        <f t="shared" si="68"/>
        <v>と</v>
      </c>
      <c r="AN88" s="67" t="str">
        <f t="shared" si="69"/>
        <v>か</v>
      </c>
      <c r="AO88" s="68">
        <f t="shared" si="91"/>
        <v>402653184</v>
      </c>
      <c r="AP88" s="69" t="str">
        <f t="shared" si="92"/>
        <v/>
      </c>
      <c r="AQ88" s="67">
        <f t="shared" si="93"/>
        <v>0</v>
      </c>
      <c r="AR88" s="66" t="str">
        <f t="shared" si="70"/>
        <v>と</v>
      </c>
      <c r="AS88" s="67" t="str">
        <f t="shared" si="71"/>
        <v>く</v>
      </c>
      <c r="AT88" s="68">
        <f t="shared" si="94"/>
        <v>1207959552</v>
      </c>
      <c r="AU88" s="69" t="str">
        <f t="shared" si="95"/>
        <v>にゃ</v>
      </c>
      <c r="AV88" s="67">
        <f t="shared" si="96"/>
        <v>2</v>
      </c>
      <c r="AW88" s="66" t="str">
        <f t="shared" si="72"/>
        <v>か</v>
      </c>
      <c r="AX88" s="67" t="str">
        <f t="shared" si="73"/>
        <v>く</v>
      </c>
      <c r="AY88" s="68">
        <f t="shared" si="97"/>
        <v>1342177280</v>
      </c>
      <c r="AZ88" s="69" t="str">
        <f t="shared" si="98"/>
        <v>ぐ</v>
      </c>
      <c r="BA88" s="70">
        <f t="shared" si="99"/>
        <v>1</v>
      </c>
      <c r="BB88" s="116"/>
      <c r="BC88" s="193">
        <v>191</v>
      </c>
      <c r="BD88" s="2" t="s">
        <v>410</v>
      </c>
      <c r="BE88" s="14"/>
      <c r="BF88" s="4" t="s">
        <v>410</v>
      </c>
      <c r="BG88" s="17"/>
      <c r="BH88" s="17" t="s">
        <v>61</v>
      </c>
      <c r="BI88" s="17" t="s">
        <v>63</v>
      </c>
      <c r="BJ88" s="169" t="s">
        <v>67</v>
      </c>
      <c r="BK88" s="31"/>
      <c r="BL88" s="6" t="s">
        <v>490</v>
      </c>
      <c r="BM88" s="7" t="s">
        <v>491</v>
      </c>
      <c r="BN88" s="16" t="s">
        <v>492</v>
      </c>
      <c r="BO88" s="29" t="str">
        <f t="shared" si="61"/>
        <v>{"key_code":"return_or_enter"},{"key_code":"down_arrow","modifiers":["command"]}</v>
      </c>
      <c r="BP88" s="132"/>
      <c r="BQ88" s="29" t="str">
        <f t="shared" si="74"/>
        <v>{"key_code":"return_or_enter"},{"key_code":"down_arrow","modifiers":["command"]}</v>
      </c>
    </row>
    <row r="89" spans="1:69" ht="21">
      <c r="A89" s="154"/>
      <c r="B89" s="137"/>
      <c r="C89" s="137"/>
      <c r="D89" s="360"/>
      <c r="E89" s="371" t="str">
        <f t="shared" si="75"/>
        <v>{"description":"と, か &amp; あ → ↑","conditions":[{"type":"variable_if","name":"USC","value":2},{"type":"variable_unless","name":"C03","value":0},{"type":"variable_unless","name":"C04","value":0}],"from":{"key_code":"j","modifiers":{"optional":["caps_lock"]}},"to":[{"key_code":"delete_or_backspace"},{"key_code":"delete_or_backspace"},{"key_code":"up_arrow"},{"set_variable":{"name":"C07","value":1}},{"set_variable":{"name":"USC","value":0}}],"to_after_key_up":[{"set_variable":{"name":"C07","value":0}}],"type":"basic"},{"conditions":[{"type":"variable_unless","name":"USC","value":0},{"type":"variable_unless","name":"C03","value":0},{"type":"variable_unless","name":"C04","value":0}],"from":{"key_code":"j","modifiers":{"optional":["caps_lock"]}},"to":[{"key_code":"delete_or_backspace"},{"key_code":"up_arrow"},{"set_variable":{"name":"C07","value":1}},{"set_variable":{"name":"USC","value":0}}],"to_after_key_up":[{"set_variable":{"name":"C07","value":0}}],"type":"basic"},{"conditions":[{"type":"variable_unless","name":"C03","value":0},{"type":"variable_unless","name":"C04","value":0}],"from":{"key_code":"j","modifiers":{"optional":["caps_lock"]}},"to":[{"key_code":"up_arrow"},{"set_variable":{"name":"C07","value":1}},{"set_variable":{"name":"USC","value":0}}],"to_after_key_up":[{"set_variable":{"name":"C07","value":0}}],"type":"basic"},</v>
      </c>
      <c r="F89" s="138" t="str">
        <f t="shared" si="100"/>
        <v>{"conditions":[{"type":"variable_if","name":"USC","value":2},{"type":"variable_unless","name":"C03","value":0},{"type":"variable_unless","name":"C07","value":0}],"from":{"key_code":"f","modifiers":{"optional":["caps_lock"]}},"to":[{"key_code":"delete_or_backspace"},{"key_code":"delete_or_backspace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07","value":0}],"from":{"key_code":"f","modifiers":{"optional":["caps_lock"]}},"to":[{"key_code":"delete_or_backspace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07","value":0}],"from":{"key_code":"f","modifiers":{"optional":["caps_lock"]}},"to":[{"key_code":"up_arrow"},{"set_variable":{"name":"C04","value":1}},{"set_variable":{"name":"USC","value":0}}],"to_after_key_up":[{"set_variable":{"name":"C04","value":0}}],"type":"basic"},</v>
      </c>
      <c r="G89" s="138" t="str">
        <f t="shared" si="101"/>
        <v>{"conditions":[{"type":"variable_if","name":"USC","value":2},{"type":"variable_unless","name":"C04","value":0},{"type":"variable_unless","name":"C07","value":0}],"from":{"key_code":"d","modifiers":{"optional":["caps_lock"]}},"to":[{"key_code":"delete_or_backspace"},{"key_code":"delete_or_backspace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07","value":0}],"from":{"key_code":"d","modifiers":{"optional":["caps_lock"]}},"to":[{"key_code":"delete_or_backspace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07","value":0}],"from":{"key_code":"d","modifiers":{"optional":["caps_lock"]}},"to":[{"key_code":"up_arrow"},{"set_variable":{"name":"C03","value":1}},{"set_variable":{"name":"USC","value":0}}],"to_after_key_up":[{"set_variable":{"name":"C03","value":0}}],"type":"basic"},</v>
      </c>
      <c r="H89" s="138" t="str">
        <f t="shared" si="76"/>
        <v/>
      </c>
      <c r="I89" s="138" t="str">
        <f t="shared" si="77"/>
        <v/>
      </c>
      <c r="J89" s="138" t="str">
        <f t="shared" si="102"/>
        <v/>
      </c>
      <c r="K89" s="138" t="str">
        <f t="shared" si="103"/>
        <v/>
      </c>
      <c r="L89" s="138" t="str">
        <f t="shared" si="104"/>
        <v/>
      </c>
      <c r="M89" s="138" t="str">
        <f t="shared" si="105"/>
        <v/>
      </c>
      <c r="N89" s="138" t="str">
        <f t="shared" si="78"/>
        <v/>
      </c>
      <c r="O89" s="138" t="str">
        <f t="shared" si="79"/>
        <v/>
      </c>
      <c r="P89" s="138" t="str">
        <f t="shared" si="80"/>
        <v/>
      </c>
      <c r="Q89" s="138" t="str">
        <f t="shared" si="81"/>
        <v/>
      </c>
      <c r="R89" s="138" t="str">
        <f t="shared" si="82"/>
        <v/>
      </c>
      <c r="S89" s="138" t="str">
        <f t="shared" si="83"/>
        <v/>
      </c>
      <c r="T89" s="138" t="str">
        <f t="shared" si="84"/>
        <v/>
      </c>
      <c r="U89" s="138" t="str">
        <f t="shared" si="85"/>
        <v/>
      </c>
      <c r="V89" s="138" t="str">
        <f t="shared" si="86"/>
        <v/>
      </c>
      <c r="W89" s="138"/>
      <c r="X89" s="138"/>
      <c r="Y89" s="160"/>
      <c r="Z89" s="159" t="str">
        <f t="shared" si="87"/>
        <v/>
      </c>
      <c r="AA89" s="138" t="str">
        <f t="shared" si="88"/>
        <v/>
      </c>
      <c r="AB89" s="138" t="str">
        <f t="shared" si="89"/>
        <v/>
      </c>
      <c r="AC89" s="160" t="str">
        <f t="shared" si="90"/>
        <v/>
      </c>
      <c r="AD89" s="162"/>
      <c r="AF89" s="34">
        <f t="shared" si="62"/>
        <v>3</v>
      </c>
      <c r="AG89" s="33" t="str">
        <f t="shared" si="63"/>
        <v>A</v>
      </c>
      <c r="AH89" s="33">
        <f t="shared" si="64"/>
        <v>1</v>
      </c>
      <c r="AI89" s="33">
        <f t="shared" si="65"/>
        <v>0</v>
      </c>
      <c r="AJ89" s="40">
        <f t="shared" si="66"/>
        <v>2550136832</v>
      </c>
      <c r="AK89" s="319">
        <f t="shared" si="67"/>
        <v>0</v>
      </c>
      <c r="AL89" s="116"/>
      <c r="AM89" s="66" t="str">
        <f t="shared" si="68"/>
        <v>と</v>
      </c>
      <c r="AN89" s="67" t="str">
        <f t="shared" si="69"/>
        <v>か</v>
      </c>
      <c r="AO89" s="68">
        <f t="shared" si="91"/>
        <v>402653184</v>
      </c>
      <c r="AP89" s="69" t="str">
        <f t="shared" si="92"/>
        <v/>
      </c>
      <c r="AQ89" s="67">
        <f t="shared" si="93"/>
        <v>0</v>
      </c>
      <c r="AR89" s="66" t="str">
        <f t="shared" si="70"/>
        <v>と</v>
      </c>
      <c r="AS89" s="67" t="str">
        <f t="shared" si="71"/>
        <v>あ</v>
      </c>
      <c r="AT89" s="68">
        <f t="shared" si="94"/>
        <v>2281701376</v>
      </c>
      <c r="AU89" s="69" t="str">
        <f t="shared" si="95"/>
        <v>ど</v>
      </c>
      <c r="AV89" s="67">
        <f t="shared" si="96"/>
        <v>1</v>
      </c>
      <c r="AW89" s="66" t="str">
        <f t="shared" si="72"/>
        <v>か</v>
      </c>
      <c r="AX89" s="67" t="str">
        <f t="shared" si="73"/>
        <v>あ</v>
      </c>
      <c r="AY89" s="68">
        <f t="shared" si="97"/>
        <v>2415919104</v>
      </c>
      <c r="AZ89" s="69" t="str">
        <f t="shared" si="98"/>
        <v>が</v>
      </c>
      <c r="BA89" s="70">
        <f t="shared" si="99"/>
        <v>1</v>
      </c>
      <c r="BB89" s="116"/>
      <c r="BC89" s="193">
        <v>192</v>
      </c>
      <c r="BD89" s="2" t="s">
        <v>410</v>
      </c>
      <c r="BE89" s="14"/>
      <c r="BF89" s="4" t="s">
        <v>410</v>
      </c>
      <c r="BG89" s="17"/>
      <c r="BH89" s="17" t="s">
        <v>61</v>
      </c>
      <c r="BI89" s="17" t="s">
        <v>63</v>
      </c>
      <c r="BJ89" s="169" t="s">
        <v>69</v>
      </c>
      <c r="BK89" s="31"/>
      <c r="BL89" s="6" t="s">
        <v>493</v>
      </c>
      <c r="BM89" s="7" t="s">
        <v>494</v>
      </c>
      <c r="BN89" s="16" t="s">
        <v>495</v>
      </c>
      <c r="BO89" s="29" t="str">
        <f t="shared" si="61"/>
        <v>{"key_code":"up_arrow"}</v>
      </c>
      <c r="BP89" s="132"/>
      <c r="BQ89" s="29" t="str">
        <f t="shared" si="74"/>
        <v>{"key_code":"up_arrow"}</v>
      </c>
    </row>
    <row r="90" spans="1:69" ht="21">
      <c r="A90" s="154"/>
      <c r="B90" s="137"/>
      <c r="C90" s="137"/>
      <c r="D90" s="360"/>
      <c r="E90" s="371" t="str">
        <f t="shared" si="75"/>
        <v>{"description":"と, か &amp; い → 選択↑","conditions":[{"type":"variable_if","name":"USC","value":2},{"type":"variable_unless","name":"C03","value":0},{"type":"variable_unless","name":"C04","value":0}],"from":{"key_code":"k","modifiers":{"optional":["caps_lock"]}},"to":[{"key_code":"delete_or_backspace"},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03","value":0},{"type":"variable_unless","name":"C04","value":0}],"from":{"key_code":"k","modifiers":{"optional":["caps_lock"]}},"to":[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C03","value":0},{"type":"variable_unless","name":"C04","value":0}],"from":{"key_code":"k","modifiers":{"optional":["caps_lock"]}},"to":[{"key_code":"up_arrow","modifiers":["shift"]},{"set_variable":{"name":"C08","value":1}},{"set_variable":{"name":"USC","value":0}}],"to_after_key_up":[{"set_variable":{"name":"C08","value":0}}],"type":"basic"},</v>
      </c>
      <c r="F90" s="138" t="str">
        <f t="shared" si="100"/>
        <v>{"conditions":[{"type":"variable_if","name":"USC","value":2},{"type":"variable_unless","name":"C03","value":0},{"type":"variable_unless","name":"C08","value":0}],"from":{"key_code":"f","modifiers":{"optional":["caps_lock"]}},"to":[{"key_code":"delete_or_backspace"},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08","value":0}],"from":{"key_code":"f","modifiers":{"optional":["caps_lock"]}},"to":[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C08","value":0}],"from":{"key_code":"f","modifiers":{"optional":["caps_lock"]}},"to":[{"key_code":"up_arrow","modifiers":["shift"]},{"set_variable":{"name":"C04","value":1}},{"set_variable":{"name":"USC","value":0}}],"to_after_key_up":[{"set_variable":{"name":"C04","value":0}}],"type":"basic"},</v>
      </c>
      <c r="G90" s="138" t="str">
        <f t="shared" si="101"/>
        <v>{"conditions":[{"type":"variable_if","name":"USC","value":2},{"type":"variable_unless","name":"C04","value":0},{"type":"variable_unless","name":"C08","value":0}],"from":{"key_code":"d","modifiers":{"optional":["caps_lock"]}},"to":[{"key_code":"delete_or_backspace"},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08","value":0}],"from":{"key_code":"d","modifiers":{"optional":["caps_lock"]}},"to":[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C08","value":0}],"from":{"key_code":"d","modifiers":{"optional":["caps_lock"]}},"to":[{"key_code":"up_arrow","modifiers":["shift"]},{"set_variable":{"name":"C03","value":1}},{"set_variable":{"name":"USC","value":0}}],"to_after_key_up":[{"set_variable":{"name":"C03","value":0}}],"type":"basic"},</v>
      </c>
      <c r="H90" s="138" t="str">
        <f t="shared" si="76"/>
        <v/>
      </c>
      <c r="I90" s="138" t="str">
        <f t="shared" si="77"/>
        <v/>
      </c>
      <c r="J90" s="138" t="str">
        <f t="shared" si="102"/>
        <v/>
      </c>
      <c r="K90" s="138" t="str">
        <f t="shared" si="103"/>
        <v/>
      </c>
      <c r="L90" s="138" t="str">
        <f t="shared" si="104"/>
        <v/>
      </c>
      <c r="M90" s="138" t="str">
        <f t="shared" si="105"/>
        <v/>
      </c>
      <c r="N90" s="138" t="str">
        <f t="shared" si="78"/>
        <v/>
      </c>
      <c r="O90" s="138" t="str">
        <f t="shared" si="79"/>
        <v/>
      </c>
      <c r="P90" s="138" t="str">
        <f t="shared" si="80"/>
        <v/>
      </c>
      <c r="Q90" s="138" t="str">
        <f t="shared" si="81"/>
        <v/>
      </c>
      <c r="R90" s="138" t="str">
        <f t="shared" si="82"/>
        <v/>
      </c>
      <c r="S90" s="138" t="str">
        <f t="shared" si="83"/>
        <v/>
      </c>
      <c r="T90" s="138" t="str">
        <f t="shared" si="84"/>
        <v/>
      </c>
      <c r="U90" s="138" t="str">
        <f t="shared" si="85"/>
        <v/>
      </c>
      <c r="V90" s="138" t="str">
        <f t="shared" si="86"/>
        <v/>
      </c>
      <c r="W90" s="138"/>
      <c r="X90" s="138"/>
      <c r="Y90" s="160"/>
      <c r="Z90" s="159" t="str">
        <f t="shared" si="87"/>
        <v/>
      </c>
      <c r="AA90" s="138" t="str">
        <f t="shared" si="88"/>
        <v/>
      </c>
      <c r="AB90" s="138" t="str">
        <f t="shared" si="89"/>
        <v/>
      </c>
      <c r="AC90" s="160" t="str">
        <f t="shared" si="90"/>
        <v/>
      </c>
      <c r="AD90" s="162"/>
      <c r="AF90" s="34">
        <f t="shared" si="62"/>
        <v>3</v>
      </c>
      <c r="AG90" s="33" t="str">
        <f t="shared" si="63"/>
        <v>A</v>
      </c>
      <c r="AH90" s="33">
        <f t="shared" si="64"/>
        <v>1</v>
      </c>
      <c r="AI90" s="33">
        <f t="shared" si="65"/>
        <v>0</v>
      </c>
      <c r="AJ90" s="40">
        <f t="shared" si="66"/>
        <v>4697620480</v>
      </c>
      <c r="AK90" s="319">
        <f t="shared" si="67"/>
        <v>0</v>
      </c>
      <c r="AL90" s="116"/>
      <c r="AM90" s="66" t="str">
        <f t="shared" si="68"/>
        <v>と</v>
      </c>
      <c r="AN90" s="67" t="str">
        <f t="shared" si="69"/>
        <v>か</v>
      </c>
      <c r="AO90" s="68">
        <f t="shared" si="91"/>
        <v>402653184</v>
      </c>
      <c r="AP90" s="69" t="str">
        <f t="shared" si="92"/>
        <v/>
      </c>
      <c r="AQ90" s="67">
        <f t="shared" si="93"/>
        <v>0</v>
      </c>
      <c r="AR90" s="66" t="str">
        <f t="shared" si="70"/>
        <v>と</v>
      </c>
      <c r="AS90" s="67" t="str">
        <f t="shared" si="71"/>
        <v>い</v>
      </c>
      <c r="AT90" s="68">
        <f t="shared" si="94"/>
        <v>4429185024</v>
      </c>
      <c r="AU90" s="69" t="str">
        <f t="shared" si="95"/>
        <v/>
      </c>
      <c r="AV90" s="67">
        <f t="shared" si="96"/>
        <v>0</v>
      </c>
      <c r="AW90" s="66" t="str">
        <f t="shared" si="72"/>
        <v>か</v>
      </c>
      <c r="AX90" s="67" t="str">
        <f t="shared" si="73"/>
        <v>い</v>
      </c>
      <c r="AY90" s="68">
        <f t="shared" si="97"/>
        <v>4563402752</v>
      </c>
      <c r="AZ90" s="69" t="str">
        <f t="shared" si="98"/>
        <v/>
      </c>
      <c r="BA90" s="70">
        <f t="shared" si="99"/>
        <v>0</v>
      </c>
      <c r="BB90" s="116"/>
      <c r="BC90" s="193">
        <v>193</v>
      </c>
      <c r="BD90" s="2" t="s">
        <v>410</v>
      </c>
      <c r="BE90" s="14"/>
      <c r="BF90" s="4" t="s">
        <v>410</v>
      </c>
      <c r="BG90" s="17"/>
      <c r="BH90" s="17" t="s">
        <v>61</v>
      </c>
      <c r="BI90" s="17" t="s">
        <v>63</v>
      </c>
      <c r="BJ90" s="169" t="s">
        <v>71</v>
      </c>
      <c r="BK90" s="31"/>
      <c r="BL90" s="6" t="s">
        <v>496</v>
      </c>
      <c r="BM90" s="7" t="s">
        <v>497</v>
      </c>
      <c r="BN90" s="16" t="s">
        <v>498</v>
      </c>
      <c r="BO90" s="29" t="str">
        <f t="shared" si="61"/>
        <v>{"key_code":"up_arrow","modifiers":["shift"]}</v>
      </c>
      <c r="BP90" s="132"/>
      <c r="BQ90" s="29" t="str">
        <f t="shared" si="74"/>
        <v>{"key_code":"up_arrow","modifiers":["shift"]}</v>
      </c>
    </row>
    <row r="91" spans="1:69" ht="63">
      <c r="A91" s="154"/>
      <c r="B91" s="137"/>
      <c r="C91" s="137"/>
      <c r="D91" s="360"/>
      <c r="E91" s="371" t="str">
        <f t="shared" si="75"/>
        <v>{"description":"と, か &amp; う → 5↑","conditions":[{"type":"variable_if","name":"USC","value":2},{"type":"variable_unless","name":"C03","value":0},{"type":"variable_unless","name":"C04","value":0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USC","value":0},{"type":"variable_unless","name":"C03","value":0},{"type":"variable_unless","name":"C04","value":0}],"from":{"key_code":"l","modifiers":{"optional":["caps_lock"]}},"to":[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C03","value":0},{"type":"variable_unless","name":"C04","value":0}],"from":{"key_code":"l","modifiers":{"optional":["caps_lock"]}},"to":[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</v>
      </c>
      <c r="F91" s="138" t="str">
        <f t="shared" si="100"/>
        <v>{"conditions":[{"type":"variable_if","name":"USC","value":2},{"type":"variable_unless","name":"C03","value":0},{"type":"variable_unless","name":"C09","value":0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09","value":0}],"from":{"key_code":"f","modifiers":{"optional":["caps_lock"]}},"to":[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09","value":0}],"from":{"key_code":"f","modifiers":{"optional":["caps_lock"]}},"to":[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</v>
      </c>
      <c r="G91" s="138" t="str">
        <f t="shared" si="101"/>
        <v>{"conditions":[{"type":"variable_if","name":"USC","value":2},{"type":"variable_unless","name":"C04","value":0},{"type":"variable_unless","name":"C09","value":0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09","value":0}],"from":{"key_code":"d","modifiers":{"optional":["caps_lock"]}},"to":[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09","value":0}],"from":{"key_code":"d","modifiers":{"optional":["caps_lock"]}},"to":[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</v>
      </c>
      <c r="H91" s="138" t="str">
        <f t="shared" si="76"/>
        <v/>
      </c>
      <c r="I91" s="138" t="str">
        <f t="shared" si="77"/>
        <v/>
      </c>
      <c r="J91" s="138" t="str">
        <f t="shared" si="102"/>
        <v/>
      </c>
      <c r="K91" s="138" t="str">
        <f t="shared" si="103"/>
        <v/>
      </c>
      <c r="L91" s="138" t="str">
        <f t="shared" si="104"/>
        <v/>
      </c>
      <c r="M91" s="138" t="str">
        <f t="shared" si="105"/>
        <v/>
      </c>
      <c r="N91" s="138" t="str">
        <f t="shared" si="78"/>
        <v/>
      </c>
      <c r="O91" s="138" t="str">
        <f t="shared" si="79"/>
        <v/>
      </c>
      <c r="P91" s="138" t="str">
        <f t="shared" si="80"/>
        <v/>
      </c>
      <c r="Q91" s="138" t="str">
        <f t="shared" si="81"/>
        <v/>
      </c>
      <c r="R91" s="138" t="str">
        <f t="shared" si="82"/>
        <v/>
      </c>
      <c r="S91" s="138" t="str">
        <f t="shared" si="83"/>
        <v/>
      </c>
      <c r="T91" s="138" t="str">
        <f t="shared" si="84"/>
        <v/>
      </c>
      <c r="U91" s="138" t="str">
        <f t="shared" si="85"/>
        <v/>
      </c>
      <c r="V91" s="138" t="str">
        <f t="shared" si="86"/>
        <v/>
      </c>
      <c r="W91" s="138"/>
      <c r="X91" s="138"/>
      <c r="Y91" s="160"/>
      <c r="Z91" s="159" t="str">
        <f t="shared" si="87"/>
        <v/>
      </c>
      <c r="AA91" s="138" t="str">
        <f t="shared" si="88"/>
        <v/>
      </c>
      <c r="AB91" s="138" t="str">
        <f t="shared" si="89"/>
        <v/>
      </c>
      <c r="AC91" s="160" t="str">
        <f t="shared" si="90"/>
        <v/>
      </c>
      <c r="AD91" s="162"/>
      <c r="AF91" s="34">
        <f t="shared" si="62"/>
        <v>3</v>
      </c>
      <c r="AG91" s="33" t="str">
        <f t="shared" si="63"/>
        <v>A</v>
      </c>
      <c r="AH91" s="33">
        <f t="shared" si="64"/>
        <v>1</v>
      </c>
      <c r="AI91" s="33">
        <f t="shared" si="65"/>
        <v>0</v>
      </c>
      <c r="AJ91" s="40">
        <f t="shared" si="66"/>
        <v>8992587776</v>
      </c>
      <c r="AK91" s="319">
        <f t="shared" si="67"/>
        <v>0</v>
      </c>
      <c r="AL91" s="116"/>
      <c r="AM91" s="66" t="str">
        <f t="shared" si="68"/>
        <v>と</v>
      </c>
      <c r="AN91" s="67" t="str">
        <f t="shared" si="69"/>
        <v>か</v>
      </c>
      <c r="AO91" s="68">
        <f t="shared" si="91"/>
        <v>402653184</v>
      </c>
      <c r="AP91" s="69" t="str">
        <f t="shared" si="92"/>
        <v/>
      </c>
      <c r="AQ91" s="67">
        <f t="shared" si="93"/>
        <v>0</v>
      </c>
      <c r="AR91" s="66" t="str">
        <f t="shared" si="70"/>
        <v>と</v>
      </c>
      <c r="AS91" s="67" t="str">
        <f t="shared" si="71"/>
        <v>う</v>
      </c>
      <c r="AT91" s="68">
        <f t="shared" si="94"/>
        <v>8724152320</v>
      </c>
      <c r="AU91" s="69" t="str">
        <f t="shared" si="95"/>
        <v/>
      </c>
      <c r="AV91" s="67">
        <f t="shared" si="96"/>
        <v>0</v>
      </c>
      <c r="AW91" s="66" t="str">
        <f t="shared" si="72"/>
        <v>か</v>
      </c>
      <c r="AX91" s="67" t="str">
        <f t="shared" si="73"/>
        <v>う</v>
      </c>
      <c r="AY91" s="68">
        <f t="shared" si="97"/>
        <v>8858370048</v>
      </c>
      <c r="AZ91" s="69" t="str">
        <f t="shared" si="98"/>
        <v>ヴ</v>
      </c>
      <c r="BA91" s="70">
        <f t="shared" si="99"/>
        <v>1</v>
      </c>
      <c r="BB91" s="116"/>
      <c r="BC91" s="193">
        <v>194</v>
      </c>
      <c r="BD91" s="2" t="s">
        <v>410</v>
      </c>
      <c r="BE91" s="14"/>
      <c r="BF91" s="4" t="s">
        <v>410</v>
      </c>
      <c r="BG91" s="17"/>
      <c r="BH91" s="17" t="s">
        <v>61</v>
      </c>
      <c r="BI91" s="17" t="s">
        <v>63</v>
      </c>
      <c r="BJ91" s="169" t="s">
        <v>73</v>
      </c>
      <c r="BK91" s="31"/>
      <c r="BL91" s="6" t="s">
        <v>499</v>
      </c>
      <c r="BM91" s="7" t="s">
        <v>500</v>
      </c>
      <c r="BN91" s="16" t="s">
        <v>501</v>
      </c>
      <c r="BO91" s="29" t="str">
        <f t="shared" si="61"/>
        <v>{"key_code":"up_arrow"},{"key_code":"up_arrow"},{"key_code":"up_arrow"},{"key_code":"up_arrow"},{"key_code":"up_arrow"}</v>
      </c>
      <c r="BP91" s="132"/>
      <c r="BQ91" s="29" t="str">
        <f t="shared" si="74"/>
        <v>{"key_code":"up_arrow"},{"key_code":"up_arrow"},{"key_code":"up_arrow"},{"key_code":"up_arrow"},{"key_code":"up_arrow"}</v>
      </c>
    </row>
    <row r="92" spans="1:69" ht="21">
      <c r="A92" s="154"/>
      <c r="B92" s="137"/>
      <c r="C92" s="137"/>
      <c r="D92" s="360"/>
      <c r="E92" s="371" t="str">
        <f t="shared" si="75"/>
        <v>{"description":"と, か &amp; ー → カタカナ","conditions":[{"type":"variable_if","name":"USC","value":2},{"type":"variable_unless","name":"C03","value":0},{"type":"variable_unless","name":"C04","value":0}],"from":{"key_code":"semicolon","modifiers":{"optional":["caps_lock"]}},"to":[{"key_code":"delete_or_backspace"},{"key_code":"delete_or_backspace"},{"key_code":"f7"},{"set_variable":{"name":"C10","value":1}},{"set_variable":{"name":"USC","value":0}}],"to_after_key_up":[{"set_variable":{"name":"C10","value":0}}],"type":"basic"},{"conditions":[{"type":"variable_unless","name":"USC","value":0},{"type":"variable_unless","name":"C03","value":0},{"type":"variable_unless","name":"C04","value":0}],"from":{"key_code":"semicolon","modifiers":{"optional":["caps_lock"]}},"to":[{"key_code":"delete_or_backspace"},{"key_code":"f7"},{"set_variable":{"name":"C10","value":1}},{"set_variable":{"name":"USC","value":0}}],"to_after_key_up":[{"set_variable":{"name":"C10","value":0}}],"type":"basic"},{"conditions":[{"type":"variable_unless","name":"C03","value":0},{"type":"variable_unless","name":"C04","value":0}],"from":{"key_code":"semicolon","modifiers":{"optional":["caps_lock"]}},"to":[{"key_code":"f7"},{"set_variable":{"name":"C10","value":1}},{"set_variable":{"name":"USC","value":0}}],"to_after_key_up":[{"set_variable":{"name":"C10","value":0}}],"type":"basic"},</v>
      </c>
      <c r="F92" s="138" t="str">
        <f t="shared" si="100"/>
        <v>{"conditions":[{"type":"variable_if","name":"USC","value":2},{"type":"variable_unless","name":"C03","value":0},{"type":"variable_unless","name":"C10","value":0}],"from":{"key_code":"f","modifiers":{"optional":["caps_lock"]}},"to":[{"key_code":"delete_or_backspace"},{"key_code":"delete_or_backspace"},{"key_code":"f7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10","value":0}],"from":{"key_code":"f","modifiers":{"optional":["caps_lock"]}},"to":[{"key_code":"delete_or_backspace"},{"key_code":"f7"},{"set_variable":{"name":"C04","value":1}},{"set_variable":{"name":"USC","value":0}}],"to_after_key_up":[{"set_variable":{"name":"C04","value":0}}],"type":"basic"},{"conditions":[{"type":"variable_unless","name":"C03","value":0},{"type":"variable_unless","name":"C10","value":0}],"from":{"key_code":"f","modifiers":{"optional":["caps_lock"]}},"to":[{"key_code":"f7"},{"set_variable":{"name":"C04","value":1}},{"set_variable":{"name":"USC","value":0}}],"to_after_key_up":[{"set_variable":{"name":"C04","value":0}}],"type":"basic"},</v>
      </c>
      <c r="G92" s="138" t="str">
        <f t="shared" si="101"/>
        <v>{"conditions":[{"type":"variable_if","name":"USC","value":2},{"type":"variable_unless","name":"C04","value":0},{"type":"variable_unless","name":"C10","value":0}],"from":{"key_code":"d","modifiers":{"optional":["caps_lock"]}},"to":[{"key_code":"delete_or_backspace"},{"key_code":"delete_or_backspace"},{"key_code":"f7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10","value":0}],"from":{"key_code":"d","modifiers":{"optional":["caps_lock"]}},"to":[{"key_code":"delete_or_backspace"},{"key_code":"f7"},{"set_variable":{"name":"C03","value":1}},{"set_variable":{"name":"USC","value":0}}],"to_after_key_up":[{"set_variable":{"name":"C03","value":0}}],"type":"basic"},{"conditions":[{"type":"variable_unless","name":"C04","value":0},{"type":"variable_unless","name":"C10","value":0}],"from":{"key_code":"d","modifiers":{"optional":["caps_lock"]}},"to":[{"key_code":"f7"},{"set_variable":{"name":"C03","value":1}},{"set_variable":{"name":"USC","value":0}}],"to_after_key_up":[{"set_variable":{"name":"C03","value":0}}],"type":"basic"},</v>
      </c>
      <c r="H92" s="138" t="str">
        <f t="shared" si="76"/>
        <v/>
      </c>
      <c r="I92" s="138" t="str">
        <f t="shared" si="77"/>
        <v/>
      </c>
      <c r="J92" s="138" t="str">
        <f t="shared" si="102"/>
        <v/>
      </c>
      <c r="K92" s="138" t="str">
        <f t="shared" si="103"/>
        <v/>
      </c>
      <c r="L92" s="138" t="str">
        <f t="shared" si="104"/>
        <v/>
      </c>
      <c r="M92" s="138" t="str">
        <f t="shared" si="105"/>
        <v/>
      </c>
      <c r="N92" s="138" t="str">
        <f t="shared" si="78"/>
        <v/>
      </c>
      <c r="O92" s="138" t="str">
        <f t="shared" si="79"/>
        <v/>
      </c>
      <c r="P92" s="138" t="str">
        <f t="shared" si="80"/>
        <v/>
      </c>
      <c r="Q92" s="138" t="str">
        <f t="shared" si="81"/>
        <v/>
      </c>
      <c r="R92" s="138" t="str">
        <f t="shared" si="82"/>
        <v/>
      </c>
      <c r="S92" s="138" t="str">
        <f t="shared" si="83"/>
        <v/>
      </c>
      <c r="T92" s="138" t="str">
        <f t="shared" si="84"/>
        <v/>
      </c>
      <c r="U92" s="138" t="str">
        <f t="shared" si="85"/>
        <v/>
      </c>
      <c r="V92" s="138" t="str">
        <f t="shared" si="86"/>
        <v/>
      </c>
      <c r="W92" s="138"/>
      <c r="X92" s="138"/>
      <c r="Y92" s="160"/>
      <c r="Z92" s="159" t="str">
        <f t="shared" si="87"/>
        <v/>
      </c>
      <c r="AA92" s="138" t="str">
        <f t="shared" si="88"/>
        <v/>
      </c>
      <c r="AB92" s="138" t="str">
        <f t="shared" si="89"/>
        <v/>
      </c>
      <c r="AC92" s="160" t="str">
        <f t="shared" si="90"/>
        <v/>
      </c>
      <c r="AD92" s="162"/>
      <c r="AF92" s="34">
        <f t="shared" si="62"/>
        <v>3</v>
      </c>
      <c r="AG92" s="33" t="str">
        <f t="shared" si="63"/>
        <v>A</v>
      </c>
      <c r="AH92" s="33">
        <f t="shared" si="64"/>
        <v>1</v>
      </c>
      <c r="AI92" s="33">
        <f t="shared" si="65"/>
        <v>0</v>
      </c>
      <c r="AJ92" s="40">
        <f t="shared" si="66"/>
        <v>17582522368</v>
      </c>
      <c r="AK92" s="319">
        <f t="shared" si="67"/>
        <v>0</v>
      </c>
      <c r="AL92" s="116"/>
      <c r="AM92" s="66" t="str">
        <f t="shared" si="68"/>
        <v>と</v>
      </c>
      <c r="AN92" s="67" t="str">
        <f t="shared" si="69"/>
        <v>か</v>
      </c>
      <c r="AO92" s="68">
        <f t="shared" si="91"/>
        <v>402653184</v>
      </c>
      <c r="AP92" s="69" t="str">
        <f t="shared" si="92"/>
        <v/>
      </c>
      <c r="AQ92" s="67">
        <f t="shared" si="93"/>
        <v>0</v>
      </c>
      <c r="AR92" s="66" t="str">
        <f t="shared" si="70"/>
        <v>と</v>
      </c>
      <c r="AS92" s="67" t="str">
        <f t="shared" si="71"/>
        <v>ー</v>
      </c>
      <c r="AT92" s="68">
        <f t="shared" si="94"/>
        <v>17314086912</v>
      </c>
      <c r="AU92" s="69" t="str">
        <f t="shared" si="95"/>
        <v/>
      </c>
      <c r="AV92" s="67">
        <f t="shared" si="96"/>
        <v>0</v>
      </c>
      <c r="AW92" s="66" t="str">
        <f t="shared" si="72"/>
        <v>か</v>
      </c>
      <c r="AX92" s="67" t="str">
        <f t="shared" si="73"/>
        <v>ー</v>
      </c>
      <c r="AY92" s="68">
        <f t="shared" si="97"/>
        <v>17448304640</v>
      </c>
      <c r="AZ92" s="69" t="str">
        <f t="shared" si="98"/>
        <v>づ</v>
      </c>
      <c r="BA92" s="70">
        <f t="shared" si="99"/>
        <v>1</v>
      </c>
      <c r="BB92" s="116"/>
      <c r="BC92" s="193">
        <v>195</v>
      </c>
      <c r="BD92" s="2" t="s">
        <v>410</v>
      </c>
      <c r="BE92" s="14"/>
      <c r="BF92" s="4" t="s">
        <v>410</v>
      </c>
      <c r="BG92" s="17"/>
      <c r="BH92" s="17" t="s">
        <v>61</v>
      </c>
      <c r="BI92" s="17" t="s">
        <v>63</v>
      </c>
      <c r="BJ92" s="169" t="s">
        <v>75</v>
      </c>
      <c r="BK92" s="31"/>
      <c r="BL92" s="6" t="s">
        <v>502</v>
      </c>
      <c r="BM92" s="7" t="s">
        <v>503</v>
      </c>
      <c r="BN92" s="16" t="s">
        <v>504</v>
      </c>
      <c r="BO92" s="29" t="str">
        <f t="shared" si="61"/>
        <v>{"key_code":"f7"}</v>
      </c>
      <c r="BP92" s="132"/>
      <c r="BQ92" s="29" t="str">
        <f t="shared" si="74"/>
        <v>{"key_code":"f7"}</v>
      </c>
    </row>
    <row r="93" spans="1:69" ht="42">
      <c r="A93" s="154"/>
      <c r="B93" s="137"/>
      <c r="C93" s="137"/>
      <c r="D93" s="360"/>
      <c r="E93" s="371" t="str">
        <f t="shared" si="75"/>
        <v>{"description":"と, か &amp; た → End▼","conditions":[{"type":"variable_if","name":"USC","value":2},{"type":"variable_unless","name":"C03","value":0},{"type":"variable_unless","name":"C04","value":0}],"from":{"key_code":"n","modifiers":{"optional":["caps_lock"]}},"to":[{"key_code":"delete_or_backspace"},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USC","value":0},{"type":"variable_unless","name":"C03","value":0},{"type":"variable_unless","name":"C04","value":0}],"from":{"key_code":"n","modifiers":{"optional":["caps_lock"]}},"to":[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C03","value":0},{"type":"variable_unless","name":"C04","value":0}],"from":{"key_code":"n","modifiers":{"optional":["caps_lock"]}},"to":[{"key_code":"down_arrow","modifiers":["command"]},{"set_variable":{"name":"B06","value":1}},{"set_variable":{"name":"USC","value":0}}],"to_after_key_up":[{"set_variable":{"name":"B06","value":0}}],"type":"basic"},</v>
      </c>
      <c r="F93" s="138" t="str">
        <f t="shared" si="100"/>
        <v>{"conditions":[{"type":"variable_if","name":"USC","value":2},{"type":"variable_unless","name":"C03","value":0},{"type":"variable_unless","name":"B06","value":0}],"from":{"key_code":"f","modifiers":{"optional":["caps_lock"]}},"to":[{"key_code":"delete_or_backspace"},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06","value":0}],"from":{"key_code":"f","modifiers":{"optional":["caps_lock"]}},"to":[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B06","value":0}],"from":{"key_code":"f","modifiers":{"optional":["caps_lock"]}},"to":[{"key_code":"down_arrow","modifiers":["command"]},{"set_variable":{"name":"C04","value":1}},{"set_variable":{"name":"USC","value":0}}],"to_after_key_up":[{"set_variable":{"name":"C04","value":0}}],"type":"basic"},</v>
      </c>
      <c r="G93" s="138" t="str">
        <f t="shared" si="101"/>
        <v>{"conditions":[{"type":"variable_if","name":"USC","value":2},{"type":"variable_unless","name":"C04","value":0},{"type":"variable_unless","name":"B06","value":0}],"from":{"key_code":"d","modifiers":{"optional":["caps_lock"]}},"to":[{"key_code":"delete_or_backspace"},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06","value":0}],"from":{"key_code":"d","modifiers":{"optional":["caps_lock"]}},"to":[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B06","value":0}],"from":{"key_code":"d","modifiers":{"optional":["caps_lock"]}},"to":[{"key_code":"down_arrow","modifiers":["command"]},{"set_variable":{"name":"C03","value":1}},{"set_variable":{"name":"USC","value":0}}],"to_after_key_up":[{"set_variable":{"name":"C03","value":0}}],"type":"basic"},</v>
      </c>
      <c r="H93" s="138" t="str">
        <f t="shared" si="76"/>
        <v/>
      </c>
      <c r="I93" s="138" t="str">
        <f t="shared" si="77"/>
        <v/>
      </c>
      <c r="J93" s="138" t="str">
        <f t="shared" si="102"/>
        <v/>
      </c>
      <c r="K93" s="138" t="str">
        <f t="shared" si="103"/>
        <v/>
      </c>
      <c r="L93" s="138" t="str">
        <f t="shared" si="104"/>
        <v/>
      </c>
      <c r="M93" s="138" t="str">
        <f t="shared" si="105"/>
        <v/>
      </c>
      <c r="N93" s="138" t="str">
        <f t="shared" si="78"/>
        <v/>
      </c>
      <c r="O93" s="138" t="str">
        <f t="shared" si="79"/>
        <v/>
      </c>
      <c r="P93" s="138" t="str">
        <f t="shared" si="80"/>
        <v/>
      </c>
      <c r="Q93" s="138" t="str">
        <f t="shared" si="81"/>
        <v/>
      </c>
      <c r="R93" s="138" t="str">
        <f t="shared" si="82"/>
        <v/>
      </c>
      <c r="S93" s="138" t="str">
        <f t="shared" si="83"/>
        <v/>
      </c>
      <c r="T93" s="138" t="str">
        <f t="shared" si="84"/>
        <v/>
      </c>
      <c r="U93" s="138" t="str">
        <f t="shared" si="85"/>
        <v/>
      </c>
      <c r="V93" s="138" t="str">
        <f t="shared" si="86"/>
        <v/>
      </c>
      <c r="W93" s="138"/>
      <c r="X93" s="138"/>
      <c r="Y93" s="160"/>
      <c r="Z93" s="159" t="str">
        <f t="shared" si="87"/>
        <v/>
      </c>
      <c r="AA93" s="138" t="str">
        <f t="shared" si="88"/>
        <v/>
      </c>
      <c r="AB93" s="138" t="str">
        <f t="shared" si="89"/>
        <v/>
      </c>
      <c r="AC93" s="160" t="str">
        <f t="shared" si="90"/>
        <v/>
      </c>
      <c r="AD93" s="162"/>
      <c r="AF93" s="34">
        <f t="shared" si="62"/>
        <v>3</v>
      </c>
      <c r="AG93" s="33" t="str">
        <f t="shared" si="63"/>
        <v>A</v>
      </c>
      <c r="AH93" s="33">
        <f t="shared" si="64"/>
        <v>1</v>
      </c>
      <c r="AI93" s="33">
        <f t="shared" si="65"/>
        <v>0</v>
      </c>
      <c r="AJ93" s="40">
        <f t="shared" si="66"/>
        <v>4398449164288</v>
      </c>
      <c r="AK93" s="319">
        <f t="shared" si="67"/>
        <v>0</v>
      </c>
      <c r="AL93" s="116"/>
      <c r="AM93" s="66" t="str">
        <f t="shared" si="68"/>
        <v>と</v>
      </c>
      <c r="AN93" s="67" t="str">
        <f t="shared" si="69"/>
        <v>か</v>
      </c>
      <c r="AO93" s="68">
        <f t="shared" si="91"/>
        <v>402653184</v>
      </c>
      <c r="AP93" s="69" t="str">
        <f t="shared" si="92"/>
        <v/>
      </c>
      <c r="AQ93" s="67">
        <f t="shared" si="93"/>
        <v>0</v>
      </c>
      <c r="AR93" s="66" t="str">
        <f t="shared" si="70"/>
        <v>と</v>
      </c>
      <c r="AS93" s="67" t="str">
        <f t="shared" si="71"/>
        <v>た</v>
      </c>
      <c r="AT93" s="68">
        <f t="shared" si="94"/>
        <v>4398180728832</v>
      </c>
      <c r="AU93" s="69" t="str">
        <f t="shared" si="95"/>
        <v/>
      </c>
      <c r="AV93" s="67">
        <f t="shared" si="96"/>
        <v>0</v>
      </c>
      <c r="AW93" s="66" t="str">
        <f t="shared" si="72"/>
        <v>か</v>
      </c>
      <c r="AX93" s="67" t="str">
        <f t="shared" si="73"/>
        <v>た</v>
      </c>
      <c r="AY93" s="68">
        <f t="shared" si="97"/>
        <v>4398314946560</v>
      </c>
      <c r="AZ93" s="69" t="str">
        <f t="shared" si="98"/>
        <v>だ</v>
      </c>
      <c r="BA93" s="70">
        <f t="shared" si="99"/>
        <v>1</v>
      </c>
      <c r="BB93" s="116"/>
      <c r="BC93" s="193">
        <v>196</v>
      </c>
      <c r="BD93" s="2" t="s">
        <v>410</v>
      </c>
      <c r="BE93" s="14"/>
      <c r="BF93" s="4" t="s">
        <v>410</v>
      </c>
      <c r="BG93" s="17"/>
      <c r="BH93" s="17" t="s">
        <v>61</v>
      </c>
      <c r="BI93" s="17" t="s">
        <v>63</v>
      </c>
      <c r="BJ93" s="169" t="s">
        <v>96</v>
      </c>
      <c r="BK93" s="31"/>
      <c r="BL93" s="46" t="s">
        <v>505</v>
      </c>
      <c r="BM93" s="7" t="s">
        <v>506</v>
      </c>
      <c r="BN93" s="16" t="s">
        <v>507</v>
      </c>
      <c r="BO93" s="29" t="str">
        <f t="shared" si="61"/>
        <v>{"key_code":"down_arrow","modifiers":["command"]}</v>
      </c>
      <c r="BP93" s="132"/>
      <c r="BQ93" s="29" t="str">
        <f t="shared" si="74"/>
        <v>{"key_code":"down_arrow","modifiers":["command"]}</v>
      </c>
    </row>
    <row r="94" spans="1:69" ht="21">
      <c r="A94" s="154"/>
      <c r="B94" s="137"/>
      <c r="C94" s="137"/>
      <c r="D94" s="360"/>
      <c r="E94" s="371" t="str">
        <f t="shared" si="75"/>
        <v>{"description":"と, か &amp; な → ↓","conditions":[{"type":"variable_if","name":"USC","value":2},{"type":"variable_unless","name":"C03","value":0},{"type":"variable_unless","name":"C04","value":0}],"from":{"key_code":"m","modifiers":{"optional":["caps_lock"]}},"to":[{"key_code":"delete_or_backspace"},{"key_code":"delete_or_backspace"},{"key_code":"down_arrow"},{"set_variable":{"name":"B07","value":1}},{"set_variable":{"name":"USC","value":0}}],"to_after_key_up":[{"set_variable":{"name":"B07","value":0}}],"type":"basic"},{"conditions":[{"type":"variable_unless","name":"USC","value":0},{"type":"variable_unless","name":"C03","value":0},{"type":"variable_unless","name":"C04","value":0}],"from":{"key_code":"m","modifiers":{"optional":["caps_lock"]}},"to":[{"key_code":"delete_or_backspace"},{"key_code":"down_arrow"},{"set_variable":{"name":"B07","value":1}},{"set_variable":{"name":"USC","value":0}}],"to_after_key_up":[{"set_variable":{"name":"B07","value":0}}],"type":"basic"},{"conditions":[{"type":"variable_unless","name":"C03","value":0},{"type":"variable_unless","name":"C04","value":0}],"from":{"key_code":"m","modifiers":{"optional":["caps_lock"]}},"to":[{"key_code":"down_arrow"},{"set_variable":{"name":"B07","value":1}},{"set_variable":{"name":"USC","value":0}}],"to_after_key_up":[{"set_variable":{"name":"B07","value":0}}],"type":"basic"},</v>
      </c>
      <c r="F94" s="138" t="str">
        <f t="shared" si="100"/>
        <v>{"conditions":[{"type":"variable_if","name":"USC","value":2},{"type":"variable_unless","name":"C03","value":0},{"type":"variable_unless","name":"B07","value":0}],"from":{"key_code":"f","modifiers":{"optional":["caps_lock"]}},"to":[{"key_code":"delete_or_backspace"},{"key_code":"delete_or_backspace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07","value":0}],"from":{"key_code":"f","modifiers":{"optional":["caps_lock"]}},"to":[{"key_code":"delete_or_backspace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07","value":0}],"from":{"key_code":"f","modifiers":{"optional":["caps_lock"]}},"to":[{"key_code":"down_arrow"},{"set_variable":{"name":"C04","value":1}},{"set_variable":{"name":"USC","value":0}}],"to_after_key_up":[{"set_variable":{"name":"C04","value":0}}],"type":"basic"},</v>
      </c>
      <c r="G94" s="138" t="str">
        <f t="shared" si="101"/>
        <v>{"conditions":[{"type":"variable_if","name":"USC","value":2},{"type":"variable_unless","name":"C04","value":0},{"type":"variable_unless","name":"B07","value":0}],"from":{"key_code":"d","modifiers":{"optional":["caps_lock"]}},"to":[{"key_code":"delete_or_backspace"},{"key_code":"delete_or_backspace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07","value":0}],"from":{"key_code":"d","modifiers":{"optional":["caps_lock"]}},"to":[{"key_code":"delete_or_backspace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07","value":0}],"from":{"key_code":"d","modifiers":{"optional":["caps_lock"]}},"to":[{"key_code":"down_arrow"},{"set_variable":{"name":"C03","value":1}},{"set_variable":{"name":"USC","value":0}}],"to_after_key_up":[{"set_variable":{"name":"C03","value":0}}],"type":"basic"},</v>
      </c>
      <c r="H94" s="138" t="str">
        <f t="shared" si="76"/>
        <v/>
      </c>
      <c r="I94" s="138" t="str">
        <f t="shared" si="77"/>
        <v/>
      </c>
      <c r="J94" s="138" t="str">
        <f t="shared" si="102"/>
        <v/>
      </c>
      <c r="K94" s="138" t="str">
        <f t="shared" si="103"/>
        <v/>
      </c>
      <c r="L94" s="138" t="str">
        <f t="shared" si="104"/>
        <v/>
      </c>
      <c r="M94" s="138" t="str">
        <f t="shared" si="105"/>
        <v/>
      </c>
      <c r="N94" s="138" t="str">
        <f t="shared" si="78"/>
        <v/>
      </c>
      <c r="O94" s="138" t="str">
        <f t="shared" si="79"/>
        <v/>
      </c>
      <c r="P94" s="138" t="str">
        <f t="shared" si="80"/>
        <v/>
      </c>
      <c r="Q94" s="138" t="str">
        <f t="shared" si="81"/>
        <v/>
      </c>
      <c r="R94" s="138" t="str">
        <f t="shared" si="82"/>
        <v/>
      </c>
      <c r="S94" s="138" t="str">
        <f t="shared" si="83"/>
        <v/>
      </c>
      <c r="T94" s="138" t="str">
        <f t="shared" si="84"/>
        <v/>
      </c>
      <c r="U94" s="138" t="str">
        <f t="shared" si="85"/>
        <v/>
      </c>
      <c r="V94" s="138" t="str">
        <f t="shared" si="86"/>
        <v/>
      </c>
      <c r="W94" s="138"/>
      <c r="X94" s="138"/>
      <c r="Y94" s="160"/>
      <c r="Z94" s="159" t="str">
        <f t="shared" si="87"/>
        <v/>
      </c>
      <c r="AA94" s="138" t="str">
        <f t="shared" si="88"/>
        <v/>
      </c>
      <c r="AB94" s="138" t="str">
        <f t="shared" si="89"/>
        <v/>
      </c>
      <c r="AC94" s="160" t="str">
        <f t="shared" si="90"/>
        <v/>
      </c>
      <c r="AD94" s="162"/>
      <c r="AF94" s="34">
        <f t="shared" si="62"/>
        <v>3</v>
      </c>
      <c r="AG94" s="33" t="str">
        <f t="shared" si="63"/>
        <v>A</v>
      </c>
      <c r="AH94" s="33">
        <f t="shared" si="64"/>
        <v>1</v>
      </c>
      <c r="AI94" s="33">
        <f t="shared" si="65"/>
        <v>0</v>
      </c>
      <c r="AJ94" s="40">
        <f t="shared" si="66"/>
        <v>8796495675392</v>
      </c>
      <c r="AK94" s="319">
        <f t="shared" si="67"/>
        <v>0</v>
      </c>
      <c r="AL94" s="116"/>
      <c r="AM94" s="66" t="str">
        <f t="shared" si="68"/>
        <v>と</v>
      </c>
      <c r="AN94" s="67" t="str">
        <f t="shared" si="69"/>
        <v>か</v>
      </c>
      <c r="AO94" s="68">
        <f t="shared" si="91"/>
        <v>402653184</v>
      </c>
      <c r="AP94" s="69" t="str">
        <f t="shared" si="92"/>
        <v/>
      </c>
      <c r="AQ94" s="67">
        <f t="shared" si="93"/>
        <v>0</v>
      </c>
      <c r="AR94" s="66" t="str">
        <f t="shared" si="70"/>
        <v>と</v>
      </c>
      <c r="AS94" s="67" t="str">
        <f t="shared" si="71"/>
        <v>な</v>
      </c>
      <c r="AT94" s="68">
        <f t="shared" si="94"/>
        <v>8796227239936</v>
      </c>
      <c r="AU94" s="69" t="str">
        <f t="shared" si="95"/>
        <v/>
      </c>
      <c r="AV94" s="67">
        <f t="shared" si="96"/>
        <v>0</v>
      </c>
      <c r="AW94" s="66" t="str">
        <f t="shared" si="72"/>
        <v>か</v>
      </c>
      <c r="AX94" s="67" t="str">
        <f t="shared" si="73"/>
        <v>な</v>
      </c>
      <c r="AY94" s="68">
        <f t="shared" si="97"/>
        <v>8796361457664</v>
      </c>
      <c r="AZ94" s="69" t="str">
        <f t="shared" si="98"/>
        <v/>
      </c>
      <c r="BA94" s="70">
        <f t="shared" si="99"/>
        <v>0</v>
      </c>
      <c r="BB94" s="116"/>
      <c r="BC94" s="193">
        <v>197</v>
      </c>
      <c r="BD94" s="2" t="s">
        <v>410</v>
      </c>
      <c r="BE94" s="14"/>
      <c r="BF94" s="4" t="s">
        <v>410</v>
      </c>
      <c r="BG94" s="17"/>
      <c r="BH94" s="17" t="s">
        <v>61</v>
      </c>
      <c r="BI94" s="17" t="s">
        <v>63</v>
      </c>
      <c r="BJ94" s="169" t="s">
        <v>98</v>
      </c>
      <c r="BK94" s="31"/>
      <c r="BL94" s="6" t="s">
        <v>508</v>
      </c>
      <c r="BM94" s="7" t="s">
        <v>509</v>
      </c>
      <c r="BN94" s="16" t="s">
        <v>510</v>
      </c>
      <c r="BO94" s="29" t="str">
        <f t="shared" si="61"/>
        <v>{"key_code":"down_arrow"}</v>
      </c>
      <c r="BP94" s="132"/>
      <c r="BQ94" s="29" t="str">
        <f t="shared" si="74"/>
        <v>{"key_code":"down_arrow"}</v>
      </c>
    </row>
    <row r="95" spans="1:69" ht="21">
      <c r="A95" s="154"/>
      <c r="B95" s="137"/>
      <c r="C95" s="137"/>
      <c r="D95" s="360"/>
      <c r="E95" s="371" t="str">
        <f t="shared" si="75"/>
        <v>{"description":"と, か &amp; ん → 選択↓","conditions":[{"type":"variable_if","name":"USC","value":2},{"type":"variable_unless","name":"C03","value":0},{"type":"variable_unless","name":"C04","value":0}],"from":{"key_code":"comma","modifiers":{"optional":["caps_lock"]}},"to":[{"key_code":"delete_or_backspace"},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USC","value":0},{"type":"variable_unless","name":"C03","value":0},{"type":"variable_unless","name":"C04","value":0}],"from":{"key_code":"comma","modifiers":{"optional":["caps_lock"]}},"to":[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C03","value":0},{"type":"variable_unless","name":"C04","value":0}],"from":{"key_code":"comma","modifiers":{"optional":["caps_lock"]}},"to":[{"key_code":"down_arrow","modifiers":["shift"]},{"set_variable":{"name":"B08","value":1}},{"set_variable":{"name":"USC","value":0}}],"to_after_key_up":[{"set_variable":{"name":"B08","value":0}}],"type":"basic"},</v>
      </c>
      <c r="F95" s="138" t="str">
        <f t="shared" si="100"/>
        <v>{"conditions":[{"type":"variable_if","name":"USC","value":2},{"type":"variable_unless","name":"C03","value":0},{"type":"variable_unless","name":"B08","value":0}],"from":{"key_code":"f","modifiers":{"optional":["caps_lock"]}},"to":[{"key_code":"delete_or_backspace"},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08","value":0}],"from":{"key_code":"f","modifiers":{"optional":["caps_lock"]}},"to":[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B08","value":0}],"from":{"key_code":"f","modifiers":{"optional":["caps_lock"]}},"to":[{"key_code":"down_arrow","modifiers":["shift"]},{"set_variable":{"name":"C04","value":1}},{"set_variable":{"name":"USC","value":0}}],"to_after_key_up":[{"set_variable":{"name":"C04","value":0}}],"type":"basic"},</v>
      </c>
      <c r="G95" s="138" t="str">
        <f t="shared" si="101"/>
        <v>{"conditions":[{"type":"variable_if","name":"USC","value":2},{"type":"variable_unless","name":"C04","value":0},{"type":"variable_unless","name":"B08","value":0}],"from":{"key_code":"d","modifiers":{"optional":["caps_lock"]}},"to":[{"key_code":"delete_or_backspace"},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08","value":0}],"from":{"key_code":"d","modifiers":{"optional":["caps_lock"]}},"to":[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B08","value":0}],"from":{"key_code":"d","modifiers":{"optional":["caps_lock"]}},"to":[{"key_code":"down_arrow","modifiers":["shift"]},{"set_variable":{"name":"C03","value":1}},{"set_variable":{"name":"USC","value":0}}],"to_after_key_up":[{"set_variable":{"name":"C03","value":0}}],"type":"basic"},</v>
      </c>
      <c r="H95" s="138" t="str">
        <f t="shared" si="76"/>
        <v/>
      </c>
      <c r="I95" s="138" t="str">
        <f t="shared" si="77"/>
        <v/>
      </c>
      <c r="J95" s="138" t="str">
        <f t="shared" si="102"/>
        <v/>
      </c>
      <c r="K95" s="138" t="str">
        <f t="shared" si="103"/>
        <v/>
      </c>
      <c r="L95" s="138" t="str">
        <f t="shared" si="104"/>
        <v/>
      </c>
      <c r="M95" s="138" t="str">
        <f t="shared" si="105"/>
        <v/>
      </c>
      <c r="N95" s="138" t="str">
        <f t="shared" si="78"/>
        <v/>
      </c>
      <c r="O95" s="138" t="str">
        <f t="shared" si="79"/>
        <v/>
      </c>
      <c r="P95" s="138" t="str">
        <f t="shared" si="80"/>
        <v/>
      </c>
      <c r="Q95" s="138" t="str">
        <f t="shared" si="81"/>
        <v/>
      </c>
      <c r="R95" s="138" t="str">
        <f t="shared" si="82"/>
        <v/>
      </c>
      <c r="S95" s="138" t="str">
        <f t="shared" si="83"/>
        <v/>
      </c>
      <c r="T95" s="138" t="str">
        <f t="shared" si="84"/>
        <v/>
      </c>
      <c r="U95" s="138" t="str">
        <f t="shared" si="85"/>
        <v/>
      </c>
      <c r="V95" s="138" t="str">
        <f t="shared" si="86"/>
        <v/>
      </c>
      <c r="W95" s="138"/>
      <c r="X95" s="138"/>
      <c r="Y95" s="160"/>
      <c r="Z95" s="159" t="str">
        <f t="shared" si="87"/>
        <v/>
      </c>
      <c r="AA95" s="138" t="str">
        <f t="shared" si="88"/>
        <v/>
      </c>
      <c r="AB95" s="138" t="str">
        <f t="shared" si="89"/>
        <v/>
      </c>
      <c r="AC95" s="160" t="str">
        <f t="shared" si="90"/>
        <v/>
      </c>
      <c r="AD95" s="162"/>
      <c r="AF95" s="34">
        <f t="shared" si="62"/>
        <v>3</v>
      </c>
      <c r="AG95" s="33" t="str">
        <f t="shared" si="63"/>
        <v>A</v>
      </c>
      <c r="AH95" s="33">
        <f t="shared" si="64"/>
        <v>1</v>
      </c>
      <c r="AI95" s="33">
        <f t="shared" si="65"/>
        <v>0</v>
      </c>
      <c r="AJ95" s="40">
        <f t="shared" si="66"/>
        <v>17592588697600</v>
      </c>
      <c r="AK95" s="319">
        <f t="shared" si="67"/>
        <v>0</v>
      </c>
      <c r="AL95" s="116"/>
      <c r="AM95" s="66" t="str">
        <f t="shared" si="68"/>
        <v>と</v>
      </c>
      <c r="AN95" s="67" t="str">
        <f t="shared" si="69"/>
        <v>か</v>
      </c>
      <c r="AO95" s="68">
        <f t="shared" si="91"/>
        <v>402653184</v>
      </c>
      <c r="AP95" s="69" t="str">
        <f t="shared" si="92"/>
        <v/>
      </c>
      <c r="AQ95" s="67">
        <f t="shared" si="93"/>
        <v>0</v>
      </c>
      <c r="AR95" s="66" t="str">
        <f t="shared" si="70"/>
        <v>と</v>
      </c>
      <c r="AS95" s="67" t="str">
        <f t="shared" si="71"/>
        <v>ん</v>
      </c>
      <c r="AT95" s="68">
        <f t="shared" si="94"/>
        <v>17592320262144</v>
      </c>
      <c r="AU95" s="69" t="str">
        <f t="shared" si="95"/>
        <v/>
      </c>
      <c r="AV95" s="67">
        <f t="shared" si="96"/>
        <v>0</v>
      </c>
      <c r="AW95" s="66" t="str">
        <f t="shared" si="72"/>
        <v>か</v>
      </c>
      <c r="AX95" s="67" t="str">
        <f t="shared" si="73"/>
        <v>ん</v>
      </c>
      <c r="AY95" s="68">
        <f t="shared" si="97"/>
        <v>17592454479872</v>
      </c>
      <c r="AZ95" s="69" t="str">
        <f t="shared" si="98"/>
        <v/>
      </c>
      <c r="BA95" s="70">
        <f t="shared" si="99"/>
        <v>0</v>
      </c>
      <c r="BB95" s="116"/>
      <c r="BC95" s="193">
        <v>198</v>
      </c>
      <c r="BD95" s="2" t="s">
        <v>410</v>
      </c>
      <c r="BE95" s="14"/>
      <c r="BF95" s="4" t="s">
        <v>410</v>
      </c>
      <c r="BG95" s="17"/>
      <c r="BH95" s="17" t="s">
        <v>61</v>
      </c>
      <c r="BI95" s="17" t="s">
        <v>63</v>
      </c>
      <c r="BJ95" s="169" t="s">
        <v>100</v>
      </c>
      <c r="BK95" s="31"/>
      <c r="BL95" s="6" t="s">
        <v>511</v>
      </c>
      <c r="BM95" s="7" t="s">
        <v>512</v>
      </c>
      <c r="BN95" s="16" t="s">
        <v>513</v>
      </c>
      <c r="BO95" s="29" t="str">
        <f t="shared" si="61"/>
        <v>{"key_code":"down_arrow","modifiers":["shift"]}</v>
      </c>
      <c r="BP95" s="132"/>
      <c r="BQ95" s="29" t="str">
        <f t="shared" si="74"/>
        <v>{"key_code":"down_arrow","modifiers":["shift"]}</v>
      </c>
    </row>
    <row r="96" spans="1:69" ht="63">
      <c r="A96" s="154"/>
      <c r="B96" s="137"/>
      <c r="C96" s="137"/>
      <c r="D96" s="360"/>
      <c r="E96" s="371" t="str">
        <f t="shared" si="75"/>
        <v>{"description":"と, か &amp; ら → 5↓","conditions":[{"type":"variable_if","name":"USC","value":2},{"type":"variable_unless","name":"C03","value":0},{"type":"variable_unless","name":"C04","value":0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USC","value":0},{"type":"variable_unless","name":"C03","value":0},{"type":"variable_unless","name":"C04","value":0}],"from":{"key_code":"period","modifiers":{"optional":["caps_lock"]}},"to":[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C03","value":0},{"type":"variable_unless","name":"C04","value":0}],"from":{"key_code":"period","modifiers":{"optional":["caps_lock"]}},"to":[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</v>
      </c>
      <c r="F96" s="138" t="str">
        <f t="shared" si="100"/>
        <v>{"conditions":[{"type":"variable_if","name":"USC","value":2},{"type":"variable_unless","name":"C03","value":0},{"type":"variable_unless","name":"B09","value":0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09","value":0}],"from":{"key_code":"f","modifiers":{"optional":["caps_lock"]}},"to":[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09","value":0}],"from":{"key_code":"f","modifiers":{"optional":["caps_lock"]}},"to":[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</v>
      </c>
      <c r="G96" s="138" t="str">
        <f t="shared" si="101"/>
        <v>{"conditions":[{"type":"variable_if","name":"USC","value":2},{"type":"variable_unless","name":"C04","value":0},{"type":"variable_unless","name":"B09","value":0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09","value":0}],"from":{"key_code":"d","modifiers":{"optional":["caps_lock"]}},"to":[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09","value":0}],"from":{"key_code":"d","modifiers":{"optional":["caps_lock"]}},"to":[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</v>
      </c>
      <c r="H96" s="138" t="str">
        <f t="shared" si="76"/>
        <v/>
      </c>
      <c r="I96" s="138" t="str">
        <f t="shared" si="77"/>
        <v/>
      </c>
      <c r="J96" s="138" t="str">
        <f t="shared" si="102"/>
        <v/>
      </c>
      <c r="K96" s="138" t="str">
        <f t="shared" si="103"/>
        <v/>
      </c>
      <c r="L96" s="138" t="str">
        <f t="shared" si="104"/>
        <v/>
      </c>
      <c r="M96" s="138" t="str">
        <f t="shared" si="105"/>
        <v/>
      </c>
      <c r="N96" s="138" t="str">
        <f t="shared" si="78"/>
        <v/>
      </c>
      <c r="O96" s="138" t="str">
        <f t="shared" si="79"/>
        <v/>
      </c>
      <c r="P96" s="138" t="str">
        <f t="shared" si="80"/>
        <v/>
      </c>
      <c r="Q96" s="138" t="str">
        <f t="shared" si="81"/>
        <v/>
      </c>
      <c r="R96" s="138" t="str">
        <f t="shared" si="82"/>
        <v/>
      </c>
      <c r="S96" s="138" t="str">
        <f t="shared" si="83"/>
        <v/>
      </c>
      <c r="T96" s="138" t="str">
        <f t="shared" si="84"/>
        <v/>
      </c>
      <c r="U96" s="138" t="str">
        <f t="shared" si="85"/>
        <v/>
      </c>
      <c r="V96" s="138" t="str">
        <f t="shared" si="86"/>
        <v/>
      </c>
      <c r="W96" s="138"/>
      <c r="X96" s="138"/>
      <c r="Y96" s="160"/>
      <c r="Z96" s="159" t="str">
        <f t="shared" si="87"/>
        <v/>
      </c>
      <c r="AA96" s="138" t="str">
        <f t="shared" si="88"/>
        <v/>
      </c>
      <c r="AB96" s="138" t="str">
        <f t="shared" si="89"/>
        <v/>
      </c>
      <c r="AC96" s="160" t="str">
        <f t="shared" si="90"/>
        <v/>
      </c>
      <c r="AD96" s="162"/>
      <c r="AF96" s="34">
        <f t="shared" si="62"/>
        <v>3</v>
      </c>
      <c r="AG96" s="33" t="str">
        <f t="shared" si="63"/>
        <v>A</v>
      </c>
      <c r="AH96" s="33">
        <f t="shared" si="64"/>
        <v>1</v>
      </c>
      <c r="AI96" s="33">
        <f t="shared" si="65"/>
        <v>0</v>
      </c>
      <c r="AJ96" s="40">
        <f t="shared" si="66"/>
        <v>35184774742016</v>
      </c>
      <c r="AK96" s="319">
        <f t="shared" si="67"/>
        <v>0</v>
      </c>
      <c r="AL96" s="116"/>
      <c r="AM96" s="66" t="str">
        <f t="shared" si="68"/>
        <v>と</v>
      </c>
      <c r="AN96" s="67" t="str">
        <f t="shared" si="69"/>
        <v>か</v>
      </c>
      <c r="AO96" s="68">
        <f t="shared" si="91"/>
        <v>402653184</v>
      </c>
      <c r="AP96" s="69" t="str">
        <f t="shared" si="92"/>
        <v/>
      </c>
      <c r="AQ96" s="67">
        <f t="shared" si="93"/>
        <v>0</v>
      </c>
      <c r="AR96" s="66" t="str">
        <f t="shared" si="70"/>
        <v>と</v>
      </c>
      <c r="AS96" s="67" t="str">
        <f t="shared" si="71"/>
        <v>ら</v>
      </c>
      <c r="AT96" s="68">
        <f t="shared" si="94"/>
        <v>35184506306560</v>
      </c>
      <c r="AU96" s="69" t="str">
        <f t="shared" si="95"/>
        <v/>
      </c>
      <c r="AV96" s="67">
        <f t="shared" si="96"/>
        <v>0</v>
      </c>
      <c r="AW96" s="66" t="str">
        <f t="shared" si="72"/>
        <v>か</v>
      </c>
      <c r="AX96" s="67" t="str">
        <f t="shared" si="73"/>
        <v>ら</v>
      </c>
      <c r="AY96" s="68">
        <f t="shared" si="97"/>
        <v>35184640524288</v>
      </c>
      <c r="AZ96" s="69" t="str">
        <f t="shared" si="98"/>
        <v>ぶ</v>
      </c>
      <c r="BA96" s="70">
        <f t="shared" si="99"/>
        <v>1</v>
      </c>
      <c r="BB96" s="116"/>
      <c r="BC96" s="193">
        <v>199</v>
      </c>
      <c r="BD96" s="2" t="s">
        <v>410</v>
      </c>
      <c r="BE96" s="14"/>
      <c r="BF96" s="4" t="s">
        <v>410</v>
      </c>
      <c r="BG96" s="17"/>
      <c r="BH96" s="17" t="s">
        <v>61</v>
      </c>
      <c r="BI96" s="17" t="s">
        <v>63</v>
      </c>
      <c r="BJ96" s="169" t="s">
        <v>102</v>
      </c>
      <c r="BK96" s="31"/>
      <c r="BL96" s="6" t="s">
        <v>514</v>
      </c>
      <c r="BM96" s="7" t="s">
        <v>515</v>
      </c>
      <c r="BN96" s="16" t="s">
        <v>516</v>
      </c>
      <c r="BO96" s="29" t="str">
        <f t="shared" si="61"/>
        <v>{"key_code":"down_arrow"},{"key_code":"down_arrow"},{"key_code":"down_arrow"},{"key_code":"down_arrow"},{"key_code":"down_arrow"}</v>
      </c>
      <c r="BP96" s="132"/>
      <c r="BQ96" s="29" t="str">
        <f t="shared" si="74"/>
        <v>{"key_code":"down_arrow"},{"key_code":"down_arrow"},{"key_code":"down_arrow"},{"key_code":"down_arrow"},{"key_code":"down_arrow"}</v>
      </c>
    </row>
    <row r="97" spans="1:69" ht="21">
      <c r="A97" s="154"/>
      <c r="B97" s="137"/>
      <c r="C97" s="137"/>
      <c r="D97" s="360"/>
      <c r="E97" s="371" t="str">
        <f t="shared" si="75"/>
        <v>{"description":"と, か &amp; れ → ひらがな","conditions":[{"type":"variable_if","name":"USC","value":2},{"type":"variable_unless","name":"C03","value":0},{"type":"variable_unless","name":"C04","value":0}],"from":{"key_code":"slash","modifiers":{"optional":["caps_lock"]}},"to":[{"key_code":"delete_or_backspace"},{"key_code":"delete_or_backspace"},{"key_code":"f6"},{"set_variable":{"name":"B10","value":1}},{"set_variable":{"name":"USC","value":0}}],"to_after_key_up":[{"set_variable":{"name":"B10","value":0}}],"type":"basic"},{"conditions":[{"type":"variable_unless","name":"USC","value":0},{"type":"variable_unless","name":"C03","value":0},{"type":"variable_unless","name":"C04","value":0}],"from":{"key_code":"slash","modifiers":{"optional":["caps_lock"]}},"to":[{"key_code":"delete_or_backspace"},{"key_code":"f6"},{"set_variable":{"name":"B10","value":1}},{"set_variable":{"name":"USC","value":0}}],"to_after_key_up":[{"set_variable":{"name":"B10","value":0}}],"type":"basic"},{"conditions":[{"type":"variable_unless","name":"C03","value":0},{"type":"variable_unless","name":"C04","value":0}],"from":{"key_code":"slash","modifiers":{"optional":["caps_lock"]}},"to":[{"key_code":"f6"},{"set_variable":{"name":"B10","value":1}},{"set_variable":{"name":"USC","value":0}}],"to_after_key_up":[{"set_variable":{"name":"B10","value":0}}],"type":"basic"},</v>
      </c>
      <c r="F97" s="138" t="str">
        <f t="shared" si="100"/>
        <v>{"conditions":[{"type":"variable_if","name":"USC","value":2},{"type":"variable_unless","name":"C03","value":0},{"type":"variable_unless","name":"B10","value":0}],"from":{"key_code":"f","modifiers":{"optional":["caps_lock"]}},"to":[{"key_code":"delete_or_backspace"},{"key_code":"delete_or_backspace"},{"key_code":"f6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10","value":0}],"from":{"key_code":"f","modifiers":{"optional":["caps_lock"]}},"to":[{"key_code":"delete_or_backspace"},{"key_code":"f6"},{"set_variable":{"name":"C04","value":1}},{"set_variable":{"name":"USC","value":0}}],"to_after_key_up":[{"set_variable":{"name":"C04","value":0}}],"type":"basic"},{"conditions":[{"type":"variable_unless","name":"C03","value":0},{"type":"variable_unless","name":"B10","value":0}],"from":{"key_code":"f","modifiers":{"optional":["caps_lock"]}},"to":[{"key_code":"f6"},{"set_variable":{"name":"C04","value":1}},{"set_variable":{"name":"USC","value":0}}],"to_after_key_up":[{"set_variable":{"name":"C04","value":0}}],"type":"basic"},</v>
      </c>
      <c r="G97" s="138" t="str">
        <f t="shared" si="101"/>
        <v>{"conditions":[{"type":"variable_if","name":"USC","value":2},{"type":"variable_unless","name":"C04","value":0},{"type":"variable_unless","name":"B10","value":0}],"from":{"key_code":"d","modifiers":{"optional":["caps_lock"]}},"to":[{"key_code":"delete_or_backspace"},{"key_code":"delete_or_backspace"},{"key_code":"f6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10","value":0}],"from":{"key_code":"d","modifiers":{"optional":["caps_lock"]}},"to":[{"key_code":"delete_or_backspace"},{"key_code":"f6"},{"set_variable":{"name":"C03","value":1}},{"set_variable":{"name":"USC","value":0}}],"to_after_key_up":[{"set_variable":{"name":"C03","value":0}}],"type":"basic"},{"conditions":[{"type":"variable_unless","name":"C04","value":0},{"type":"variable_unless","name":"B10","value":0}],"from":{"key_code":"d","modifiers":{"optional":["caps_lock"]}},"to":[{"key_code":"f6"},{"set_variable":{"name":"C03","value":1}},{"set_variable":{"name":"USC","value":0}}],"to_after_key_up":[{"set_variable":{"name":"C03","value":0}}],"type":"basic"},</v>
      </c>
      <c r="H97" s="138" t="str">
        <f t="shared" si="76"/>
        <v/>
      </c>
      <c r="I97" s="138" t="str">
        <f t="shared" si="77"/>
        <v/>
      </c>
      <c r="J97" s="138" t="str">
        <f t="shared" si="102"/>
        <v/>
      </c>
      <c r="K97" s="138" t="str">
        <f t="shared" si="103"/>
        <v/>
      </c>
      <c r="L97" s="138" t="str">
        <f t="shared" si="104"/>
        <v/>
      </c>
      <c r="M97" s="138" t="str">
        <f t="shared" si="105"/>
        <v/>
      </c>
      <c r="N97" s="138" t="str">
        <f t="shared" si="78"/>
        <v/>
      </c>
      <c r="O97" s="138" t="str">
        <f t="shared" si="79"/>
        <v/>
      </c>
      <c r="P97" s="138" t="str">
        <f t="shared" si="80"/>
        <v/>
      </c>
      <c r="Q97" s="138" t="str">
        <f t="shared" si="81"/>
        <v/>
      </c>
      <c r="R97" s="138" t="str">
        <f t="shared" si="82"/>
        <v/>
      </c>
      <c r="S97" s="138" t="str">
        <f t="shared" si="83"/>
        <v/>
      </c>
      <c r="T97" s="138" t="str">
        <f t="shared" si="84"/>
        <v/>
      </c>
      <c r="U97" s="138" t="str">
        <f t="shared" si="85"/>
        <v/>
      </c>
      <c r="V97" s="138" t="str">
        <f t="shared" si="86"/>
        <v/>
      </c>
      <c r="W97" s="138"/>
      <c r="X97" s="138"/>
      <c r="Y97" s="160"/>
      <c r="Z97" s="159" t="str">
        <f t="shared" si="87"/>
        <v/>
      </c>
      <c r="AA97" s="138" t="str">
        <f t="shared" si="88"/>
        <v/>
      </c>
      <c r="AB97" s="138" t="str">
        <f t="shared" si="89"/>
        <v/>
      </c>
      <c r="AC97" s="160" t="str">
        <f t="shared" si="90"/>
        <v/>
      </c>
      <c r="AD97" s="162"/>
      <c r="AF97" s="34">
        <f t="shared" si="62"/>
        <v>3</v>
      </c>
      <c r="AG97" s="33" t="str">
        <f t="shared" si="63"/>
        <v>A</v>
      </c>
      <c r="AH97" s="33">
        <f t="shared" si="64"/>
        <v>1</v>
      </c>
      <c r="AI97" s="33">
        <f t="shared" si="65"/>
        <v>0</v>
      </c>
      <c r="AJ97" s="40">
        <f t="shared" si="66"/>
        <v>70369146830848</v>
      </c>
      <c r="AK97" s="319">
        <f t="shared" si="67"/>
        <v>0</v>
      </c>
      <c r="AL97" s="116"/>
      <c r="AM97" s="66" t="str">
        <f t="shared" si="68"/>
        <v>と</v>
      </c>
      <c r="AN97" s="67" t="str">
        <f t="shared" si="69"/>
        <v>か</v>
      </c>
      <c r="AO97" s="68">
        <f t="shared" si="91"/>
        <v>402653184</v>
      </c>
      <c r="AP97" s="69" t="str">
        <f t="shared" si="92"/>
        <v/>
      </c>
      <c r="AQ97" s="67">
        <f t="shared" si="93"/>
        <v>0</v>
      </c>
      <c r="AR97" s="66" t="str">
        <f t="shared" si="70"/>
        <v>と</v>
      </c>
      <c r="AS97" s="67" t="str">
        <f t="shared" si="71"/>
        <v>れ</v>
      </c>
      <c r="AT97" s="68">
        <f t="shared" si="94"/>
        <v>70368878395392</v>
      </c>
      <c r="AU97" s="69" t="str">
        <f t="shared" si="95"/>
        <v/>
      </c>
      <c r="AV97" s="67">
        <f t="shared" si="96"/>
        <v>0</v>
      </c>
      <c r="AW97" s="66" t="str">
        <f t="shared" si="72"/>
        <v>か</v>
      </c>
      <c r="AX97" s="67" t="str">
        <f t="shared" si="73"/>
        <v>れ</v>
      </c>
      <c r="AY97" s="68">
        <f t="shared" si="97"/>
        <v>70369012613120</v>
      </c>
      <c r="AZ97" s="69" t="str">
        <f t="shared" si="98"/>
        <v/>
      </c>
      <c r="BA97" s="70">
        <f t="shared" si="99"/>
        <v>0</v>
      </c>
      <c r="BB97" s="116"/>
      <c r="BC97" s="193">
        <v>200</v>
      </c>
      <c r="BD97" s="2" t="s">
        <v>410</v>
      </c>
      <c r="BE97" s="14"/>
      <c r="BF97" s="4" t="s">
        <v>410</v>
      </c>
      <c r="BG97" s="17"/>
      <c r="BH97" s="17" t="s">
        <v>61</v>
      </c>
      <c r="BI97" s="17" t="s">
        <v>63</v>
      </c>
      <c r="BJ97" s="169" t="s">
        <v>104</v>
      </c>
      <c r="BK97" s="31"/>
      <c r="BL97" s="6" t="s">
        <v>517</v>
      </c>
      <c r="BM97" s="7" t="s">
        <v>518</v>
      </c>
      <c r="BN97" s="16" t="s">
        <v>519</v>
      </c>
      <c r="BO97" s="29" t="str">
        <f t="shared" si="61"/>
        <v>{"key_code":"f6"}</v>
      </c>
      <c r="BP97" s="132"/>
      <c r="BQ97" s="29" t="str">
        <f t="shared" si="74"/>
        <v>{"key_code":"f6"}</v>
      </c>
    </row>
    <row r="98" spans="1:69" ht="294">
      <c r="A98" s="154"/>
      <c r="B98" s="137"/>
      <c r="C98" s="137"/>
      <c r="D98" s="360"/>
      <c r="E98" s="371" t="str">
        <f t="shared" si="75"/>
        <v>{"description":"な, ん &amp; 小 → x   x   x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</v>
      </c>
      <c r="F98" s="138" t="str">
        <f t="shared" si="100"/>
        <v>{"conditions":[{"type":"variable_if","name":"USC","value":2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</v>
      </c>
      <c r="G98" s="138" t="str">
        <f t="shared" si="101"/>
        <v>{"conditions":[{"type":"variable_if","name":"USC","value":2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</v>
      </c>
      <c r="H98" s="138" t="str">
        <f t="shared" si="76"/>
        <v/>
      </c>
      <c r="I98" s="138" t="str">
        <f t="shared" si="77"/>
        <v/>
      </c>
      <c r="J98" s="138" t="str">
        <f t="shared" si="102"/>
        <v/>
      </c>
      <c r="K98" s="138" t="str">
        <f t="shared" si="103"/>
        <v/>
      </c>
      <c r="L98" s="138" t="str">
        <f t="shared" si="104"/>
        <v/>
      </c>
      <c r="M98" s="138" t="str">
        <f t="shared" si="105"/>
        <v/>
      </c>
      <c r="N98" s="138" t="str">
        <f t="shared" si="78"/>
        <v/>
      </c>
      <c r="O98" s="138" t="str">
        <f t="shared" si="79"/>
        <v/>
      </c>
      <c r="P98" s="138" t="str">
        <f t="shared" si="80"/>
        <v/>
      </c>
      <c r="Q98" s="138" t="str">
        <f t="shared" si="81"/>
        <v/>
      </c>
      <c r="R98" s="138" t="str">
        <f t="shared" si="82"/>
        <v/>
      </c>
      <c r="S98" s="138" t="str">
        <f t="shared" si="83"/>
        <v/>
      </c>
      <c r="T98" s="138" t="str">
        <f t="shared" si="84"/>
        <v/>
      </c>
      <c r="U98" s="138" t="str">
        <f t="shared" si="85"/>
        <v/>
      </c>
      <c r="V98" s="138" t="str">
        <f t="shared" si="86"/>
        <v/>
      </c>
      <c r="W98" s="138"/>
      <c r="X98" s="138"/>
      <c r="Y98" s="160"/>
      <c r="Z98" s="159" t="str">
        <f t="shared" si="87"/>
        <v>{"description":"M, Comma &amp; Q → x   x   x","conditions":[{"type":"variable_if","name":"USC","value":2},{"type":"variable_unless","name":"B07","value":0},{"type":"variable_unless","name":"B08","value":0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],"from":{"key_code":"q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</v>
      </c>
      <c r="AA98" s="138" t="str">
        <f t="shared" si="88"/>
        <v>{"conditions":[{"type":"variable_if","name":"USC","value":2},{"type":"variable_unless","name":"B07","value":0},{"type":"variable_unless","name":"D01","value":0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</v>
      </c>
      <c r="AB98" s="138" t="str">
        <f t="shared" si="89"/>
        <v>{"conditions":[{"type":"variable_if","name":"USC","value":2},{"type":"variable_unless","name":"B08","value":0},{"type":"variable_unless","name":"D01","value":0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],"from":{"key_code":"m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</v>
      </c>
      <c r="AC98" s="160" t="str">
        <f t="shared" si="90"/>
        <v/>
      </c>
      <c r="AD98" s="162"/>
      <c r="AF98" s="34">
        <f t="shared" si="62"/>
        <v>3</v>
      </c>
      <c r="AG98" s="33" t="str">
        <f t="shared" si="63"/>
        <v>A</v>
      </c>
      <c r="AH98" s="33">
        <f t="shared" si="64"/>
        <v>1</v>
      </c>
      <c r="AI98" s="33">
        <f t="shared" si="65"/>
        <v>0</v>
      </c>
      <c r="AJ98" s="40">
        <f t="shared" si="66"/>
        <v>26388279074816</v>
      </c>
      <c r="AK98" s="319">
        <f t="shared" si="67"/>
        <v>0</v>
      </c>
      <c r="AL98" s="116"/>
      <c r="AM98" s="66" t="str">
        <f t="shared" si="68"/>
        <v>な</v>
      </c>
      <c r="AN98" s="67" t="str">
        <f t="shared" si="69"/>
        <v>ん</v>
      </c>
      <c r="AO98" s="68">
        <f t="shared" si="91"/>
        <v>26388279066624</v>
      </c>
      <c r="AP98" s="69" t="str">
        <f t="shared" si="92"/>
        <v/>
      </c>
      <c r="AQ98" s="67">
        <f t="shared" si="93"/>
        <v>0</v>
      </c>
      <c r="AR98" s="66" t="str">
        <f t="shared" si="70"/>
        <v>な</v>
      </c>
      <c r="AS98" s="67" t="str">
        <f t="shared" si="71"/>
        <v>小</v>
      </c>
      <c r="AT98" s="68">
        <f t="shared" si="94"/>
        <v>8796093030400</v>
      </c>
      <c r="AU98" s="69" t="str">
        <f t="shared" si="95"/>
        <v/>
      </c>
      <c r="AV98" s="67">
        <f t="shared" si="96"/>
        <v>0</v>
      </c>
      <c r="AW98" s="66" t="str">
        <f t="shared" si="72"/>
        <v>ん</v>
      </c>
      <c r="AX98" s="67" t="str">
        <f t="shared" si="73"/>
        <v>小</v>
      </c>
      <c r="AY98" s="68">
        <f t="shared" si="97"/>
        <v>17592186052608</v>
      </c>
      <c r="AZ98" s="69" t="str">
        <f t="shared" si="98"/>
        <v/>
      </c>
      <c r="BA98" s="70">
        <f t="shared" si="99"/>
        <v>0</v>
      </c>
      <c r="BB98" s="116"/>
      <c r="BC98" s="193">
        <v>201</v>
      </c>
      <c r="BD98" s="2" t="s">
        <v>410</v>
      </c>
      <c r="BE98" s="14"/>
      <c r="BF98" s="4" t="s">
        <v>410</v>
      </c>
      <c r="BG98" s="17"/>
      <c r="BH98" s="17" t="s">
        <v>98</v>
      </c>
      <c r="BI98" s="17" t="s">
        <v>100</v>
      </c>
      <c r="BJ98" s="169" t="s">
        <v>24</v>
      </c>
      <c r="BK98" s="31"/>
      <c r="BL98" s="6" t="s">
        <v>520</v>
      </c>
      <c r="BM98" s="7" t="s">
        <v>521</v>
      </c>
      <c r="BN98" s="16" t="s">
        <v>522</v>
      </c>
      <c r="BO98" s="29" t="str">
        <f t="shared" si="61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P98" s="132" t="s">
        <v>523</v>
      </c>
      <c r="BQ98" s="29" t="str">
        <f t="shared" si="74"/>
        <v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v>
      </c>
    </row>
    <row r="99" spans="1:69" ht="168">
      <c r="A99" s="154"/>
      <c r="B99" s="137"/>
      <c r="C99" s="137"/>
      <c r="D99" s="360"/>
      <c r="E99" s="371" t="str">
        <f t="shared" si="75"/>
        <v>{"description":"な, ん &amp; き → ルビ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</v>
      </c>
      <c r="F99" s="138" t="str">
        <f t="shared" si="100"/>
        <v>{"conditions":[{"type":"variable_if","name":"USC","value":2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</v>
      </c>
      <c r="G99" s="138" t="str">
        <f t="shared" si="101"/>
        <v>{"conditions":[{"type":"variable_if","name":"USC","value":2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</v>
      </c>
      <c r="H99" s="138" t="str">
        <f t="shared" si="76"/>
        <v/>
      </c>
      <c r="I99" s="138" t="str">
        <f t="shared" si="77"/>
        <v/>
      </c>
      <c r="J99" s="138" t="str">
        <f t="shared" si="102"/>
        <v/>
      </c>
      <c r="K99" s="138" t="str">
        <f t="shared" si="103"/>
        <v/>
      </c>
      <c r="L99" s="138" t="str">
        <f t="shared" si="104"/>
        <v/>
      </c>
      <c r="M99" s="138" t="str">
        <f t="shared" si="105"/>
        <v/>
      </c>
      <c r="N99" s="138" t="str">
        <f t="shared" si="78"/>
        <v/>
      </c>
      <c r="O99" s="138" t="str">
        <f t="shared" si="79"/>
        <v/>
      </c>
      <c r="P99" s="138" t="str">
        <f t="shared" si="80"/>
        <v/>
      </c>
      <c r="Q99" s="138" t="str">
        <f t="shared" si="81"/>
        <v/>
      </c>
      <c r="R99" s="138" t="str">
        <f t="shared" si="82"/>
        <v/>
      </c>
      <c r="S99" s="138" t="str">
        <f t="shared" si="83"/>
        <v/>
      </c>
      <c r="T99" s="138" t="str">
        <f t="shared" si="84"/>
        <v/>
      </c>
      <c r="U99" s="138" t="str">
        <f t="shared" si="85"/>
        <v/>
      </c>
      <c r="V99" s="138" t="str">
        <f t="shared" si="86"/>
        <v/>
      </c>
      <c r="W99" s="138"/>
      <c r="X99" s="138"/>
      <c r="Y99" s="160"/>
      <c r="Z99" s="159" t="str">
        <f t="shared" si="87"/>
        <v>{"description":"M, Comma &amp; W → ルビマクロ","conditions":[{"type":"variable_if","name":"USC","value":2},{"type":"variable_unless","name":"B07","value":0},{"type":"variable_unless","name":"B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</v>
      </c>
      <c r="AA99" s="138" t="str">
        <f t="shared" si="88"/>
        <v>{"conditions":[{"type":"variable_if","name":"USC","value":2},{"type":"variable_unless","name":"B07","value":0},{"type":"variable_unless","name":"D02","value":0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</v>
      </c>
      <c r="AB99" s="138" t="str">
        <f t="shared" si="89"/>
        <v>{"conditions":[{"type":"variable_if","name":"USC","value":2},{"type":"variable_unless","name":"B08","value":0},{"type":"variable_unless","name":"D02","value":0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</v>
      </c>
      <c r="AC99" s="160" t="str">
        <f t="shared" si="90"/>
        <v/>
      </c>
      <c r="AD99" s="162"/>
      <c r="AF99" s="34">
        <f t="shared" si="62"/>
        <v>3</v>
      </c>
      <c r="AG99" s="33" t="str">
        <f t="shared" si="63"/>
        <v>A</v>
      </c>
      <c r="AH99" s="33">
        <f t="shared" si="64"/>
        <v>1</v>
      </c>
      <c r="AI99" s="33">
        <f t="shared" si="65"/>
        <v>0</v>
      </c>
      <c r="AJ99" s="40">
        <f t="shared" si="66"/>
        <v>26388279083008</v>
      </c>
      <c r="AK99" s="319">
        <f t="shared" si="67"/>
        <v>0</v>
      </c>
      <c r="AL99" s="116"/>
      <c r="AM99" s="66" t="str">
        <f t="shared" si="68"/>
        <v>な</v>
      </c>
      <c r="AN99" s="67" t="str">
        <f t="shared" si="69"/>
        <v>ん</v>
      </c>
      <c r="AO99" s="68">
        <f t="shared" si="91"/>
        <v>26388279066624</v>
      </c>
      <c r="AP99" s="69" t="str">
        <f t="shared" si="92"/>
        <v/>
      </c>
      <c r="AQ99" s="67">
        <f t="shared" si="93"/>
        <v>0</v>
      </c>
      <c r="AR99" s="66" t="str">
        <f t="shared" si="70"/>
        <v>な</v>
      </c>
      <c r="AS99" s="67" t="str">
        <f t="shared" si="71"/>
        <v>き</v>
      </c>
      <c r="AT99" s="68">
        <f t="shared" si="94"/>
        <v>8796093038592</v>
      </c>
      <c r="AU99" s="69" t="str">
        <f t="shared" si="95"/>
        <v/>
      </c>
      <c r="AV99" s="67">
        <f t="shared" si="96"/>
        <v>0</v>
      </c>
      <c r="AW99" s="66" t="str">
        <f t="shared" si="72"/>
        <v>ん</v>
      </c>
      <c r="AX99" s="67" t="str">
        <f t="shared" si="73"/>
        <v>き</v>
      </c>
      <c r="AY99" s="68">
        <f t="shared" si="97"/>
        <v>17592186060800</v>
      </c>
      <c r="AZ99" s="69" t="str">
        <f t="shared" si="98"/>
        <v/>
      </c>
      <c r="BA99" s="70">
        <f t="shared" si="99"/>
        <v>0</v>
      </c>
      <c r="BB99" s="116"/>
      <c r="BC99" s="193">
        <v>202</v>
      </c>
      <c r="BD99" s="2" t="s">
        <v>410</v>
      </c>
      <c r="BE99" s="14"/>
      <c r="BF99" s="4" t="s">
        <v>410</v>
      </c>
      <c r="BG99" s="17"/>
      <c r="BH99" s="17" t="s">
        <v>98</v>
      </c>
      <c r="BI99" s="17" t="s">
        <v>100</v>
      </c>
      <c r="BJ99" s="169" t="s">
        <v>26</v>
      </c>
      <c r="BK99" s="31"/>
      <c r="BL99" s="6" t="s">
        <v>524</v>
      </c>
      <c r="BM99" s="7" t="s">
        <v>525</v>
      </c>
      <c r="BN99" s="16" t="s">
        <v>526</v>
      </c>
      <c r="BO99" s="29" t="str">
        <f t="shared" si="61"/>
        <v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v>
      </c>
      <c r="BP99" s="132" t="s">
        <v>527</v>
      </c>
      <c r="BQ99" s="29" t="str">
        <f t="shared" si="74"/>
        <v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</v>
      </c>
    </row>
    <row r="100" spans="1:69" ht="84">
      <c r="A100" s="154"/>
      <c r="B100" s="137"/>
      <c r="C100" s="137"/>
      <c r="D100" s="360"/>
      <c r="E100" s="371" t="str">
        <f t="shared" si="75"/>
        <v>{"description":"な, ん &amp; て → 台マクロ","conditions":[{"type":"variable_if","name":"USC","value":2},{"type":"variable_unless","name":"B07","value":0},{"type":"variable_unless","name":"B08","value":0}],"from":{"key_code":"e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B08","value":0}],"from":{"key_code":"e","modifiers":{"optional":["caps_lock"]}},"to":[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B07","value":0},{"type":"variable_unless","name":"B08","value":0}],"from":{"key_code":"e","modifiers":{"optional":["caps_lock"]}},"to":[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</v>
      </c>
      <c r="F100" s="138" t="str">
        <f t="shared" si="100"/>
        <v>{"conditions":[{"type":"variable_if","name":"USC","value":2},{"type":"variable_unless","name":"B07","value":0},{"type":"variable_unless","name":"D03","value":0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03","value":0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03","value":0}],"from":{"key_code":"comma","modifiers":{"optional":["caps_lock"]}},"to":[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</v>
      </c>
      <c r="G100" s="138" t="str">
        <f t="shared" si="101"/>
        <v>{"conditions":[{"type":"variable_if","name":"USC","value":2},{"type":"variable_unless","name":"B08","value":0},{"type":"variable_unless","name":"D03","value":0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03","value":0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03","value":0}],"from":{"key_code":"m","modifiers":{"optional":["caps_lock"]}},"to":[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</v>
      </c>
      <c r="H100" s="138" t="str">
        <f t="shared" si="76"/>
        <v/>
      </c>
      <c r="I100" s="138" t="str">
        <f t="shared" si="77"/>
        <v/>
      </c>
      <c r="J100" s="138" t="str">
        <f t="shared" si="102"/>
        <v/>
      </c>
      <c r="K100" s="138" t="str">
        <f t="shared" si="103"/>
        <v/>
      </c>
      <c r="L100" s="138" t="str">
        <f t="shared" si="104"/>
        <v/>
      </c>
      <c r="M100" s="138" t="str">
        <f t="shared" si="105"/>
        <v/>
      </c>
      <c r="N100" s="138" t="str">
        <f t="shared" si="78"/>
        <v/>
      </c>
      <c r="O100" s="138" t="str">
        <f t="shared" si="79"/>
        <v/>
      </c>
      <c r="P100" s="138" t="str">
        <f t="shared" si="80"/>
        <v/>
      </c>
      <c r="Q100" s="138" t="str">
        <f t="shared" si="81"/>
        <v/>
      </c>
      <c r="R100" s="138" t="str">
        <f t="shared" si="82"/>
        <v/>
      </c>
      <c r="S100" s="138" t="str">
        <f t="shared" si="83"/>
        <v/>
      </c>
      <c r="T100" s="138" t="str">
        <f t="shared" si="84"/>
        <v/>
      </c>
      <c r="U100" s="138" t="str">
        <f t="shared" si="85"/>
        <v/>
      </c>
      <c r="V100" s="138" t="str">
        <f t="shared" si="86"/>
        <v/>
      </c>
      <c r="W100" s="138"/>
      <c r="X100" s="138"/>
      <c r="Y100" s="160"/>
      <c r="Z100" s="159" t="str">
        <f t="shared" si="87"/>
        <v/>
      </c>
      <c r="AA100" s="138" t="str">
        <f t="shared" si="88"/>
        <v/>
      </c>
      <c r="AB100" s="138" t="str">
        <f t="shared" si="89"/>
        <v/>
      </c>
      <c r="AC100" s="160" t="str">
        <f t="shared" si="90"/>
        <v/>
      </c>
      <c r="AD100" s="162"/>
      <c r="AF100" s="34">
        <f t="shared" si="62"/>
        <v>3</v>
      </c>
      <c r="AG100" s="33" t="str">
        <f t="shared" si="63"/>
        <v>A</v>
      </c>
      <c r="AH100" s="33">
        <f t="shared" si="64"/>
        <v>1</v>
      </c>
      <c r="AI100" s="33">
        <f t="shared" si="65"/>
        <v>0</v>
      </c>
      <c r="AJ100" s="40">
        <f t="shared" si="66"/>
        <v>26388279099392</v>
      </c>
      <c r="AK100" s="319">
        <f t="shared" si="67"/>
        <v>0</v>
      </c>
      <c r="AL100" s="116"/>
      <c r="AM100" s="66" t="str">
        <f t="shared" si="68"/>
        <v>な</v>
      </c>
      <c r="AN100" s="67" t="str">
        <f t="shared" si="69"/>
        <v>ん</v>
      </c>
      <c r="AO100" s="68">
        <f t="shared" si="91"/>
        <v>26388279066624</v>
      </c>
      <c r="AP100" s="69" t="str">
        <f t="shared" si="92"/>
        <v/>
      </c>
      <c r="AQ100" s="67">
        <f t="shared" si="93"/>
        <v>0</v>
      </c>
      <c r="AR100" s="66" t="str">
        <f t="shared" si="70"/>
        <v>な</v>
      </c>
      <c r="AS100" s="67" t="str">
        <f t="shared" si="71"/>
        <v>て</v>
      </c>
      <c r="AT100" s="68">
        <f t="shared" si="94"/>
        <v>8796093054976</v>
      </c>
      <c r="AU100" s="69" t="str">
        <f t="shared" si="95"/>
        <v/>
      </c>
      <c r="AV100" s="67">
        <f t="shared" si="96"/>
        <v>0</v>
      </c>
      <c r="AW100" s="66" t="str">
        <f t="shared" si="72"/>
        <v>ん</v>
      </c>
      <c r="AX100" s="67" t="str">
        <f t="shared" si="73"/>
        <v>て</v>
      </c>
      <c r="AY100" s="68">
        <f t="shared" si="97"/>
        <v>17592186077184</v>
      </c>
      <c r="AZ100" s="69" t="str">
        <f t="shared" si="98"/>
        <v/>
      </c>
      <c r="BA100" s="70">
        <f t="shared" si="99"/>
        <v>0</v>
      </c>
      <c r="BB100" s="116"/>
      <c r="BC100" s="193">
        <v>203</v>
      </c>
      <c r="BD100" s="2" t="s">
        <v>410</v>
      </c>
      <c r="BE100" s="14"/>
      <c r="BF100" s="4" t="s">
        <v>410</v>
      </c>
      <c r="BG100" s="17"/>
      <c r="BH100" s="17" t="s">
        <v>98</v>
      </c>
      <c r="BI100" s="17" t="s">
        <v>100</v>
      </c>
      <c r="BJ100" s="169" t="s">
        <v>28</v>
      </c>
      <c r="BK100" s="31"/>
      <c r="BL100" s="6" t="s">
        <v>528</v>
      </c>
      <c r="BM100" s="7" t="s">
        <v>529</v>
      </c>
      <c r="BN100" s="16" t="s">
        <v>530</v>
      </c>
      <c r="BO100" s="29" t="str">
        <f t="shared" si="61"/>
        <v>{"key_code":"up_arrow","modifiers":["command"]},{"key_code":"return_or_enter"},{"key_code":"spacebar"},{"key_code":"down_arrow","modifiers":["command"]}</v>
      </c>
      <c r="BP100" s="132"/>
      <c r="BQ100" s="29" t="str">
        <f t="shared" si="74"/>
        <v>{"key_code":"up_arrow","modifiers":["command"]},{"key_code":"return_or_enter"},{"key_code":"spacebar"},{"key_code":"down_arrow","modifiers":["command"]}</v>
      </c>
    </row>
    <row r="101" spans="1:69" ht="105">
      <c r="A101" s="154"/>
      <c r="B101" s="137"/>
      <c r="C101" s="137"/>
      <c r="D101" s="360"/>
      <c r="E101" s="371" t="str">
        <f t="shared" si="75"/>
        <v>{"description":"な, ん &amp; し → トマクロ","conditions":[{"type":"variable_if","name":"USC","value":2},{"type":"variable_unless","name":"B07","value":0},{"type":"variable_unless","name":"B08","value":0}],"from":{"key_code":"r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B08","value":0}],"from":{"key_code":"r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B07","value":0},{"type":"variable_unless","name":"B08","value":0}],"from":{"key_code":"r","modifiers":{"optional":["caps_lock"]}},"to":[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</v>
      </c>
      <c r="F101" s="138" t="str">
        <f t="shared" si="100"/>
        <v>{"conditions":[{"type":"variable_if","name":"USC","value":2},{"type":"variable_unless","name":"B07","value":0},{"type":"variable_unless","name":"D04","value":0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04","value":0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04","value":0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</v>
      </c>
      <c r="G101" s="138" t="str">
        <f t="shared" si="101"/>
        <v>{"conditions":[{"type":"variable_if","name":"USC","value":2},{"type":"variable_unless","name":"B08","value":0},{"type":"variable_unless","name":"D04","value":0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04","value":0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04","value":0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</v>
      </c>
      <c r="H101" s="138" t="str">
        <f t="shared" si="76"/>
        <v/>
      </c>
      <c r="I101" s="138" t="str">
        <f t="shared" si="77"/>
        <v/>
      </c>
      <c r="J101" s="138" t="str">
        <f t="shared" si="102"/>
        <v/>
      </c>
      <c r="K101" s="138" t="str">
        <f t="shared" si="103"/>
        <v/>
      </c>
      <c r="L101" s="138" t="str">
        <f t="shared" si="104"/>
        <v/>
      </c>
      <c r="M101" s="138" t="str">
        <f t="shared" si="105"/>
        <v/>
      </c>
      <c r="N101" s="138" t="str">
        <f t="shared" si="78"/>
        <v/>
      </c>
      <c r="O101" s="138" t="str">
        <f t="shared" si="79"/>
        <v/>
      </c>
      <c r="P101" s="138" t="str">
        <f t="shared" si="80"/>
        <v/>
      </c>
      <c r="Q101" s="138" t="str">
        <f t="shared" si="81"/>
        <v/>
      </c>
      <c r="R101" s="138" t="str">
        <f t="shared" si="82"/>
        <v/>
      </c>
      <c r="S101" s="138" t="str">
        <f t="shared" si="83"/>
        <v/>
      </c>
      <c r="T101" s="138" t="str">
        <f t="shared" si="84"/>
        <v/>
      </c>
      <c r="U101" s="138" t="str">
        <f t="shared" si="85"/>
        <v/>
      </c>
      <c r="V101" s="138" t="str">
        <f t="shared" si="86"/>
        <v/>
      </c>
      <c r="W101" s="138"/>
      <c r="X101" s="138"/>
      <c r="Y101" s="160"/>
      <c r="Z101" s="159" t="str">
        <f t="shared" si="87"/>
        <v/>
      </c>
      <c r="AA101" s="138" t="str">
        <f t="shared" si="88"/>
        <v/>
      </c>
      <c r="AB101" s="138" t="str">
        <f t="shared" si="89"/>
        <v/>
      </c>
      <c r="AC101" s="160" t="str">
        <f t="shared" si="90"/>
        <v/>
      </c>
      <c r="AD101" s="162"/>
      <c r="AF101" s="34">
        <f t="shared" si="62"/>
        <v>3</v>
      </c>
      <c r="AG101" s="33" t="str">
        <f t="shared" si="63"/>
        <v>A</v>
      </c>
      <c r="AH101" s="33">
        <f t="shared" si="64"/>
        <v>1</v>
      </c>
      <c r="AI101" s="33">
        <f t="shared" si="65"/>
        <v>0</v>
      </c>
      <c r="AJ101" s="40">
        <f t="shared" si="66"/>
        <v>26388279132160</v>
      </c>
      <c r="AK101" s="319">
        <f t="shared" si="67"/>
        <v>0</v>
      </c>
      <c r="AL101" s="116"/>
      <c r="AM101" s="66" t="str">
        <f t="shared" si="68"/>
        <v>な</v>
      </c>
      <c r="AN101" s="67" t="str">
        <f t="shared" si="69"/>
        <v>ん</v>
      </c>
      <c r="AO101" s="68">
        <f t="shared" si="91"/>
        <v>26388279066624</v>
      </c>
      <c r="AP101" s="69" t="str">
        <f t="shared" si="92"/>
        <v/>
      </c>
      <c r="AQ101" s="67">
        <f t="shared" si="93"/>
        <v>0</v>
      </c>
      <c r="AR101" s="66" t="str">
        <f t="shared" si="70"/>
        <v>な</v>
      </c>
      <c r="AS101" s="67" t="str">
        <f t="shared" si="71"/>
        <v>し</v>
      </c>
      <c r="AT101" s="68">
        <f t="shared" si="94"/>
        <v>8796093087744</v>
      </c>
      <c r="AU101" s="69" t="str">
        <f t="shared" si="95"/>
        <v/>
      </c>
      <c r="AV101" s="67">
        <f t="shared" si="96"/>
        <v>0</v>
      </c>
      <c r="AW101" s="66" t="str">
        <f t="shared" si="72"/>
        <v>ん</v>
      </c>
      <c r="AX101" s="67" t="str">
        <f t="shared" si="73"/>
        <v>し</v>
      </c>
      <c r="AY101" s="68">
        <f t="shared" si="97"/>
        <v>17592186109952</v>
      </c>
      <c r="AZ101" s="69" t="str">
        <f t="shared" si="98"/>
        <v/>
      </c>
      <c r="BA101" s="70">
        <f t="shared" si="99"/>
        <v>0</v>
      </c>
      <c r="BB101" s="116"/>
      <c r="BC101" s="193">
        <v>204</v>
      </c>
      <c r="BD101" s="2" t="s">
        <v>410</v>
      </c>
      <c r="BE101" s="14"/>
      <c r="BF101" s="4" t="s">
        <v>410</v>
      </c>
      <c r="BG101" s="17"/>
      <c r="BH101" s="17" t="s">
        <v>98</v>
      </c>
      <c r="BI101" s="17" t="s">
        <v>100</v>
      </c>
      <c r="BJ101" s="169" t="s">
        <v>30</v>
      </c>
      <c r="BK101" s="31"/>
      <c r="BL101" s="6" t="s">
        <v>531</v>
      </c>
      <c r="BM101" s="7" t="s">
        <v>532</v>
      </c>
      <c r="BN101" s="16" t="s">
        <v>533</v>
      </c>
      <c r="BO101" s="29" t="str">
        <f t="shared" si="61"/>
        <v>{"key_code":"up_arrow","modifiers":["command"]},{"key_code":"return_or_enter"},{"key_code":"spacebar"},{"key_code":"spacebar"},{"key_code":"spacebar"},{"key_code":"down_arrow","modifiers":["command"]}</v>
      </c>
      <c r="BP101" s="132"/>
      <c r="BQ101" s="29" t="str">
        <f t="shared" si="74"/>
        <v>{"key_code":"up_arrow","modifiers":["command"]},{"key_code":"return_or_enter"},{"key_code":"spacebar"},{"key_code":"spacebar"},{"key_code":"spacebar"},{"key_code":"down_arrow","modifiers":["command"]}</v>
      </c>
    </row>
    <row r="102" spans="1:69" ht="63">
      <c r="A102" s="154"/>
      <c r="B102" s="137"/>
      <c r="C102" s="137"/>
      <c r="D102" s="360"/>
      <c r="E102" s="371" t="str">
        <f t="shared" si="75"/>
        <v>{"description":"な, ん &amp; 左 → ○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</v>
      </c>
      <c r="F102" s="138" t="str">
        <f t="shared" si="100"/>
        <v>{"conditions":[{"type":"variable_if","name":"USC","value":2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</v>
      </c>
      <c r="G102" s="138" t="str">
        <f t="shared" si="101"/>
        <v>{"conditions":[{"type":"variable_if","name":"USC","value":2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</v>
      </c>
      <c r="H102" s="138" t="str">
        <f t="shared" si="76"/>
        <v/>
      </c>
      <c r="I102" s="138" t="str">
        <f t="shared" si="77"/>
        <v/>
      </c>
      <c r="J102" s="138" t="str">
        <f t="shared" si="102"/>
        <v/>
      </c>
      <c r="K102" s="138" t="str">
        <f t="shared" si="103"/>
        <v/>
      </c>
      <c r="L102" s="138" t="str">
        <f t="shared" si="104"/>
        <v/>
      </c>
      <c r="M102" s="138" t="str">
        <f t="shared" si="105"/>
        <v/>
      </c>
      <c r="N102" s="138" t="str">
        <f t="shared" si="78"/>
        <v/>
      </c>
      <c r="O102" s="138" t="str">
        <f t="shared" si="79"/>
        <v/>
      </c>
      <c r="P102" s="138" t="str">
        <f t="shared" si="80"/>
        <v/>
      </c>
      <c r="Q102" s="138" t="str">
        <f t="shared" si="81"/>
        <v/>
      </c>
      <c r="R102" s="138" t="str">
        <f t="shared" si="82"/>
        <v/>
      </c>
      <c r="S102" s="138" t="str">
        <f t="shared" si="83"/>
        <v/>
      </c>
      <c r="T102" s="138" t="str">
        <f t="shared" si="84"/>
        <v/>
      </c>
      <c r="U102" s="138" t="str">
        <f t="shared" si="85"/>
        <v/>
      </c>
      <c r="V102" s="138" t="str">
        <f t="shared" si="86"/>
        <v/>
      </c>
      <c r="W102" s="138"/>
      <c r="X102" s="138"/>
      <c r="Y102" s="160"/>
      <c r="Z102" s="159" t="str">
        <f t="shared" si="87"/>
        <v>{"description":"M, Comma &amp; T → ○","conditions":[{"type":"variable_if","name":"USC","value":2},{"type":"variable_unless","name":"B07","value":0},{"type":"variable_unless","name":"B08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],"from":{"key_code":"t","modifiers":{"optional":["caps_lock"]}},"to":[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</v>
      </c>
      <c r="AA102" s="138" t="str">
        <f t="shared" si="88"/>
        <v>{"conditions":[{"type":"variable_if","name":"USC","value":2},{"type":"variable_unless","name":"B07","value":0},{"type":"variable_unless","name":"D05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],"from":{"key_code":"comma","modifiers":{"optional":["caps_lock"]}},"to":[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</v>
      </c>
      <c r="AB102" s="138" t="str">
        <f t="shared" si="89"/>
        <v>{"conditions":[{"type":"variable_if","name":"USC","value":2},{"type":"variable_unless","name":"B08","value":0},{"type":"variable_unless","name":"D05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],"from":{"key_code":"m","modifiers":{"optional":["caps_lock"]}},"to":[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</v>
      </c>
      <c r="AC102" s="160" t="str">
        <f t="shared" si="90"/>
        <v/>
      </c>
      <c r="AD102" s="162"/>
      <c r="AF102" s="34">
        <f t="shared" si="62"/>
        <v>3</v>
      </c>
      <c r="AG102" s="33" t="str">
        <f t="shared" si="63"/>
        <v>A</v>
      </c>
      <c r="AH102" s="33">
        <f t="shared" si="64"/>
        <v>1</v>
      </c>
      <c r="AI102" s="33">
        <f t="shared" si="65"/>
        <v>0</v>
      </c>
      <c r="AJ102" s="40">
        <f t="shared" si="66"/>
        <v>26388279197696</v>
      </c>
      <c r="AK102" s="319">
        <f t="shared" si="67"/>
        <v>0</v>
      </c>
      <c r="AL102" s="116"/>
      <c r="AM102" s="66" t="str">
        <f t="shared" si="68"/>
        <v>な</v>
      </c>
      <c r="AN102" s="67" t="str">
        <f t="shared" si="69"/>
        <v>ん</v>
      </c>
      <c r="AO102" s="68">
        <f t="shared" si="91"/>
        <v>26388279066624</v>
      </c>
      <c r="AP102" s="69" t="str">
        <f t="shared" si="92"/>
        <v/>
      </c>
      <c r="AQ102" s="67">
        <f t="shared" si="93"/>
        <v>0</v>
      </c>
      <c r="AR102" s="66" t="str">
        <f t="shared" si="70"/>
        <v>な</v>
      </c>
      <c r="AS102" s="67" t="str">
        <f t="shared" si="71"/>
        <v>左</v>
      </c>
      <c r="AT102" s="68">
        <f t="shared" si="94"/>
        <v>8796093153280</v>
      </c>
      <c r="AU102" s="69" t="str">
        <f t="shared" si="95"/>
        <v/>
      </c>
      <c r="AV102" s="67">
        <f t="shared" si="96"/>
        <v>0</v>
      </c>
      <c r="AW102" s="66" t="str">
        <f t="shared" si="72"/>
        <v>ん</v>
      </c>
      <c r="AX102" s="67" t="str">
        <f t="shared" si="73"/>
        <v>左</v>
      </c>
      <c r="AY102" s="68">
        <f t="shared" si="97"/>
        <v>17592186175488</v>
      </c>
      <c r="AZ102" s="69" t="str">
        <f t="shared" si="98"/>
        <v/>
      </c>
      <c r="BA102" s="70">
        <f t="shared" si="99"/>
        <v>0</v>
      </c>
      <c r="BB102" s="116"/>
      <c r="BC102" s="193">
        <v>205</v>
      </c>
      <c r="BD102" s="2" t="s">
        <v>410</v>
      </c>
      <c r="BE102" s="14"/>
      <c r="BF102" s="4" t="s">
        <v>410</v>
      </c>
      <c r="BG102" s="17"/>
      <c r="BH102" s="17" t="s">
        <v>98</v>
      </c>
      <c r="BI102" s="17" t="s">
        <v>100</v>
      </c>
      <c r="BJ102" s="169" t="s">
        <v>32</v>
      </c>
      <c r="BK102" s="31"/>
      <c r="BL102" s="6" t="s">
        <v>534</v>
      </c>
      <c r="BM102" s="7" t="s">
        <v>535</v>
      </c>
      <c r="BN102" s="16" t="s">
        <v>536</v>
      </c>
      <c r="BO102" s="29" t="str">
        <f t="shared" si="61"/>
        <v>{"key_code":"b","modifiers":["shift","option"]},{"key_code":"2"},{"key_code":"5"},{"key_code":"c"},{"key_code":"b"},{"key_code":"lang1"}</v>
      </c>
      <c r="BP102" s="132" t="s">
        <v>537</v>
      </c>
      <c r="BQ102" s="29" t="str">
        <f t="shared" si="74"/>
        <v>{"key_code":"b","modifiers":["shift","option"]},{"key_code":"2"},{"key_code":"5"},{"key_code":"c"},{"key_code":"b"},{"key_code":"lang2"}</v>
      </c>
    </row>
    <row r="103" spans="1:69" ht="63">
      <c r="A103" s="154"/>
      <c r="B103" s="137"/>
      <c r="C103" s="137"/>
      <c r="D103" s="360"/>
      <c r="E103" s="371" t="str">
        <f t="shared" si="75"/>
        <v>{"description":"な, ん &amp; ろ → 【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</v>
      </c>
      <c r="F103" s="138" t="str">
        <f t="shared" si="100"/>
        <v>{"conditions":[{"type":"variable_if","name":"USC","value":2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</v>
      </c>
      <c r="G103" s="138" t="str">
        <f t="shared" si="101"/>
        <v>{"conditions":[{"type":"variable_if","name":"USC","value":2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</v>
      </c>
      <c r="H103" s="138" t="str">
        <f t="shared" si="76"/>
        <v/>
      </c>
      <c r="I103" s="138" t="str">
        <f t="shared" si="77"/>
        <v/>
      </c>
      <c r="J103" s="138" t="str">
        <f t="shared" si="102"/>
        <v/>
      </c>
      <c r="K103" s="138" t="str">
        <f t="shared" si="103"/>
        <v/>
      </c>
      <c r="L103" s="138" t="str">
        <f t="shared" si="104"/>
        <v/>
      </c>
      <c r="M103" s="138" t="str">
        <f t="shared" si="105"/>
        <v/>
      </c>
      <c r="N103" s="138" t="str">
        <f t="shared" si="78"/>
        <v/>
      </c>
      <c r="O103" s="138" t="str">
        <f t="shared" si="79"/>
        <v/>
      </c>
      <c r="P103" s="138" t="str">
        <f t="shared" si="80"/>
        <v/>
      </c>
      <c r="Q103" s="138" t="str">
        <f t="shared" si="81"/>
        <v/>
      </c>
      <c r="R103" s="138" t="str">
        <f t="shared" si="82"/>
        <v/>
      </c>
      <c r="S103" s="138" t="str">
        <f t="shared" si="83"/>
        <v/>
      </c>
      <c r="T103" s="138" t="str">
        <f t="shared" si="84"/>
        <v/>
      </c>
      <c r="U103" s="138" t="str">
        <f t="shared" si="85"/>
        <v/>
      </c>
      <c r="V103" s="138" t="str">
        <f t="shared" si="86"/>
        <v/>
      </c>
      <c r="W103" s="138"/>
      <c r="X103" s="138"/>
      <c r="Y103" s="160"/>
      <c r="Z103" s="159" t="str">
        <f t="shared" si="87"/>
        <v>{"description":"M, Comma &amp; A → 【","conditions":[{"type":"variable_if","name":"USC","value":2},{"type":"variable_unless","name":"B07","value":0},{"type":"variable_unless","name":"B08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],"from":{"key_code":"a","modifiers":{"optional":["caps_lock"]}},"to":[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</v>
      </c>
      <c r="AA103" s="138" t="str">
        <f t="shared" si="88"/>
        <v>{"conditions":[{"type":"variable_if","name":"USC","value":2},{"type":"variable_unless","name":"B07","value":0},{"type":"variable_unless","name":"C01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],"from":{"key_code":"comma","modifiers":{"optional":["caps_lock"]}},"to":[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</v>
      </c>
      <c r="AB103" s="138" t="str">
        <f t="shared" si="89"/>
        <v>{"conditions":[{"type":"variable_if","name":"USC","value":2},{"type":"variable_unless","name":"B08","value":0},{"type":"variable_unless","name":"C01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],"from":{"key_code":"m","modifiers":{"optional":["caps_lock"]}},"to":[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</v>
      </c>
      <c r="AC103" s="160" t="str">
        <f t="shared" si="90"/>
        <v/>
      </c>
      <c r="AD103" s="162"/>
      <c r="AF103" s="34">
        <f t="shared" si="62"/>
        <v>3</v>
      </c>
      <c r="AG103" s="33" t="str">
        <f t="shared" si="63"/>
        <v>A</v>
      </c>
      <c r="AH103" s="33">
        <f t="shared" si="64"/>
        <v>1</v>
      </c>
      <c r="AI103" s="33">
        <f t="shared" si="65"/>
        <v>0</v>
      </c>
      <c r="AJ103" s="40">
        <f t="shared" si="66"/>
        <v>26388312621056</v>
      </c>
      <c r="AK103" s="319">
        <f t="shared" si="67"/>
        <v>0</v>
      </c>
      <c r="AL103" s="116"/>
      <c r="AM103" s="66" t="str">
        <f t="shared" si="68"/>
        <v>な</v>
      </c>
      <c r="AN103" s="67" t="str">
        <f t="shared" si="69"/>
        <v>ん</v>
      </c>
      <c r="AO103" s="68">
        <f t="shared" si="91"/>
        <v>26388279066624</v>
      </c>
      <c r="AP103" s="69" t="str">
        <f t="shared" si="92"/>
        <v/>
      </c>
      <c r="AQ103" s="67">
        <f t="shared" si="93"/>
        <v>0</v>
      </c>
      <c r="AR103" s="66" t="str">
        <f t="shared" si="70"/>
        <v>な</v>
      </c>
      <c r="AS103" s="67" t="str">
        <f t="shared" si="71"/>
        <v>ろ</v>
      </c>
      <c r="AT103" s="68">
        <f t="shared" si="94"/>
        <v>8796126576640</v>
      </c>
      <c r="AU103" s="69" t="str">
        <f t="shared" si="95"/>
        <v/>
      </c>
      <c r="AV103" s="67">
        <f t="shared" si="96"/>
        <v>0</v>
      </c>
      <c r="AW103" s="66" t="str">
        <f t="shared" si="72"/>
        <v>ん</v>
      </c>
      <c r="AX103" s="67" t="str">
        <f t="shared" si="73"/>
        <v>ろ</v>
      </c>
      <c r="AY103" s="68">
        <f t="shared" si="97"/>
        <v>17592219598848</v>
      </c>
      <c r="AZ103" s="69" t="str">
        <f t="shared" si="98"/>
        <v/>
      </c>
      <c r="BA103" s="70">
        <f t="shared" si="99"/>
        <v>0</v>
      </c>
      <c r="BB103" s="116"/>
      <c r="BC103" s="193">
        <v>206</v>
      </c>
      <c r="BD103" s="2" t="s">
        <v>410</v>
      </c>
      <c r="BE103" s="14"/>
      <c r="BF103" s="4" t="s">
        <v>410</v>
      </c>
      <c r="BG103" s="17"/>
      <c r="BH103" s="17" t="s">
        <v>98</v>
      </c>
      <c r="BI103" s="17" t="s">
        <v>100</v>
      </c>
      <c r="BJ103" s="169" t="s">
        <v>57</v>
      </c>
      <c r="BK103" s="31"/>
      <c r="BL103" s="6" t="s">
        <v>538</v>
      </c>
      <c r="BM103" s="7" t="s">
        <v>539</v>
      </c>
      <c r="BN103" s="16" t="s">
        <v>540</v>
      </c>
      <c r="BO103" s="29" t="str">
        <f t="shared" si="61"/>
        <v>{"key_code":"b","modifiers":["shift","option"]},{"key_code":"3"},{"key_code":"0"},{"key_code":"1"},{"key_code":"0"},{"key_code":"lang1"}</v>
      </c>
      <c r="BP103" s="132" t="s">
        <v>541</v>
      </c>
      <c r="BQ103" s="29" t="str">
        <f t="shared" si="74"/>
        <v>{"key_code":"b","modifiers":["shift","option"]},{"key_code":"3"},{"key_code":"0"},{"key_code":"1"},{"key_code":"0"},{"key_code":"lang2"}</v>
      </c>
    </row>
    <row r="104" spans="1:69" ht="63">
      <c r="A104" s="154"/>
      <c r="B104" s="137"/>
      <c r="C104" s="137"/>
      <c r="D104" s="360"/>
      <c r="E104" s="371" t="str">
        <f t="shared" si="75"/>
        <v>{"description":"な, ん &amp; け → 〈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</v>
      </c>
      <c r="F104" s="138" t="str">
        <f t="shared" si="100"/>
        <v>{"conditions":[{"type":"variable_if","name":"USC","value":2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</v>
      </c>
      <c r="G104" s="138" t="str">
        <f t="shared" si="101"/>
        <v>{"conditions":[{"type":"variable_if","name":"USC","value":2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</v>
      </c>
      <c r="H104" s="138" t="str">
        <f t="shared" si="76"/>
        <v/>
      </c>
      <c r="I104" s="138" t="str">
        <f t="shared" si="77"/>
        <v/>
      </c>
      <c r="J104" s="138" t="str">
        <f t="shared" si="102"/>
        <v/>
      </c>
      <c r="K104" s="138" t="str">
        <f t="shared" si="103"/>
        <v/>
      </c>
      <c r="L104" s="138" t="str">
        <f t="shared" si="104"/>
        <v/>
      </c>
      <c r="M104" s="138" t="str">
        <f t="shared" si="105"/>
        <v/>
      </c>
      <c r="N104" s="138" t="str">
        <f t="shared" si="78"/>
        <v/>
      </c>
      <c r="O104" s="138" t="str">
        <f t="shared" si="79"/>
        <v/>
      </c>
      <c r="P104" s="138" t="str">
        <f t="shared" si="80"/>
        <v/>
      </c>
      <c r="Q104" s="138" t="str">
        <f t="shared" si="81"/>
        <v/>
      </c>
      <c r="R104" s="138" t="str">
        <f t="shared" si="82"/>
        <v/>
      </c>
      <c r="S104" s="138" t="str">
        <f t="shared" si="83"/>
        <v/>
      </c>
      <c r="T104" s="138" t="str">
        <f t="shared" si="84"/>
        <v/>
      </c>
      <c r="U104" s="138" t="str">
        <f t="shared" si="85"/>
        <v/>
      </c>
      <c r="V104" s="138" t="str">
        <f t="shared" si="86"/>
        <v/>
      </c>
      <c r="W104" s="138"/>
      <c r="X104" s="138"/>
      <c r="Y104" s="160"/>
      <c r="Z104" s="159" t="str">
        <f t="shared" si="87"/>
        <v>{"description":"M, Comma &amp; S → 〈","conditions":[{"type":"variable_if","name":"USC","value":2},{"type":"variable_unless","name":"B07","value":0},{"type":"variable_unless","name":"B08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],"from":{"key_code":"s","modifiers":{"optional":["caps_lock"]}},"to":[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</v>
      </c>
      <c r="AA104" s="138" t="str">
        <f t="shared" si="88"/>
        <v>{"conditions":[{"type":"variable_if","name":"USC","value":2},{"type":"variable_unless","name":"B07","value":0},{"type":"variable_unless","name":"C02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],"from":{"key_code":"comma","modifiers":{"optional":["caps_lock"]}},"to":[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</v>
      </c>
      <c r="AB104" s="138" t="str">
        <f t="shared" si="89"/>
        <v>{"conditions":[{"type":"variable_if","name":"USC","value":2},{"type":"variable_unless","name":"B08","value":0},{"type":"variable_unless","name":"C02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],"from":{"key_code":"m","modifiers":{"optional":["caps_lock"]}},"to":[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</v>
      </c>
      <c r="AC104" s="160" t="str">
        <f t="shared" si="90"/>
        <v/>
      </c>
      <c r="AD104" s="162"/>
      <c r="AF104" s="34">
        <f t="shared" si="62"/>
        <v>3</v>
      </c>
      <c r="AG104" s="33" t="str">
        <f t="shared" si="63"/>
        <v>A</v>
      </c>
      <c r="AH104" s="33">
        <f t="shared" si="64"/>
        <v>1</v>
      </c>
      <c r="AI104" s="33">
        <f t="shared" si="65"/>
        <v>0</v>
      </c>
      <c r="AJ104" s="40">
        <f t="shared" si="66"/>
        <v>26388346175488</v>
      </c>
      <c r="AK104" s="319">
        <f t="shared" si="67"/>
        <v>0</v>
      </c>
      <c r="AL104" s="116"/>
      <c r="AM104" s="66" t="str">
        <f t="shared" si="68"/>
        <v>な</v>
      </c>
      <c r="AN104" s="67" t="str">
        <f t="shared" si="69"/>
        <v>ん</v>
      </c>
      <c r="AO104" s="68">
        <f t="shared" si="91"/>
        <v>26388279066624</v>
      </c>
      <c r="AP104" s="69" t="str">
        <f t="shared" si="92"/>
        <v/>
      </c>
      <c r="AQ104" s="67">
        <f t="shared" si="93"/>
        <v>0</v>
      </c>
      <c r="AR104" s="66" t="str">
        <f t="shared" si="70"/>
        <v>な</v>
      </c>
      <c r="AS104" s="67" t="str">
        <f t="shared" si="71"/>
        <v>け</v>
      </c>
      <c r="AT104" s="68">
        <f t="shared" si="94"/>
        <v>8796160131072</v>
      </c>
      <c r="AU104" s="69" t="str">
        <f t="shared" si="95"/>
        <v/>
      </c>
      <c r="AV104" s="67">
        <f t="shared" si="96"/>
        <v>0</v>
      </c>
      <c r="AW104" s="66" t="str">
        <f t="shared" si="72"/>
        <v>ん</v>
      </c>
      <c r="AX104" s="67" t="str">
        <f t="shared" si="73"/>
        <v>け</v>
      </c>
      <c r="AY104" s="68">
        <f t="shared" si="97"/>
        <v>17592253153280</v>
      </c>
      <c r="AZ104" s="69" t="str">
        <f t="shared" si="98"/>
        <v/>
      </c>
      <c r="BA104" s="70">
        <f t="shared" si="99"/>
        <v>0</v>
      </c>
      <c r="BB104" s="116"/>
      <c r="BC104" s="193">
        <v>207</v>
      </c>
      <c r="BD104" s="2" t="s">
        <v>410</v>
      </c>
      <c r="BE104" s="14"/>
      <c r="BF104" s="4" t="s">
        <v>410</v>
      </c>
      <c r="BG104" s="17"/>
      <c r="BH104" s="17" t="s">
        <v>98</v>
      </c>
      <c r="BI104" s="17" t="s">
        <v>100</v>
      </c>
      <c r="BJ104" s="169" t="s">
        <v>59</v>
      </c>
      <c r="BK104" s="31"/>
      <c r="BL104" s="6" t="s">
        <v>542</v>
      </c>
      <c r="BM104" s="7" t="s">
        <v>543</v>
      </c>
      <c r="BN104" s="16" t="s">
        <v>544</v>
      </c>
      <c r="BO104" s="29" t="str">
        <f t="shared" si="61"/>
        <v>{"key_code":"b","modifiers":["shift","option"]},{"key_code":"3"},{"key_code":"0"},{"key_code":"0"},{"key_code":"8"},{"key_code":"lang1"}</v>
      </c>
      <c r="BP104" s="132" t="s">
        <v>545</v>
      </c>
      <c r="BQ104" s="29" t="str">
        <f t="shared" si="74"/>
        <v>{"key_code":"b","modifiers":["shift","option"]},{"key_code":"3"},{"key_code":"0"},{"key_code":"0"},{"key_code":"8"},{"key_code":"lang2"}</v>
      </c>
    </row>
    <row r="105" spans="1:69" ht="63">
      <c r="A105" s="154"/>
      <c r="B105" s="137"/>
      <c r="C105" s="137"/>
      <c r="D105" s="360"/>
      <c r="E105" s="371" t="str">
        <f t="shared" si="75"/>
        <v>{"description":"な, ん &amp; と → 『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</v>
      </c>
      <c r="F105" s="138" t="str">
        <f t="shared" si="100"/>
        <v>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</v>
      </c>
      <c r="G105" s="138" t="str">
        <f t="shared" si="101"/>
        <v>{"conditions":[{"type":"variable_if","name":"USC","value":2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</v>
      </c>
      <c r="H105" s="138" t="str">
        <f t="shared" si="76"/>
        <v/>
      </c>
      <c r="I105" s="138" t="str">
        <f t="shared" si="77"/>
        <v/>
      </c>
      <c r="J105" s="138" t="str">
        <f t="shared" si="102"/>
        <v/>
      </c>
      <c r="K105" s="138" t="str">
        <f t="shared" si="103"/>
        <v/>
      </c>
      <c r="L105" s="138" t="str">
        <f t="shared" si="104"/>
        <v/>
      </c>
      <c r="M105" s="138" t="str">
        <f t="shared" si="105"/>
        <v/>
      </c>
      <c r="N105" s="138" t="str">
        <f t="shared" si="78"/>
        <v/>
      </c>
      <c r="O105" s="138" t="str">
        <f t="shared" si="79"/>
        <v/>
      </c>
      <c r="P105" s="138" t="str">
        <f t="shared" si="80"/>
        <v/>
      </c>
      <c r="Q105" s="138" t="str">
        <f t="shared" si="81"/>
        <v/>
      </c>
      <c r="R105" s="138" t="str">
        <f t="shared" si="82"/>
        <v/>
      </c>
      <c r="S105" s="138" t="str">
        <f t="shared" si="83"/>
        <v/>
      </c>
      <c r="T105" s="138" t="str">
        <f t="shared" si="84"/>
        <v/>
      </c>
      <c r="U105" s="138" t="str">
        <f t="shared" si="85"/>
        <v/>
      </c>
      <c r="V105" s="138" t="str">
        <f t="shared" si="86"/>
        <v/>
      </c>
      <c r="W105" s="138"/>
      <c r="X105" s="138"/>
      <c r="Y105" s="160"/>
      <c r="Z105" s="159" t="str">
        <f t="shared" si="87"/>
        <v>{"description":"M, Comma &amp; D → 『","conditions":[{"type":"variable_if","name":"USC","value":2},{"type":"variable_unless","name":"B07","value":0},{"type":"variable_unless","name":"B08","value":0}],"from":{"key_code":"d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],"from":{"key_code":"d","modifiers":{"optional":["caps_lock"]}},"to":[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],"from":{"key_code":"d","modifiers":{"optional":["caps_lock"]}},"to":[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</v>
      </c>
      <c r="AA105" s="138" t="str">
        <f t="shared" si="88"/>
        <v>{"conditions":[{"type":"variable_if","name":"USC","value":2},{"type":"variable_unless","name":"B07","value":0},{"type":"variable_unless","name":"C03","value":0}],"from":{"key_code":"comma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],"from":{"key_code":"comma","modifiers":{"optional":["caps_lock"]}},"to":[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],"from":{"key_code":"comma","modifiers":{"optional":["caps_lock"]}},"to":[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</v>
      </c>
      <c r="AB105" s="138" t="str">
        <f t="shared" si="89"/>
        <v>{"conditions":[{"type":"variable_if","name":"USC","value":2},{"type":"variable_unless","name":"B08","value":0},{"type":"variable_unless","name":"C03","value":0}],"from":{"key_code":"m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],"from":{"key_code":"m","modifiers":{"optional":["caps_lock"]}},"to":[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],"from":{"key_code":"m","modifiers":{"optional":["caps_lock"]}},"to":[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</v>
      </c>
      <c r="AC105" s="160" t="str">
        <f t="shared" si="90"/>
        <v/>
      </c>
      <c r="AD105" s="162"/>
      <c r="AF105" s="34">
        <f t="shared" si="62"/>
        <v>3</v>
      </c>
      <c r="AG105" s="33" t="str">
        <f t="shared" si="63"/>
        <v>A</v>
      </c>
      <c r="AH105" s="33">
        <f t="shared" si="64"/>
        <v>1</v>
      </c>
      <c r="AI105" s="33">
        <f t="shared" si="65"/>
        <v>0</v>
      </c>
      <c r="AJ105" s="40">
        <f t="shared" si="66"/>
        <v>26388413284352</v>
      </c>
      <c r="AK105" s="319">
        <f t="shared" si="67"/>
        <v>0</v>
      </c>
      <c r="AL105" s="116"/>
      <c r="AM105" s="66" t="str">
        <f t="shared" si="68"/>
        <v>な</v>
      </c>
      <c r="AN105" s="67" t="str">
        <f t="shared" si="69"/>
        <v>ん</v>
      </c>
      <c r="AO105" s="68">
        <f t="shared" si="91"/>
        <v>26388279066624</v>
      </c>
      <c r="AP105" s="69" t="str">
        <f t="shared" si="92"/>
        <v/>
      </c>
      <c r="AQ105" s="67">
        <f t="shared" si="93"/>
        <v>0</v>
      </c>
      <c r="AR105" s="66" t="str">
        <f t="shared" si="70"/>
        <v>な</v>
      </c>
      <c r="AS105" s="67" t="str">
        <f t="shared" si="71"/>
        <v>と</v>
      </c>
      <c r="AT105" s="68">
        <f t="shared" si="94"/>
        <v>8796227239936</v>
      </c>
      <c r="AU105" s="69" t="str">
        <f t="shared" si="95"/>
        <v/>
      </c>
      <c r="AV105" s="67">
        <f t="shared" si="96"/>
        <v>0</v>
      </c>
      <c r="AW105" s="66" t="str">
        <f t="shared" si="72"/>
        <v>ん</v>
      </c>
      <c r="AX105" s="67" t="str">
        <f t="shared" si="73"/>
        <v>と</v>
      </c>
      <c r="AY105" s="68">
        <f t="shared" si="97"/>
        <v>17592320262144</v>
      </c>
      <c r="AZ105" s="69" t="str">
        <f t="shared" si="98"/>
        <v/>
      </c>
      <c r="BA105" s="70">
        <f t="shared" si="99"/>
        <v>0</v>
      </c>
      <c r="BB105" s="116"/>
      <c r="BC105" s="193">
        <v>208</v>
      </c>
      <c r="BD105" s="2" t="s">
        <v>410</v>
      </c>
      <c r="BE105" s="14"/>
      <c r="BF105" s="4" t="s">
        <v>410</v>
      </c>
      <c r="BG105" s="17"/>
      <c r="BH105" s="17" t="s">
        <v>98</v>
      </c>
      <c r="BI105" s="17" t="s">
        <v>100</v>
      </c>
      <c r="BJ105" s="169" t="s">
        <v>61</v>
      </c>
      <c r="BK105" s="31"/>
      <c r="BL105" s="6" t="s">
        <v>546</v>
      </c>
      <c r="BM105" s="7" t="s">
        <v>547</v>
      </c>
      <c r="BN105" s="16" t="s">
        <v>548</v>
      </c>
      <c r="BO105" s="29" t="str">
        <f t="shared" si="61"/>
        <v>{"key_code":"b","modifiers":["shift","option"]},{"key_code":"3"},{"key_code":"0"},{"key_code":"0"},{"key_code":"e"},{"key_code":"lang1"}</v>
      </c>
      <c r="BP105" s="132" t="s">
        <v>549</v>
      </c>
      <c r="BQ105" s="29" t="str">
        <f t="shared" si="74"/>
        <v>{"key_code":"b","modifiers":["shift","option"]},{"key_code":"3"},{"key_code":"0"},{"key_code":"0"},{"key_code":"e"},{"key_code":"lang2"}</v>
      </c>
    </row>
    <row r="106" spans="1:69" ht="126">
      <c r="A106" s="154"/>
      <c r="B106" s="137"/>
      <c r="C106" s="137"/>
      <c r="D106" s="360"/>
      <c r="E106" s="371" t="str">
        <f t="shared" si="75"/>
        <v>{"description":"な, ん &amp; か → 」「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</v>
      </c>
      <c r="F106" s="138" t="str">
        <f t="shared" si="100"/>
        <v>{"conditions":[{"type":"variable_if","name":"USC","value":2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</v>
      </c>
      <c r="G106" s="138" t="str">
        <f t="shared" si="101"/>
        <v>{"conditions":[{"type":"variable_if","name":"USC","value":2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</v>
      </c>
      <c r="H106" s="138" t="str">
        <f t="shared" si="76"/>
        <v/>
      </c>
      <c r="I106" s="138" t="str">
        <f t="shared" si="77"/>
        <v/>
      </c>
      <c r="J106" s="138" t="str">
        <f t="shared" si="102"/>
        <v/>
      </c>
      <c r="K106" s="138" t="str">
        <f t="shared" si="103"/>
        <v/>
      </c>
      <c r="L106" s="138" t="str">
        <f t="shared" si="104"/>
        <v/>
      </c>
      <c r="M106" s="138" t="str">
        <f t="shared" si="105"/>
        <v/>
      </c>
      <c r="N106" s="138" t="str">
        <f t="shared" si="78"/>
        <v/>
      </c>
      <c r="O106" s="138" t="str">
        <f t="shared" si="79"/>
        <v/>
      </c>
      <c r="P106" s="138" t="str">
        <f t="shared" si="80"/>
        <v/>
      </c>
      <c r="Q106" s="138" t="str">
        <f t="shared" si="81"/>
        <v/>
      </c>
      <c r="R106" s="138" t="str">
        <f t="shared" si="82"/>
        <v/>
      </c>
      <c r="S106" s="138" t="str">
        <f t="shared" si="83"/>
        <v/>
      </c>
      <c r="T106" s="138" t="str">
        <f t="shared" si="84"/>
        <v/>
      </c>
      <c r="U106" s="138" t="str">
        <f t="shared" si="85"/>
        <v/>
      </c>
      <c r="V106" s="138" t="str">
        <f t="shared" si="86"/>
        <v/>
      </c>
      <c r="W106" s="138"/>
      <c r="X106" s="138"/>
      <c r="Y106" s="160"/>
      <c r="Z106" s="159" t="str">
        <f t="shared" si="87"/>
        <v>{"description":"M, Comma &amp; F → 」「マクロ","conditions":[{"type":"variable_if","name":"USC","value":2},{"type":"variable_unless","name":"B07","value":0},{"type":"variable_unless","name":"B08","value":0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</v>
      </c>
      <c r="AA106" s="138" t="str">
        <f t="shared" si="88"/>
        <v>{"conditions":[{"type":"variable_if","name":"USC","value":2},{"type":"variable_unless","name":"B07","value":0},{"type":"variable_unless","name":"C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</v>
      </c>
      <c r="AB106" s="138" t="str">
        <f t="shared" si="89"/>
        <v>{"conditions":[{"type":"variable_if","name":"USC","value":2},{"type":"variable_unless","name":"B08","value":0},{"type":"variable_unless","name":"C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</v>
      </c>
      <c r="AC106" s="160" t="str">
        <f t="shared" si="90"/>
        <v/>
      </c>
      <c r="AD106" s="162"/>
      <c r="AF106" s="34">
        <f t="shared" si="62"/>
        <v>3</v>
      </c>
      <c r="AG106" s="33" t="str">
        <f t="shared" si="63"/>
        <v>A</v>
      </c>
      <c r="AH106" s="33">
        <f t="shared" si="64"/>
        <v>1</v>
      </c>
      <c r="AI106" s="33">
        <f t="shared" si="65"/>
        <v>0</v>
      </c>
      <c r="AJ106" s="40">
        <f t="shared" si="66"/>
        <v>26388547502080</v>
      </c>
      <c r="AK106" s="319">
        <f t="shared" si="67"/>
        <v>0</v>
      </c>
      <c r="AL106" s="116"/>
      <c r="AM106" s="66" t="str">
        <f t="shared" si="68"/>
        <v>な</v>
      </c>
      <c r="AN106" s="67" t="str">
        <f t="shared" si="69"/>
        <v>ん</v>
      </c>
      <c r="AO106" s="68">
        <f t="shared" si="91"/>
        <v>26388279066624</v>
      </c>
      <c r="AP106" s="69" t="str">
        <f t="shared" si="92"/>
        <v/>
      </c>
      <c r="AQ106" s="67">
        <f t="shared" si="93"/>
        <v>0</v>
      </c>
      <c r="AR106" s="66" t="str">
        <f t="shared" si="70"/>
        <v>な</v>
      </c>
      <c r="AS106" s="67" t="str">
        <f t="shared" si="71"/>
        <v>か</v>
      </c>
      <c r="AT106" s="68">
        <f t="shared" si="94"/>
        <v>8796361457664</v>
      </c>
      <c r="AU106" s="69" t="str">
        <f t="shared" si="95"/>
        <v/>
      </c>
      <c r="AV106" s="67">
        <f t="shared" si="96"/>
        <v>0</v>
      </c>
      <c r="AW106" s="66" t="str">
        <f t="shared" si="72"/>
        <v>ん</v>
      </c>
      <c r="AX106" s="67" t="str">
        <f t="shared" si="73"/>
        <v>か</v>
      </c>
      <c r="AY106" s="68">
        <f t="shared" si="97"/>
        <v>17592454479872</v>
      </c>
      <c r="AZ106" s="69" t="str">
        <f t="shared" si="98"/>
        <v/>
      </c>
      <c r="BA106" s="70">
        <f t="shared" si="99"/>
        <v>0</v>
      </c>
      <c r="BB106" s="116"/>
      <c r="BC106" s="193">
        <v>209</v>
      </c>
      <c r="BD106" s="2" t="s">
        <v>410</v>
      </c>
      <c r="BE106" s="14"/>
      <c r="BF106" s="4" t="s">
        <v>410</v>
      </c>
      <c r="BG106" s="17"/>
      <c r="BH106" s="17" t="s">
        <v>98</v>
      </c>
      <c r="BI106" s="17" t="s">
        <v>100</v>
      </c>
      <c r="BJ106" s="169" t="s">
        <v>63</v>
      </c>
      <c r="BK106" s="31"/>
      <c r="BL106" s="6" t="s">
        <v>550</v>
      </c>
      <c r="BM106" s="7" t="s">
        <v>551</v>
      </c>
      <c r="BN106" s="16" t="s">
        <v>552</v>
      </c>
      <c r="BO106" s="29" t="str">
        <f t="shared" si="61"/>
        <v>{"key_code":"b","modifiers":["shift","option"]},{"key_code":"3"},{"key_code":"0"},{"key_code":"0"},{"key_code":"d"},{"key_code":"return_or_enter"},{"key_code":"return_or_enter"},{"key_code":"3"},{"key_code":"0"},{"key_code":"0"},{"key_code":"c"},{"key_code":"lang1"}</v>
      </c>
      <c r="BP106" s="132" t="s">
        <v>553</v>
      </c>
      <c r="BQ106" s="29" t="str">
        <f t="shared" si="74"/>
        <v>{"key_code":"b","modifiers":["shift","option"]},{"key_code":"3"},{"key_code":"0"},{"key_code":"0"},{"key_code":"d"},{"key_code":"return_or_enter"},{"key_code":"return_or_enter"},{"key_code":"3"},{"key_code":"0"},{"key_code":"0"},{"key_code":"c"},{"key_code":"lang2"}</v>
      </c>
    </row>
    <row r="107" spans="1:69" ht="42">
      <c r="A107" s="154"/>
      <c r="B107" s="137"/>
      <c r="C107" s="137"/>
      <c r="D107" s="360"/>
      <c r="E107" s="371" t="str">
        <f t="shared" si="75"/>
        <v>{"description":"な, ん &amp; っ → □□□","conditions":[{"type":"variable_if","name":"USC","value":2},{"type":"variable_unless","name":"B07","value":0},{"type":"variable_unless","name":"B08","value":0}],"from":{"key_code":"g","modifiers":{"optional":["caps_lock"]}},"to":[{"key_code":"delete_or_backspace"},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B08","value":0}],"from":{"key_code":"g","modifiers":{"optional":["caps_lock"]}},"to":[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B07","value":0},{"type":"variable_unless","name":"B08","value":0}],"from":{"key_code":"g","modifiers":{"optional":["caps_lock"]}},"to":[{"key_code":"spacebar"},{"key_code":"spacebar"},{"key_code":"spacebar"},{"set_variable":{"name":"C05","value":1}},{"set_variable":{"name":"USC","value":0}}],"to_after_key_up":[{"set_variable":{"name":"C05","value":0}}],"type":"basic"},</v>
      </c>
      <c r="F107" s="138" t="str">
        <f t="shared" si="100"/>
        <v>{"conditions":[{"type":"variable_if","name":"USC","value":2},{"type":"variable_unless","name":"B07","value":0},{"type":"variable_unless","name":"C05","value":0}],"from":{"key_code":"comma","modifiers":{"optional":["caps_lock"]}},"to":[{"key_code":"delete_or_backspace"},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05","value":0}],"from":{"key_code":"comma","modifiers":{"optional":["caps_lock"]}},"to":[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C05","value":0}],"from":{"key_code":"comma","modifiers":{"optional":["caps_lock"]}},"to":[{"key_code":"spacebar"},{"key_code":"spacebar"},{"key_code":"spacebar"},{"set_variable":{"name":"B08","value":1}},{"set_variable":{"name":"USC","value":0}}],"to_after_key_up":[{"set_variable":{"name":"B08","value":0}}],"type":"basic"},</v>
      </c>
      <c r="G107" s="138" t="str">
        <f t="shared" si="101"/>
        <v>{"conditions":[{"type":"variable_if","name":"USC","value":2},{"type":"variable_unless","name":"B08","value":0},{"type":"variable_unless","name":"C05","value":0}],"from":{"key_code":"m","modifiers":{"optional":["caps_lock"]}},"to":[{"key_code":"delete_or_backspace"},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05","value":0}],"from":{"key_code":"m","modifiers":{"optional":["caps_lock"]}},"to":[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C05","value":0}],"from":{"key_code":"m","modifiers":{"optional":["caps_lock"]}},"to":[{"key_code":"spacebar"},{"key_code":"spacebar"},{"key_code":"spacebar"},{"set_variable":{"name":"B07","value":1}},{"set_variable":{"name":"USC","value":0}}],"to_after_key_up":[{"set_variable":{"name":"B07","value":0}}],"type":"basic"},</v>
      </c>
      <c r="H107" s="138" t="str">
        <f t="shared" si="76"/>
        <v/>
      </c>
      <c r="I107" s="138" t="str">
        <f t="shared" si="77"/>
        <v/>
      </c>
      <c r="J107" s="138" t="str">
        <f t="shared" si="102"/>
        <v/>
      </c>
      <c r="K107" s="138" t="str">
        <f t="shared" si="103"/>
        <v/>
      </c>
      <c r="L107" s="138" t="str">
        <f t="shared" si="104"/>
        <v/>
      </c>
      <c r="M107" s="138" t="str">
        <f t="shared" si="105"/>
        <v/>
      </c>
      <c r="N107" s="138" t="str">
        <f t="shared" si="78"/>
        <v/>
      </c>
      <c r="O107" s="138" t="str">
        <f t="shared" si="79"/>
        <v/>
      </c>
      <c r="P107" s="138" t="str">
        <f t="shared" si="80"/>
        <v/>
      </c>
      <c r="Q107" s="138" t="str">
        <f t="shared" si="81"/>
        <v/>
      </c>
      <c r="R107" s="138" t="str">
        <f t="shared" si="82"/>
        <v/>
      </c>
      <c r="S107" s="138" t="str">
        <f t="shared" si="83"/>
        <v/>
      </c>
      <c r="T107" s="138" t="str">
        <f t="shared" si="84"/>
        <v/>
      </c>
      <c r="U107" s="138" t="str">
        <f t="shared" si="85"/>
        <v/>
      </c>
      <c r="V107" s="138" t="str">
        <f t="shared" si="86"/>
        <v/>
      </c>
      <c r="W107" s="138"/>
      <c r="X107" s="138"/>
      <c r="Y107" s="160"/>
      <c r="Z107" s="159" t="str">
        <f t="shared" si="87"/>
        <v/>
      </c>
      <c r="AA107" s="138" t="str">
        <f t="shared" si="88"/>
        <v/>
      </c>
      <c r="AB107" s="138" t="str">
        <f t="shared" si="89"/>
        <v/>
      </c>
      <c r="AC107" s="160" t="str">
        <f t="shared" si="90"/>
        <v/>
      </c>
      <c r="AD107" s="162"/>
      <c r="AF107" s="34">
        <f t="shared" si="62"/>
        <v>3</v>
      </c>
      <c r="AG107" s="33" t="str">
        <f t="shared" si="63"/>
        <v>A</v>
      </c>
      <c r="AH107" s="33">
        <f t="shared" si="64"/>
        <v>1</v>
      </c>
      <c r="AI107" s="33">
        <f t="shared" si="65"/>
        <v>0</v>
      </c>
      <c r="AJ107" s="40">
        <f t="shared" si="66"/>
        <v>26388815937536</v>
      </c>
      <c r="AK107" s="319">
        <f t="shared" si="67"/>
        <v>0</v>
      </c>
      <c r="AL107" s="116"/>
      <c r="AM107" s="66" t="str">
        <f t="shared" si="68"/>
        <v>な</v>
      </c>
      <c r="AN107" s="67" t="str">
        <f t="shared" si="69"/>
        <v>ん</v>
      </c>
      <c r="AO107" s="68">
        <f t="shared" si="91"/>
        <v>26388279066624</v>
      </c>
      <c r="AP107" s="69" t="str">
        <f t="shared" si="92"/>
        <v/>
      </c>
      <c r="AQ107" s="67">
        <f t="shared" si="93"/>
        <v>0</v>
      </c>
      <c r="AR107" s="66" t="str">
        <f t="shared" si="70"/>
        <v>な</v>
      </c>
      <c r="AS107" s="67" t="str">
        <f t="shared" si="71"/>
        <v>っ</v>
      </c>
      <c r="AT107" s="68">
        <f t="shared" si="94"/>
        <v>8796629893120</v>
      </c>
      <c r="AU107" s="69" t="str">
        <f t="shared" si="95"/>
        <v/>
      </c>
      <c r="AV107" s="67">
        <f t="shared" si="96"/>
        <v>0</v>
      </c>
      <c r="AW107" s="66" t="str">
        <f t="shared" si="72"/>
        <v>ん</v>
      </c>
      <c r="AX107" s="67" t="str">
        <f t="shared" si="73"/>
        <v>っ</v>
      </c>
      <c r="AY107" s="68">
        <f t="shared" si="97"/>
        <v>17592722915328</v>
      </c>
      <c r="AZ107" s="69" t="str">
        <f t="shared" si="98"/>
        <v/>
      </c>
      <c r="BA107" s="70">
        <f t="shared" si="99"/>
        <v>0</v>
      </c>
      <c r="BB107" s="116"/>
      <c r="BC107" s="193">
        <v>210</v>
      </c>
      <c r="BD107" s="2" t="s">
        <v>410</v>
      </c>
      <c r="BE107" s="14"/>
      <c r="BF107" s="4" t="s">
        <v>410</v>
      </c>
      <c r="BG107" s="17"/>
      <c r="BH107" s="17" t="s">
        <v>98</v>
      </c>
      <c r="BI107" s="17" t="s">
        <v>100</v>
      </c>
      <c r="BJ107" s="169" t="s">
        <v>65</v>
      </c>
      <c r="BK107" s="31"/>
      <c r="BL107" s="6" t="s">
        <v>554</v>
      </c>
      <c r="BM107" s="7" t="s">
        <v>555</v>
      </c>
      <c r="BN107" s="16" t="s">
        <v>556</v>
      </c>
      <c r="BO107" s="29" t="str">
        <f t="shared" si="61"/>
        <v>{"key_code":"spacebar"},{"key_code":"spacebar"},{"key_code":"spacebar"}</v>
      </c>
      <c r="BP107" s="132"/>
      <c r="BQ107" s="29" t="str">
        <f t="shared" si="74"/>
        <v>{"key_code":"spacebar"},{"key_code":"spacebar"},{"key_code":"spacebar"}</v>
      </c>
    </row>
    <row r="108" spans="1:69" ht="63">
      <c r="A108" s="154"/>
      <c r="B108" s="137"/>
      <c r="C108" s="137"/>
      <c r="D108" s="360"/>
      <c r="E108" s="371" t="str">
        <f t="shared" si="75"/>
        <v>{"description":"な, ん &amp; ほ → 】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</v>
      </c>
      <c r="F108" s="138" t="str">
        <f t="shared" si="100"/>
        <v>{"conditions":[{"type":"variable_if","name":"USC","value":2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</v>
      </c>
      <c r="G108" s="138" t="str">
        <f t="shared" si="101"/>
        <v>{"conditions":[{"type":"variable_if","name":"USC","value":2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</v>
      </c>
      <c r="H108" s="138" t="str">
        <f t="shared" si="76"/>
        <v/>
      </c>
      <c r="I108" s="138" t="str">
        <f t="shared" si="77"/>
        <v/>
      </c>
      <c r="J108" s="138" t="str">
        <f t="shared" si="102"/>
        <v/>
      </c>
      <c r="K108" s="138" t="str">
        <f t="shared" si="103"/>
        <v/>
      </c>
      <c r="L108" s="138" t="str">
        <f t="shared" si="104"/>
        <v/>
      </c>
      <c r="M108" s="138" t="str">
        <f t="shared" si="105"/>
        <v/>
      </c>
      <c r="N108" s="138" t="str">
        <f t="shared" si="78"/>
        <v/>
      </c>
      <c r="O108" s="138" t="str">
        <f t="shared" si="79"/>
        <v/>
      </c>
      <c r="P108" s="138" t="str">
        <f t="shared" si="80"/>
        <v/>
      </c>
      <c r="Q108" s="138" t="str">
        <f t="shared" si="81"/>
        <v/>
      </c>
      <c r="R108" s="138" t="str">
        <f t="shared" si="82"/>
        <v/>
      </c>
      <c r="S108" s="138" t="str">
        <f t="shared" si="83"/>
        <v/>
      </c>
      <c r="T108" s="138" t="str">
        <f t="shared" si="84"/>
        <v/>
      </c>
      <c r="U108" s="138" t="str">
        <f t="shared" si="85"/>
        <v/>
      </c>
      <c r="V108" s="138" t="str">
        <f t="shared" si="86"/>
        <v/>
      </c>
      <c r="W108" s="138"/>
      <c r="X108" s="138"/>
      <c r="Y108" s="160"/>
      <c r="Z108" s="159" t="str">
        <f t="shared" si="87"/>
        <v>{"description":"M, Comma &amp; Z → 】","conditions":[{"type":"variable_if","name":"USC","value":2},{"type":"variable_unless","name":"B07","value":0},{"type":"variable_unless","name":"B08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],"from":{"key_code":"z","modifiers":{"optional":["caps_lock"]}},"to":[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</v>
      </c>
      <c r="AA108" s="138" t="str">
        <f t="shared" si="88"/>
        <v>{"conditions":[{"type":"variable_if","name":"USC","value":2},{"type":"variable_unless","name":"B07","value":0},{"type":"variable_unless","name":"B01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],"from":{"key_code":"comma","modifiers":{"optional":["caps_lock"]}},"to":[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</v>
      </c>
      <c r="AB108" s="138" t="str">
        <f t="shared" si="89"/>
        <v>{"conditions":[{"type":"variable_if","name":"USC","value":2},{"type":"variable_unless","name":"B08","value":0},{"type":"variable_unless","name":"B01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],"from":{"key_code":"m","modifiers":{"optional":["caps_lock"]}},"to":[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</v>
      </c>
      <c r="AC108" s="160" t="str">
        <f t="shared" si="90"/>
        <v/>
      </c>
      <c r="AD108" s="162"/>
      <c r="AF108" s="34">
        <f t="shared" si="62"/>
        <v>3</v>
      </c>
      <c r="AG108" s="33" t="str">
        <f t="shared" si="63"/>
        <v>A</v>
      </c>
      <c r="AH108" s="33">
        <f t="shared" si="64"/>
        <v>1</v>
      </c>
      <c r="AI108" s="33">
        <f t="shared" si="65"/>
        <v>0</v>
      </c>
      <c r="AJ108" s="40">
        <f t="shared" si="66"/>
        <v>26525718020096</v>
      </c>
      <c r="AK108" s="319">
        <f t="shared" si="67"/>
        <v>0</v>
      </c>
      <c r="AL108" s="116"/>
      <c r="AM108" s="66" t="str">
        <f t="shared" si="68"/>
        <v>な</v>
      </c>
      <c r="AN108" s="67" t="str">
        <f t="shared" si="69"/>
        <v>ん</v>
      </c>
      <c r="AO108" s="68">
        <f t="shared" si="91"/>
        <v>26388279066624</v>
      </c>
      <c r="AP108" s="69" t="str">
        <f t="shared" si="92"/>
        <v/>
      </c>
      <c r="AQ108" s="67">
        <f t="shared" si="93"/>
        <v>0</v>
      </c>
      <c r="AR108" s="66" t="str">
        <f t="shared" si="70"/>
        <v>な</v>
      </c>
      <c r="AS108" s="67" t="str">
        <f t="shared" si="71"/>
        <v>ほ</v>
      </c>
      <c r="AT108" s="68">
        <f t="shared" si="94"/>
        <v>8933531975680</v>
      </c>
      <c r="AU108" s="69" t="str">
        <f t="shared" si="95"/>
        <v>ぽ</v>
      </c>
      <c r="AV108" s="67">
        <f t="shared" si="96"/>
        <v>1</v>
      </c>
      <c r="AW108" s="66" t="str">
        <f t="shared" si="72"/>
        <v>ん</v>
      </c>
      <c r="AX108" s="67" t="str">
        <f t="shared" si="73"/>
        <v>ほ</v>
      </c>
      <c r="AY108" s="68">
        <f t="shared" si="97"/>
        <v>17729624997888</v>
      </c>
      <c r="AZ108" s="69" t="str">
        <f t="shared" si="98"/>
        <v/>
      </c>
      <c r="BA108" s="70">
        <f t="shared" si="99"/>
        <v>0</v>
      </c>
      <c r="BB108" s="116"/>
      <c r="BC108" s="193">
        <v>211</v>
      </c>
      <c r="BD108" s="2" t="s">
        <v>410</v>
      </c>
      <c r="BE108" s="14"/>
      <c r="BF108" s="4" t="s">
        <v>410</v>
      </c>
      <c r="BG108" s="17"/>
      <c r="BH108" s="17" t="s">
        <v>98</v>
      </c>
      <c r="BI108" s="17" t="s">
        <v>100</v>
      </c>
      <c r="BJ108" s="169" t="s">
        <v>86</v>
      </c>
      <c r="BK108" s="31"/>
      <c r="BL108" s="6" t="s">
        <v>557</v>
      </c>
      <c r="BM108" s="7" t="s">
        <v>558</v>
      </c>
      <c r="BN108" s="16" t="s">
        <v>559</v>
      </c>
      <c r="BO108" s="29" t="str">
        <f t="shared" si="61"/>
        <v>{"key_code":"b","modifiers":["shift","option"]},{"key_code":"3"},{"key_code":"0"},{"key_code":"1"},{"key_code":"1"},{"key_code":"lang1"}</v>
      </c>
      <c r="BP108" s="132" t="s">
        <v>560</v>
      </c>
      <c r="BQ108" s="29" t="str">
        <f t="shared" si="74"/>
        <v>{"key_code":"b","modifiers":["shift","option"]},{"key_code":"3"},{"key_code":"0"},{"key_code":"1"},{"key_code":"1"},{"key_code":"lang2"}</v>
      </c>
    </row>
    <row r="109" spans="1:69" ht="63">
      <c r="A109" s="154"/>
      <c r="B109" s="137"/>
      <c r="C109" s="137"/>
      <c r="D109" s="360"/>
      <c r="E109" s="371" t="str">
        <f t="shared" si="75"/>
        <v>{"description":"な, ん &amp; ひ → 〉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</v>
      </c>
      <c r="F109" s="138" t="str">
        <f t="shared" si="100"/>
        <v>{"conditions":[{"type":"variable_if","name":"USC","value":2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</v>
      </c>
      <c r="G109" s="138" t="str">
        <f t="shared" si="101"/>
        <v>{"conditions":[{"type":"variable_if","name":"USC","value":2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</v>
      </c>
      <c r="H109" s="138" t="str">
        <f t="shared" si="76"/>
        <v/>
      </c>
      <c r="I109" s="138" t="str">
        <f t="shared" si="77"/>
        <v/>
      </c>
      <c r="J109" s="138" t="str">
        <f t="shared" si="102"/>
        <v/>
      </c>
      <c r="K109" s="138" t="str">
        <f t="shared" si="103"/>
        <v/>
      </c>
      <c r="L109" s="138" t="str">
        <f t="shared" si="104"/>
        <v/>
      </c>
      <c r="M109" s="138" t="str">
        <f t="shared" si="105"/>
        <v/>
      </c>
      <c r="N109" s="138" t="str">
        <f t="shared" si="78"/>
        <v/>
      </c>
      <c r="O109" s="138" t="str">
        <f t="shared" si="79"/>
        <v/>
      </c>
      <c r="P109" s="138" t="str">
        <f t="shared" si="80"/>
        <v/>
      </c>
      <c r="Q109" s="138" t="str">
        <f t="shared" si="81"/>
        <v/>
      </c>
      <c r="R109" s="138" t="str">
        <f t="shared" si="82"/>
        <v/>
      </c>
      <c r="S109" s="138" t="str">
        <f t="shared" si="83"/>
        <v/>
      </c>
      <c r="T109" s="138" t="str">
        <f t="shared" si="84"/>
        <v/>
      </c>
      <c r="U109" s="138" t="str">
        <f t="shared" si="85"/>
        <v/>
      </c>
      <c r="V109" s="138" t="str">
        <f t="shared" si="86"/>
        <v/>
      </c>
      <c r="W109" s="138"/>
      <c r="X109" s="138"/>
      <c r="Y109" s="160"/>
      <c r="Z109" s="159" t="str">
        <f t="shared" si="87"/>
        <v>{"description":"M, Comma &amp; X → 〉","conditions":[{"type":"variable_if","name":"USC","value":2},{"type":"variable_unless","name":"B07","value":0},{"type":"variable_unless","name":"B08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],"from":{"key_code":"x","modifiers":{"optional":["caps_lock"]}},"to":[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</v>
      </c>
      <c r="AA109" s="138" t="str">
        <f t="shared" si="88"/>
        <v>{"conditions":[{"type":"variable_if","name":"USC","value":2},{"type":"variable_unless","name":"B07","value":0},{"type":"variable_unless","name":"B02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],"from":{"key_code":"comma","modifiers":{"optional":["caps_lock"]}},"to":[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</v>
      </c>
      <c r="AB109" s="138" t="str">
        <f t="shared" si="89"/>
        <v>{"conditions":[{"type":"variable_if","name":"USC","value":2},{"type":"variable_unless","name":"B08","value":0},{"type":"variable_unless","name":"B02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],"from":{"key_code":"m","modifiers":{"optional":["caps_lock"]}},"to":[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</v>
      </c>
      <c r="AC109" s="160" t="str">
        <f t="shared" si="90"/>
        <v/>
      </c>
      <c r="AD109" s="162"/>
      <c r="AF109" s="34">
        <f t="shared" si="62"/>
        <v>3</v>
      </c>
      <c r="AG109" s="33" t="str">
        <f t="shared" si="63"/>
        <v>A</v>
      </c>
      <c r="AH109" s="33">
        <f t="shared" si="64"/>
        <v>1</v>
      </c>
      <c r="AI109" s="33">
        <f t="shared" si="65"/>
        <v>0</v>
      </c>
      <c r="AJ109" s="40">
        <f t="shared" si="66"/>
        <v>26663156973568</v>
      </c>
      <c r="AK109" s="319">
        <f t="shared" si="67"/>
        <v>0</v>
      </c>
      <c r="AL109" s="116"/>
      <c r="AM109" s="66" t="str">
        <f t="shared" si="68"/>
        <v>な</v>
      </c>
      <c r="AN109" s="67" t="str">
        <f t="shared" si="69"/>
        <v>ん</v>
      </c>
      <c r="AO109" s="68">
        <f t="shared" si="91"/>
        <v>26388279066624</v>
      </c>
      <c r="AP109" s="69" t="str">
        <f t="shared" si="92"/>
        <v/>
      </c>
      <c r="AQ109" s="67">
        <f t="shared" si="93"/>
        <v>0</v>
      </c>
      <c r="AR109" s="66" t="str">
        <f t="shared" si="70"/>
        <v>な</v>
      </c>
      <c r="AS109" s="67" t="str">
        <f t="shared" si="71"/>
        <v>ひ</v>
      </c>
      <c r="AT109" s="68">
        <f t="shared" si="94"/>
        <v>9070970929152</v>
      </c>
      <c r="AU109" s="69" t="str">
        <f t="shared" si="95"/>
        <v>ぴ</v>
      </c>
      <c r="AV109" s="67">
        <f t="shared" si="96"/>
        <v>1</v>
      </c>
      <c r="AW109" s="66" t="str">
        <f t="shared" si="72"/>
        <v>ん</v>
      </c>
      <c r="AX109" s="67" t="str">
        <f t="shared" si="73"/>
        <v>ひ</v>
      </c>
      <c r="AY109" s="68">
        <f t="shared" si="97"/>
        <v>17867063951360</v>
      </c>
      <c r="AZ109" s="69" t="str">
        <f t="shared" si="98"/>
        <v/>
      </c>
      <c r="BA109" s="70">
        <f t="shared" si="99"/>
        <v>0</v>
      </c>
      <c r="BB109" s="116"/>
      <c r="BC109" s="193">
        <v>212</v>
      </c>
      <c r="BD109" s="2" t="s">
        <v>410</v>
      </c>
      <c r="BE109" s="14"/>
      <c r="BF109" s="4" t="s">
        <v>410</v>
      </c>
      <c r="BG109" s="17"/>
      <c r="BH109" s="17" t="s">
        <v>98</v>
      </c>
      <c r="BI109" s="17" t="s">
        <v>100</v>
      </c>
      <c r="BJ109" s="169" t="s">
        <v>88</v>
      </c>
      <c r="BK109" s="31"/>
      <c r="BL109" s="6" t="s">
        <v>561</v>
      </c>
      <c r="BM109" s="7" t="s">
        <v>562</v>
      </c>
      <c r="BN109" s="16" t="s">
        <v>563</v>
      </c>
      <c r="BO109" s="29" t="str">
        <f t="shared" si="61"/>
        <v>{"key_code":"b","modifiers":["shift","option"]},{"key_code":"3"},{"key_code":"0"},{"key_code":"0"},{"key_code":"9"},{"key_code":"lang1"}</v>
      </c>
      <c r="BP109" s="132" t="s">
        <v>564</v>
      </c>
      <c r="BQ109" s="29" t="str">
        <f t="shared" si="74"/>
        <v>{"key_code":"b","modifiers":["shift","option"]},{"key_code":"3"},{"key_code":"0"},{"key_code":"0"},{"key_code":"9"},{"key_code":"lang2"}</v>
      </c>
    </row>
    <row r="110" spans="1:69" ht="63">
      <c r="A110" s="154"/>
      <c r="B110" s="137"/>
      <c r="C110" s="137"/>
      <c r="D110" s="360"/>
      <c r="E110" s="371" t="str">
        <f t="shared" si="75"/>
        <v>{"description":"な, ん &amp; は → 』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</v>
      </c>
      <c r="F110" s="138" t="str">
        <f t="shared" si="100"/>
        <v>{"conditions":[{"type":"variable_if","name":"USC","value":2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</v>
      </c>
      <c r="G110" s="138" t="str">
        <f t="shared" si="101"/>
        <v>{"conditions":[{"type":"variable_if","name":"USC","value":2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</v>
      </c>
      <c r="H110" s="138" t="str">
        <f t="shared" si="76"/>
        <v/>
      </c>
      <c r="I110" s="138" t="str">
        <f t="shared" si="77"/>
        <v/>
      </c>
      <c r="J110" s="138" t="str">
        <f t="shared" si="102"/>
        <v/>
      </c>
      <c r="K110" s="138" t="str">
        <f t="shared" si="103"/>
        <v/>
      </c>
      <c r="L110" s="138" t="str">
        <f t="shared" si="104"/>
        <v/>
      </c>
      <c r="M110" s="138" t="str">
        <f t="shared" si="105"/>
        <v/>
      </c>
      <c r="N110" s="138" t="str">
        <f t="shared" si="78"/>
        <v/>
      </c>
      <c r="O110" s="138" t="str">
        <f t="shared" si="79"/>
        <v/>
      </c>
      <c r="P110" s="138" t="str">
        <f t="shared" si="80"/>
        <v/>
      </c>
      <c r="Q110" s="138" t="str">
        <f t="shared" si="81"/>
        <v/>
      </c>
      <c r="R110" s="138" t="str">
        <f t="shared" si="82"/>
        <v/>
      </c>
      <c r="S110" s="138" t="str">
        <f t="shared" si="83"/>
        <v/>
      </c>
      <c r="T110" s="138" t="str">
        <f t="shared" si="84"/>
        <v/>
      </c>
      <c r="U110" s="138" t="str">
        <f t="shared" si="85"/>
        <v/>
      </c>
      <c r="V110" s="138" t="str">
        <f t="shared" si="86"/>
        <v/>
      </c>
      <c r="W110" s="138"/>
      <c r="X110" s="138"/>
      <c r="Y110" s="160"/>
      <c r="Z110" s="159" t="str">
        <f t="shared" si="87"/>
        <v>{"description":"M, Comma &amp; C → 』","conditions":[{"type":"variable_if","name":"USC","value":2},{"type":"variable_unless","name":"B07","value":0},{"type":"variable_unless","name":"B08","value":0}],"from":{"key_code":"c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],"from":{"key_code":"c","modifiers":{"optional":["caps_lock"]}},"to":[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],"from":{"key_code":"c","modifiers":{"optional":["caps_lock"]}},"to":[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</v>
      </c>
      <c r="AA110" s="138" t="str">
        <f t="shared" si="88"/>
        <v>{"conditions":[{"type":"variable_if","name":"USC","value":2},{"type":"variable_unless","name":"B07","value":0},{"type":"variable_unless","name":"B03","value":0}],"from":{"key_code":"comma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],"from":{"key_code":"comma","modifiers":{"optional":["caps_lock"]}},"to":[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],"from":{"key_code":"comma","modifiers":{"optional":["caps_lock"]}},"to":[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</v>
      </c>
      <c r="AB110" s="138" t="str">
        <f t="shared" si="89"/>
        <v>{"conditions":[{"type":"variable_if","name":"USC","value":2},{"type":"variable_unless","name":"B08","value":0},{"type":"variable_unless","name":"B03","value":0}],"from":{"key_code":"m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],"from":{"key_code":"m","modifiers":{"optional":["caps_lock"]}},"to":[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],"from":{"key_code":"m","modifiers":{"optional":["caps_lock"]}},"to":[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</v>
      </c>
      <c r="AC110" s="160" t="str">
        <f t="shared" si="90"/>
        <v/>
      </c>
      <c r="AD110" s="162"/>
      <c r="AF110" s="34">
        <f t="shared" si="62"/>
        <v>3</v>
      </c>
      <c r="AG110" s="33" t="str">
        <f t="shared" si="63"/>
        <v>A</v>
      </c>
      <c r="AH110" s="33">
        <f t="shared" si="64"/>
        <v>1</v>
      </c>
      <c r="AI110" s="33">
        <f t="shared" si="65"/>
        <v>0</v>
      </c>
      <c r="AJ110" s="40">
        <f t="shared" si="66"/>
        <v>26938034880512</v>
      </c>
      <c r="AK110" s="319">
        <f t="shared" si="67"/>
        <v>0</v>
      </c>
      <c r="AL110" s="116"/>
      <c r="AM110" s="66" t="str">
        <f t="shared" si="68"/>
        <v>な</v>
      </c>
      <c r="AN110" s="67" t="str">
        <f t="shared" si="69"/>
        <v>ん</v>
      </c>
      <c r="AO110" s="68">
        <f t="shared" si="91"/>
        <v>26388279066624</v>
      </c>
      <c r="AP110" s="69" t="str">
        <f t="shared" si="92"/>
        <v/>
      </c>
      <c r="AQ110" s="67">
        <f t="shared" si="93"/>
        <v>0</v>
      </c>
      <c r="AR110" s="66" t="str">
        <f t="shared" si="70"/>
        <v>な</v>
      </c>
      <c r="AS110" s="67" t="str">
        <f t="shared" si="71"/>
        <v>は</v>
      </c>
      <c r="AT110" s="68">
        <f t="shared" si="94"/>
        <v>9345848836096</v>
      </c>
      <c r="AU110" s="69" t="str">
        <f t="shared" si="95"/>
        <v>ぱ</v>
      </c>
      <c r="AV110" s="67">
        <f t="shared" si="96"/>
        <v>1</v>
      </c>
      <c r="AW110" s="66" t="str">
        <f t="shared" si="72"/>
        <v>ん</v>
      </c>
      <c r="AX110" s="67" t="str">
        <f t="shared" si="73"/>
        <v>は</v>
      </c>
      <c r="AY110" s="68">
        <f t="shared" si="97"/>
        <v>18141941858304</v>
      </c>
      <c r="AZ110" s="69" t="str">
        <f t="shared" si="98"/>
        <v/>
      </c>
      <c r="BA110" s="70">
        <f t="shared" si="99"/>
        <v>0</v>
      </c>
      <c r="BB110" s="116"/>
      <c r="BC110" s="193">
        <v>213</v>
      </c>
      <c r="BD110" s="2" t="s">
        <v>410</v>
      </c>
      <c r="BE110" s="14"/>
      <c r="BF110" s="4" t="s">
        <v>410</v>
      </c>
      <c r="BG110" s="17"/>
      <c r="BH110" s="17" t="s">
        <v>98</v>
      </c>
      <c r="BI110" s="17" t="s">
        <v>100</v>
      </c>
      <c r="BJ110" s="169" t="s">
        <v>90</v>
      </c>
      <c r="BK110" s="31"/>
      <c r="BL110" s="6" t="s">
        <v>565</v>
      </c>
      <c r="BM110" s="7" t="s">
        <v>566</v>
      </c>
      <c r="BN110" s="16" t="s">
        <v>567</v>
      </c>
      <c r="BO110" s="29" t="str">
        <f t="shared" si="61"/>
        <v>{"key_code":"b","modifiers":["shift","option"]},{"key_code":"3"},{"key_code":"0"},{"key_code":"0"},{"key_code":"f"},{"key_code":"lang1"}</v>
      </c>
      <c r="BP110" s="132" t="s">
        <v>568</v>
      </c>
      <c r="BQ110" s="29" t="str">
        <f t="shared" si="74"/>
        <v>{"key_code":"b","modifiers":["shift","option"]},{"key_code":"3"},{"key_code":"0"},{"key_code":"0"},{"key_code":"f"},{"key_code":"lang2"}</v>
      </c>
    </row>
    <row r="111" spans="1:69" ht="84">
      <c r="A111" s="154"/>
      <c r="B111" s="137"/>
      <c r="C111" s="137"/>
      <c r="D111" s="360"/>
      <c r="E111" s="371" t="str">
        <f t="shared" si="75"/>
        <v>{"description":"な, ん &amp; こ → 」□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</v>
      </c>
      <c r="F111" s="138" t="str">
        <f t="shared" si="100"/>
        <v>{"conditions":[{"type":"variable_if","name":"USC","value":2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</v>
      </c>
      <c r="G111" s="138" t="str">
        <f t="shared" si="101"/>
        <v>{"conditions":[{"type":"variable_if","name":"USC","value":2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</v>
      </c>
      <c r="H111" s="138" t="str">
        <f t="shared" si="76"/>
        <v/>
      </c>
      <c r="I111" s="138" t="str">
        <f t="shared" si="77"/>
        <v/>
      </c>
      <c r="J111" s="138" t="str">
        <f t="shared" si="102"/>
        <v/>
      </c>
      <c r="K111" s="138" t="str">
        <f t="shared" si="103"/>
        <v/>
      </c>
      <c r="L111" s="138" t="str">
        <f t="shared" si="104"/>
        <v/>
      </c>
      <c r="M111" s="138" t="str">
        <f t="shared" si="105"/>
        <v/>
      </c>
      <c r="N111" s="138" t="str">
        <f t="shared" si="78"/>
        <v/>
      </c>
      <c r="O111" s="138" t="str">
        <f t="shared" si="79"/>
        <v/>
      </c>
      <c r="P111" s="138" t="str">
        <f t="shared" si="80"/>
        <v/>
      </c>
      <c r="Q111" s="138" t="str">
        <f t="shared" si="81"/>
        <v/>
      </c>
      <c r="R111" s="138" t="str">
        <f t="shared" si="82"/>
        <v/>
      </c>
      <c r="S111" s="138" t="str">
        <f t="shared" si="83"/>
        <v/>
      </c>
      <c r="T111" s="138" t="str">
        <f t="shared" si="84"/>
        <v/>
      </c>
      <c r="U111" s="138" t="str">
        <f t="shared" si="85"/>
        <v/>
      </c>
      <c r="V111" s="138" t="str">
        <f t="shared" si="86"/>
        <v/>
      </c>
      <c r="W111" s="138"/>
      <c r="X111" s="138"/>
      <c r="Y111" s="160"/>
      <c r="Z111" s="159" t="str">
        <f t="shared" si="87"/>
        <v>{"description":"M, Comma &amp; V → 」□マクロ","conditions":[{"type":"variable_if","name":"USC","value":2},{"type":"variable_unless","name":"B07","value":0},{"type":"variable_unless","name":"B08","value":0}],"from":{"key_code":"v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],"from":{"key_code":"v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],"from":{"key_code":"v","modifiers":{"optional":["caps_lock"]}},"to":[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</v>
      </c>
      <c r="AA111" s="138" t="str">
        <f t="shared" si="88"/>
        <v>{"conditions":[{"type":"variable_if","name":"USC","value":2},{"type":"variable_unless","name":"B07","value":0},{"type":"variable_unless","name":"B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],"from":{"key_code":"comma","modifiers":{"optional":["caps_lock"]}},"to":[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</v>
      </c>
      <c r="AB111" s="138" t="str">
        <f t="shared" si="89"/>
        <v>{"conditions":[{"type":"variable_if","name":"USC","value":2},{"type":"variable_unless","name":"B08","value":0},{"type":"variable_unless","name":"B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],"from":{"key_code":"m","modifiers":{"optional":["caps_lock"]}},"to":[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</v>
      </c>
      <c r="AC111" s="160" t="str">
        <f t="shared" si="90"/>
        <v/>
      </c>
      <c r="AD111" s="162"/>
      <c r="AF111" s="34">
        <f t="shared" si="62"/>
        <v>3</v>
      </c>
      <c r="AG111" s="33" t="str">
        <f t="shared" si="63"/>
        <v>A</v>
      </c>
      <c r="AH111" s="33">
        <f t="shared" si="64"/>
        <v>1</v>
      </c>
      <c r="AI111" s="33">
        <f t="shared" si="65"/>
        <v>0</v>
      </c>
      <c r="AJ111" s="40">
        <f t="shared" si="66"/>
        <v>27487790694400</v>
      </c>
      <c r="AK111" s="319">
        <f t="shared" si="67"/>
        <v>0</v>
      </c>
      <c r="AL111" s="116"/>
      <c r="AM111" s="66" t="str">
        <f t="shared" si="68"/>
        <v>な</v>
      </c>
      <c r="AN111" s="67" t="str">
        <f t="shared" si="69"/>
        <v>ん</v>
      </c>
      <c r="AO111" s="68">
        <f t="shared" si="91"/>
        <v>26388279066624</v>
      </c>
      <c r="AP111" s="69" t="str">
        <f t="shared" si="92"/>
        <v/>
      </c>
      <c r="AQ111" s="67">
        <f t="shared" si="93"/>
        <v>0</v>
      </c>
      <c r="AR111" s="66" t="str">
        <f t="shared" si="70"/>
        <v>な</v>
      </c>
      <c r="AS111" s="67" t="str">
        <f t="shared" si="71"/>
        <v>こ</v>
      </c>
      <c r="AT111" s="68">
        <f t="shared" si="94"/>
        <v>9895604649984</v>
      </c>
      <c r="AU111" s="69">
        <f t="shared" si="95"/>
        <v>0</v>
      </c>
      <c r="AV111" s="67">
        <f t="shared" si="96"/>
        <v>1</v>
      </c>
      <c r="AW111" s="66" t="str">
        <f t="shared" si="72"/>
        <v>ん</v>
      </c>
      <c r="AX111" s="67" t="str">
        <f t="shared" si="73"/>
        <v>こ</v>
      </c>
      <c r="AY111" s="68">
        <f t="shared" si="97"/>
        <v>18691697672192</v>
      </c>
      <c r="AZ111" s="69" t="str">
        <f t="shared" si="98"/>
        <v/>
      </c>
      <c r="BA111" s="70">
        <f t="shared" si="99"/>
        <v>0</v>
      </c>
      <c r="BB111" s="116"/>
      <c r="BC111" s="193">
        <v>214</v>
      </c>
      <c r="BD111" s="2" t="s">
        <v>410</v>
      </c>
      <c r="BE111" s="14"/>
      <c r="BF111" s="4" t="s">
        <v>410</v>
      </c>
      <c r="BG111" s="17"/>
      <c r="BH111" s="17" t="s">
        <v>98</v>
      </c>
      <c r="BI111" s="17" t="s">
        <v>100</v>
      </c>
      <c r="BJ111" s="169" t="s">
        <v>92</v>
      </c>
      <c r="BK111" s="31"/>
      <c r="BL111" s="6" t="s">
        <v>569</v>
      </c>
      <c r="BM111" s="7" t="s">
        <v>570</v>
      </c>
      <c r="BN111" s="16" t="s">
        <v>571</v>
      </c>
      <c r="BO111" s="29" t="str">
        <f t="shared" si="61"/>
        <v>{"key_code":"b","modifiers":["shift","option"]},{"key_code":"3"},{"key_code":"0"},{"key_code":"0"},{"key_code":"d"},{"key_code":"lang1"},{"key_code":"return_or_enter"},{"key_code":"spacebar"}</v>
      </c>
      <c r="BP111" s="132" t="s">
        <v>572</v>
      </c>
      <c r="BQ111" s="29" t="str">
        <f t="shared" si="74"/>
        <v>{"key_code":"b","modifiers":["shift","option"]},{"key_code":"3"},{"key_code":"0"},{"key_code":"0"},{"key_code":"d"},{"key_code":"lang2"},{"key_code":"return_or_enter"},{"key_code":"spacebar"}</v>
      </c>
    </row>
    <row r="112" spans="1:69" ht="84">
      <c r="A112" s="154"/>
      <c r="B112" s="137"/>
      <c r="C112" s="137"/>
      <c r="D112" s="360"/>
      <c r="E112" s="371" t="str">
        <f t="shared" si="75"/>
        <v>{"description":"な, ん &amp; そ → 」｜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</v>
      </c>
      <c r="F112" s="138" t="str">
        <f t="shared" si="100"/>
        <v>{"conditions":[{"type":"variable_if","name":"USC","value":2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</v>
      </c>
      <c r="G112" s="138" t="str">
        <f t="shared" si="101"/>
        <v>{"conditions":[{"type":"variable_if","name":"USC","value":2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</v>
      </c>
      <c r="H112" s="138" t="str">
        <f t="shared" si="76"/>
        <v/>
      </c>
      <c r="I112" s="138" t="str">
        <f t="shared" si="77"/>
        <v/>
      </c>
      <c r="J112" s="138" t="str">
        <f t="shared" si="102"/>
        <v/>
      </c>
      <c r="K112" s="138" t="str">
        <f t="shared" si="103"/>
        <v/>
      </c>
      <c r="L112" s="138" t="str">
        <f t="shared" si="104"/>
        <v/>
      </c>
      <c r="M112" s="138" t="str">
        <f t="shared" si="105"/>
        <v/>
      </c>
      <c r="N112" s="138" t="str">
        <f t="shared" si="78"/>
        <v/>
      </c>
      <c r="O112" s="138" t="str">
        <f t="shared" si="79"/>
        <v/>
      </c>
      <c r="P112" s="138" t="str">
        <f t="shared" si="80"/>
        <v/>
      </c>
      <c r="Q112" s="138" t="str">
        <f t="shared" si="81"/>
        <v/>
      </c>
      <c r="R112" s="138" t="str">
        <f t="shared" si="82"/>
        <v/>
      </c>
      <c r="S112" s="138" t="str">
        <f t="shared" si="83"/>
        <v/>
      </c>
      <c r="T112" s="138" t="str">
        <f t="shared" si="84"/>
        <v/>
      </c>
      <c r="U112" s="138" t="str">
        <f t="shared" si="85"/>
        <v/>
      </c>
      <c r="V112" s="138" t="str">
        <f t="shared" si="86"/>
        <v/>
      </c>
      <c r="W112" s="138"/>
      <c r="X112" s="138"/>
      <c r="Y112" s="160"/>
      <c r="Z112" s="159" t="str">
        <f t="shared" si="87"/>
        <v>{"description":"M, Comma &amp; B → 」｜マクロ","conditions":[{"type":"variable_if","name":"USC","value":2},{"type":"variable_unless","name":"B07","value":0},{"type":"variable_unless","name":"B08","value":0}],"from":{"key_code":"b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],"from":{"key_code":"b","modifiers":{"optional":["caps_lock"]}},"to":[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],"from":{"key_code":"b","modifiers":{"optional":["caps_lock"]}},"to":[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</v>
      </c>
      <c r="AA112" s="138" t="str">
        <f t="shared" si="88"/>
        <v>{"conditions":[{"type":"variable_if","name":"USC","value":2},{"type":"variable_unless","name":"B07","value":0},{"type":"variable_unless","name":"B05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],"from":{"key_code":"comma","modifiers":{"optional":["caps_lock"]}},"to":[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</v>
      </c>
      <c r="AB112" s="138" t="str">
        <f t="shared" si="89"/>
        <v>{"conditions":[{"type":"variable_if","name":"USC","value":2},{"type":"variable_unless","name":"B08","value":0},{"type":"variable_unless","name":"B05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],"from":{"key_code":"m","modifiers":{"optional":["caps_lock"]}},"to":[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</v>
      </c>
      <c r="AC112" s="160" t="str">
        <f t="shared" si="90"/>
        <v/>
      </c>
      <c r="AD112" s="162"/>
      <c r="AF112" s="34">
        <f t="shared" si="62"/>
        <v>3</v>
      </c>
      <c r="AG112" s="33" t="str">
        <f t="shared" si="63"/>
        <v>A</v>
      </c>
      <c r="AH112" s="33">
        <f t="shared" si="64"/>
        <v>1</v>
      </c>
      <c r="AI112" s="33">
        <f t="shared" si="65"/>
        <v>0</v>
      </c>
      <c r="AJ112" s="40">
        <f t="shared" si="66"/>
        <v>28587302322176</v>
      </c>
      <c r="AK112" s="319">
        <f t="shared" si="67"/>
        <v>0</v>
      </c>
      <c r="AL112" s="116"/>
      <c r="AM112" s="66" t="str">
        <f t="shared" si="68"/>
        <v>な</v>
      </c>
      <c r="AN112" s="67" t="str">
        <f t="shared" si="69"/>
        <v>ん</v>
      </c>
      <c r="AO112" s="68">
        <f t="shared" si="91"/>
        <v>26388279066624</v>
      </c>
      <c r="AP112" s="69" t="str">
        <f t="shared" si="92"/>
        <v/>
      </c>
      <c r="AQ112" s="67">
        <f t="shared" si="93"/>
        <v>0</v>
      </c>
      <c r="AR112" s="66" t="str">
        <f t="shared" si="70"/>
        <v>な</v>
      </c>
      <c r="AS112" s="67" t="str">
        <f t="shared" si="71"/>
        <v>そ</v>
      </c>
      <c r="AT112" s="68">
        <f t="shared" si="94"/>
        <v>10995116277760</v>
      </c>
      <c r="AU112" s="69" t="str">
        <f t="shared" si="95"/>
        <v/>
      </c>
      <c r="AV112" s="67">
        <f t="shared" si="96"/>
        <v>0</v>
      </c>
      <c r="AW112" s="66" t="str">
        <f t="shared" si="72"/>
        <v>ん</v>
      </c>
      <c r="AX112" s="67" t="str">
        <f t="shared" si="73"/>
        <v>そ</v>
      </c>
      <c r="AY112" s="68">
        <f t="shared" si="97"/>
        <v>19791209299968</v>
      </c>
      <c r="AZ112" s="69" t="str">
        <f t="shared" si="98"/>
        <v/>
      </c>
      <c r="BA112" s="70">
        <f t="shared" si="99"/>
        <v>0</v>
      </c>
      <c r="BB112" s="116"/>
      <c r="BC112" s="193">
        <v>215</v>
      </c>
      <c r="BD112" s="2" t="s">
        <v>410</v>
      </c>
      <c r="BE112" s="14"/>
      <c r="BF112" s="4" t="s">
        <v>410</v>
      </c>
      <c r="BG112" s="17"/>
      <c r="BH112" s="17" t="s">
        <v>98</v>
      </c>
      <c r="BI112" s="17" t="s">
        <v>100</v>
      </c>
      <c r="BJ112" s="169" t="s">
        <v>94</v>
      </c>
      <c r="BK112" s="31"/>
      <c r="BL112" s="6" t="s">
        <v>573</v>
      </c>
      <c r="BM112" s="7" t="s">
        <v>574</v>
      </c>
      <c r="BN112" s="16" t="s">
        <v>575</v>
      </c>
      <c r="BO112" s="29" t="str">
        <f t="shared" si="61"/>
        <v>{"key_code":"b","modifiers":["shift","option"]},{"key_code":"3"},{"key_code":"0"},{"key_code":"0"},{"key_code":"d"},{"key_code":"lang1"},{"key_code":"return_or_enter"}</v>
      </c>
      <c r="BP112" s="132" t="s">
        <v>576</v>
      </c>
      <c r="BQ112" s="29" t="str">
        <f t="shared" si="74"/>
        <v>{"key_code":"b","modifiers":["shift","option"]},{"key_code":"3"},{"key_code":"0"},{"key_code":"0"},{"key_code":"d"},{"key_code":"lang2"},{"key_code":"return_or_enter"}</v>
      </c>
    </row>
    <row r="113" spans="1:69" ht="63">
      <c r="A113" s="154"/>
      <c r="B113" s="137"/>
      <c r="C113" s="137"/>
      <c r="D113" s="360"/>
      <c r="E113" s="371" t="str">
        <f t="shared" si="75"/>
        <v>{"description":"は, こ &amp; 右 → ▲Home選択","conditions":[{"type":"variable_if","name":"USC","value":2},{"type":"variable_unless","name":"B03","value":0},{"type":"variable_unless","name":"B04","value":0}],"from":{"key_code":"y","modifiers":{"optional":["caps_lock"]}},"to":[{"key_code":"delete_or_backspace"},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USC","value":0},{"type":"variable_unless","name":"B03","value":0},{"type":"variable_unless","name":"B04","value":0}],"from":{"key_code":"y","modifiers":{"optional":["caps_lock"]}},"to":[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B03","value":0},{"type":"variable_unless","name":"B04","value":0}],"from":{"key_code":"y","modifiers":{"optional":["caps_lock"]}},"to":[{"key_code":"up_arrow","modifiers":["shift","command"]},{"set_variable":{"name":"D06","value":1}},{"set_variable":{"name":"USC","value":0}}],"to_after_key_up":[{"set_variable":{"name":"D06","value":0}}],"type":"basic"},</v>
      </c>
      <c r="F113" s="138" t="str">
        <f t="shared" si="100"/>
        <v>{"conditions":[{"type":"variable_if","name":"USC","value":2},{"type":"variable_unless","name":"B03","value":0},{"type":"variable_unless","name":"D06","value":0}],"from":{"key_code":"v","modifiers":{"optional":["caps_lock"]}},"to":[{"key_code":"delete_or_backspace"},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06","value":0}],"from":{"key_code":"v","modifiers":{"optional":["caps_lock"]}},"to":[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D06","value":0}],"from":{"key_code":"v","modifiers":{"optional":["caps_lock"]}},"to":[{"key_code":"up_arrow","modifiers":["shift","command"]},{"set_variable":{"name":"B04","value":1}},{"set_variable":{"name":"USC","value":0}}],"to_after_key_up":[{"set_variable":{"name":"B04","value":0}}],"type":"basic"},</v>
      </c>
      <c r="G113" s="138" t="str">
        <f t="shared" si="101"/>
        <v>{"conditions":[{"type":"variable_if","name":"USC","value":2},{"type":"variable_unless","name":"B04","value":0},{"type":"variable_unless","name":"D06","value":0}],"from":{"key_code":"c","modifiers":{"optional":["caps_lock"]}},"to":[{"key_code":"delete_or_backspace"},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06","value":0}],"from":{"key_code":"c","modifiers":{"optional":["caps_lock"]}},"to":[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D06","value":0}],"from":{"key_code":"c","modifiers":{"optional":["caps_lock"]}},"to":[{"key_code":"up_arrow","modifiers":["shift","command"]},{"set_variable":{"name":"B03","value":1}},{"set_variable":{"name":"USC","value":0}}],"to_after_key_up":[{"set_variable":{"name":"B03","value":0}}],"type":"basic"},</v>
      </c>
      <c r="H113" s="138" t="str">
        <f t="shared" si="76"/>
        <v/>
      </c>
      <c r="I113" s="138" t="str">
        <f t="shared" si="77"/>
        <v/>
      </c>
      <c r="J113" s="138" t="str">
        <f t="shared" si="102"/>
        <v/>
      </c>
      <c r="K113" s="138" t="str">
        <f t="shared" si="103"/>
        <v/>
      </c>
      <c r="L113" s="138" t="str">
        <f t="shared" si="104"/>
        <v/>
      </c>
      <c r="M113" s="138" t="str">
        <f t="shared" si="105"/>
        <v/>
      </c>
      <c r="N113" s="138" t="str">
        <f t="shared" si="78"/>
        <v/>
      </c>
      <c r="O113" s="138" t="str">
        <f t="shared" si="79"/>
        <v/>
      </c>
      <c r="P113" s="138" t="str">
        <f t="shared" si="80"/>
        <v/>
      </c>
      <c r="Q113" s="138" t="str">
        <f t="shared" si="81"/>
        <v/>
      </c>
      <c r="R113" s="138" t="str">
        <f t="shared" si="82"/>
        <v/>
      </c>
      <c r="S113" s="138" t="str">
        <f t="shared" si="83"/>
        <v/>
      </c>
      <c r="T113" s="138" t="str">
        <f t="shared" si="84"/>
        <v/>
      </c>
      <c r="U113" s="138" t="str">
        <f t="shared" si="85"/>
        <v/>
      </c>
      <c r="V113" s="138" t="str">
        <f t="shared" si="86"/>
        <v/>
      </c>
      <c r="W113" s="138"/>
      <c r="X113" s="138"/>
      <c r="Y113" s="160"/>
      <c r="Z113" s="159" t="str">
        <f t="shared" si="87"/>
        <v/>
      </c>
      <c r="AA113" s="138" t="str">
        <f t="shared" si="88"/>
        <v/>
      </c>
      <c r="AB113" s="138" t="str">
        <f t="shared" si="89"/>
        <v/>
      </c>
      <c r="AC113" s="160" t="str">
        <f t="shared" si="90"/>
        <v/>
      </c>
      <c r="AD113" s="162"/>
      <c r="AF113" s="34">
        <f t="shared" si="62"/>
        <v>3</v>
      </c>
      <c r="AG113" s="33" t="str">
        <f t="shared" si="63"/>
        <v>A</v>
      </c>
      <c r="AH113" s="33">
        <f t="shared" si="64"/>
        <v>1</v>
      </c>
      <c r="AI113" s="33">
        <f t="shared" si="65"/>
        <v>0</v>
      </c>
      <c r="AJ113" s="40">
        <f t="shared" si="66"/>
        <v>1649267703808</v>
      </c>
      <c r="AK113" s="319">
        <f t="shared" si="67"/>
        <v>0</v>
      </c>
      <c r="AL113" s="116"/>
      <c r="AM113" s="66" t="str">
        <f t="shared" si="68"/>
        <v>は</v>
      </c>
      <c r="AN113" s="67" t="str">
        <f t="shared" si="69"/>
        <v>こ</v>
      </c>
      <c r="AO113" s="68">
        <f t="shared" si="91"/>
        <v>1649267441664</v>
      </c>
      <c r="AP113" s="69" t="str">
        <f t="shared" si="92"/>
        <v/>
      </c>
      <c r="AQ113" s="67">
        <f t="shared" si="93"/>
        <v>0</v>
      </c>
      <c r="AR113" s="66" t="str">
        <f t="shared" si="70"/>
        <v>は</v>
      </c>
      <c r="AS113" s="67" t="str">
        <f t="shared" si="71"/>
        <v>右</v>
      </c>
      <c r="AT113" s="68">
        <f t="shared" si="94"/>
        <v>549756076032</v>
      </c>
      <c r="AU113" s="69" t="str">
        <f t="shared" si="95"/>
        <v/>
      </c>
      <c r="AV113" s="67">
        <f t="shared" si="96"/>
        <v>0</v>
      </c>
      <c r="AW113" s="66" t="str">
        <f t="shared" si="72"/>
        <v>こ</v>
      </c>
      <c r="AX113" s="67" t="str">
        <f t="shared" si="73"/>
        <v>右</v>
      </c>
      <c r="AY113" s="68">
        <f t="shared" si="97"/>
        <v>1099511889920</v>
      </c>
      <c r="AZ113" s="69" t="str">
        <f t="shared" si="98"/>
        <v/>
      </c>
      <c r="BA113" s="70">
        <f t="shared" si="99"/>
        <v>0</v>
      </c>
      <c r="BB113" s="116"/>
      <c r="BC113" s="193">
        <v>216</v>
      </c>
      <c r="BD113" s="2" t="s">
        <v>410</v>
      </c>
      <c r="BE113" s="14"/>
      <c r="BF113" s="4" t="s">
        <v>410</v>
      </c>
      <c r="BG113" s="17"/>
      <c r="BH113" s="17" t="s">
        <v>90</v>
      </c>
      <c r="BI113" s="17" t="s">
        <v>92</v>
      </c>
      <c r="BJ113" s="169" t="s">
        <v>34</v>
      </c>
      <c r="BK113" s="31"/>
      <c r="BL113" s="47" t="s">
        <v>577</v>
      </c>
      <c r="BM113" s="7" t="s">
        <v>578</v>
      </c>
      <c r="BN113" s="16" t="s">
        <v>579</v>
      </c>
      <c r="BO113" s="29" t="str">
        <f t="shared" si="61"/>
        <v>{"key_code":"up_arrow","modifiers":["shift","command"]}</v>
      </c>
      <c r="BP113" s="132"/>
      <c r="BQ113" s="29" t="str">
        <f t="shared" si="74"/>
        <v>{"key_code":"up_arrow","modifiers":["shift","command"]}</v>
      </c>
    </row>
    <row r="114" spans="1:69" ht="63">
      <c r="A114" s="154"/>
      <c r="B114" s="137"/>
      <c r="C114" s="137"/>
      <c r="D114" s="360"/>
      <c r="E114" s="371" t="str">
        <f t="shared" si="75"/>
        <v>{"description":"は, こ &amp; BS → 5←","conditions":[{"type":"variable_if","name":"USC","value":2},{"type":"variable_unless","name":"B03","value":0},{"type":"variable_unless","name":"B04","value":0}],"from":{"key_code":"u","modifiers":{"optional":["caps_lock"]}},"to":[{"key_code":"delete_or_backspace"},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USC","value":0},{"type":"variable_unless","name":"B03","value":0},{"type":"variable_unless","name":"B04","value":0}],"from":{"key_code":"u","modifiers":{"optional":["caps_lock"]}},"to":[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B03","value":0},{"type":"variable_unless","name":"B04","value":0}],"from":{"key_code":"u","modifiers":{"optional":["caps_lock"]}},"to":[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</v>
      </c>
      <c r="F114" s="138" t="str">
        <f t="shared" si="100"/>
        <v>{"conditions":[{"type":"variable_if","name":"USC","value":2},{"type":"variable_unless","name":"B03","value":0},{"type":"variable_unless","name":"D07","value":0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07","value":0}],"from":{"key_code":"v","modifiers":{"optional":["caps_lock"]}},"to":[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B03","value":0},{"type":"variable_unless","name":"D07","value":0}],"from":{"key_code":"v","modifiers":{"optional":["caps_lock"]}},"to":[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</v>
      </c>
      <c r="G114" s="138" t="str">
        <f t="shared" si="101"/>
        <v>{"conditions":[{"type":"variable_if","name":"USC","value":2},{"type":"variable_unless","name":"B04","value":0},{"type":"variable_unless","name":"D07","value":0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07","value":0}],"from":{"key_code":"c","modifiers":{"optional":["caps_lock"]}},"to":[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B04","value":0},{"type":"variable_unless","name":"D07","value":0}],"from":{"key_code":"c","modifiers":{"optional":["caps_lock"]}},"to":[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</v>
      </c>
      <c r="H114" s="138" t="str">
        <f t="shared" si="76"/>
        <v/>
      </c>
      <c r="I114" s="138" t="str">
        <f t="shared" si="77"/>
        <v/>
      </c>
      <c r="J114" s="138" t="str">
        <f t="shared" si="102"/>
        <v/>
      </c>
      <c r="K114" s="138" t="str">
        <f t="shared" si="103"/>
        <v/>
      </c>
      <c r="L114" s="138" t="str">
        <f t="shared" si="104"/>
        <v/>
      </c>
      <c r="M114" s="138" t="str">
        <f t="shared" si="105"/>
        <v/>
      </c>
      <c r="N114" s="138" t="str">
        <f t="shared" si="78"/>
        <v/>
      </c>
      <c r="O114" s="138" t="str">
        <f t="shared" si="79"/>
        <v/>
      </c>
      <c r="P114" s="138" t="str">
        <f t="shared" si="80"/>
        <v/>
      </c>
      <c r="Q114" s="138" t="str">
        <f t="shared" si="81"/>
        <v/>
      </c>
      <c r="R114" s="138" t="str">
        <f t="shared" si="82"/>
        <v/>
      </c>
      <c r="S114" s="138" t="str">
        <f t="shared" si="83"/>
        <v/>
      </c>
      <c r="T114" s="138" t="str">
        <f t="shared" si="84"/>
        <v/>
      </c>
      <c r="U114" s="138" t="str">
        <f t="shared" si="85"/>
        <v/>
      </c>
      <c r="V114" s="138" t="str">
        <f t="shared" si="86"/>
        <v/>
      </c>
      <c r="W114" s="138"/>
      <c r="X114" s="138"/>
      <c r="Y114" s="160"/>
      <c r="Z114" s="159" t="str">
        <f t="shared" si="87"/>
        <v/>
      </c>
      <c r="AA114" s="138" t="str">
        <f t="shared" si="88"/>
        <v/>
      </c>
      <c r="AB114" s="138" t="str">
        <f t="shared" si="89"/>
        <v/>
      </c>
      <c r="AC114" s="160" t="str">
        <f t="shared" si="90"/>
        <v/>
      </c>
      <c r="AD114" s="162"/>
      <c r="AF114" s="34">
        <f t="shared" si="62"/>
        <v>3</v>
      </c>
      <c r="AG114" s="33" t="str">
        <f t="shared" si="63"/>
        <v>A</v>
      </c>
      <c r="AH114" s="33">
        <f t="shared" si="64"/>
        <v>1</v>
      </c>
      <c r="AI114" s="33">
        <f t="shared" si="65"/>
        <v>0</v>
      </c>
      <c r="AJ114" s="40">
        <f t="shared" si="66"/>
        <v>1649267965952</v>
      </c>
      <c r="AK114" s="319">
        <f t="shared" si="67"/>
        <v>0</v>
      </c>
      <c r="AL114" s="116"/>
      <c r="AM114" s="66" t="str">
        <f t="shared" si="68"/>
        <v>は</v>
      </c>
      <c r="AN114" s="67" t="str">
        <f t="shared" si="69"/>
        <v>こ</v>
      </c>
      <c r="AO114" s="68">
        <f t="shared" si="91"/>
        <v>1649267441664</v>
      </c>
      <c r="AP114" s="69" t="str">
        <f t="shared" si="92"/>
        <v/>
      </c>
      <c r="AQ114" s="67">
        <f t="shared" si="93"/>
        <v>0</v>
      </c>
      <c r="AR114" s="66" t="str">
        <f t="shared" si="70"/>
        <v>は</v>
      </c>
      <c r="AS114" s="67" t="str">
        <f t="shared" si="71"/>
        <v>BS</v>
      </c>
      <c r="AT114" s="68">
        <f t="shared" si="94"/>
        <v>549756338176</v>
      </c>
      <c r="AU114" s="69" t="str">
        <f t="shared" si="95"/>
        <v/>
      </c>
      <c r="AV114" s="67">
        <f t="shared" si="96"/>
        <v>0</v>
      </c>
      <c r="AW114" s="66" t="str">
        <f t="shared" si="72"/>
        <v>こ</v>
      </c>
      <c r="AX114" s="67" t="str">
        <f t="shared" si="73"/>
        <v>BS</v>
      </c>
      <c r="AY114" s="68">
        <f t="shared" si="97"/>
        <v>1099512152064</v>
      </c>
      <c r="AZ114" s="69" t="str">
        <f t="shared" si="98"/>
        <v/>
      </c>
      <c r="BA114" s="70">
        <f t="shared" si="99"/>
        <v>0</v>
      </c>
      <c r="BB114" s="116"/>
      <c r="BC114" s="193">
        <v>217</v>
      </c>
      <c r="BD114" s="2" t="s">
        <v>410</v>
      </c>
      <c r="BE114" s="14"/>
      <c r="BF114" s="4" t="s">
        <v>410</v>
      </c>
      <c r="BG114" s="17"/>
      <c r="BH114" s="17" t="s">
        <v>90</v>
      </c>
      <c r="BI114" s="17" t="s">
        <v>92</v>
      </c>
      <c r="BJ114" s="169" t="s">
        <v>36</v>
      </c>
      <c r="BK114" s="31"/>
      <c r="BL114" s="6" t="s">
        <v>580</v>
      </c>
      <c r="BM114" s="7" t="s">
        <v>581</v>
      </c>
      <c r="BN114" s="16" t="s">
        <v>582</v>
      </c>
      <c r="BO114" s="29" t="str">
        <f t="shared" si="61"/>
        <v>{"key_code":"left_arrow"},{"key_code":"left_arrow"},{"key_code":"left_arrow"},{"key_code":"left_arrow"},{"key_code":"left_arrow"}</v>
      </c>
      <c r="BP114" s="132"/>
      <c r="BQ114" s="29" t="str">
        <f t="shared" si="74"/>
        <v>{"key_code":"left_arrow"},{"key_code":"left_arrow"},{"key_code":"left_arrow"},{"key_code":"left_arrow"},{"key_code":"left_arrow"}</v>
      </c>
    </row>
    <row r="115" spans="1:69" ht="63">
      <c r="A115" s="154"/>
      <c r="B115" s="137"/>
      <c r="C115" s="137"/>
      <c r="D115" s="360"/>
      <c r="E115" s="371" t="str">
        <f t="shared" si="75"/>
        <v>{"description":"は, こ &amp; る → 5→","conditions":[{"type":"variable_if","name":"USC","value":2},{"type":"variable_unless","name":"B03","value":0},{"type":"variable_unless","name":"B04","value":0}],"from":{"key_code":"i","modifiers":{"optional":["caps_lock"]}},"to":[{"key_code":"delete_or_backspace"},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USC","value":0},{"type":"variable_unless","name":"B03","value":0},{"type":"variable_unless","name":"B04","value":0}],"from":{"key_code":"i","modifiers":{"optional":["caps_lock"]}},"to":[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B03","value":0},{"type":"variable_unless","name":"B04","value":0}],"from":{"key_code":"i","modifiers":{"optional":["caps_lock"]}},"to":[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</v>
      </c>
      <c r="F115" s="138" t="str">
        <f t="shared" si="100"/>
        <v>{"conditions":[{"type":"variable_if","name":"USC","value":2},{"type":"variable_unless","name":"B03","value":0},{"type":"variable_unless","name":"D08","value":0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08","value":0}],"from":{"key_code":"v","modifiers":{"optional":["caps_lock"]}},"to":[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B03","value":0},{"type":"variable_unless","name":"D08","value":0}],"from":{"key_code":"v","modifiers":{"optional":["caps_lock"]}},"to":[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</v>
      </c>
      <c r="G115" s="138" t="str">
        <f t="shared" si="101"/>
        <v>{"conditions":[{"type":"variable_if","name":"USC","value":2},{"type":"variable_unless","name":"B04","value":0},{"type":"variable_unless","name":"D08","value":0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08","value":0}],"from":{"key_code":"c","modifiers":{"optional":["caps_lock"]}},"to":[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B04","value":0},{"type":"variable_unless","name":"D08","value":0}],"from":{"key_code":"c","modifiers":{"optional":["caps_lock"]}},"to":[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</v>
      </c>
      <c r="H115" s="138" t="str">
        <f t="shared" si="76"/>
        <v/>
      </c>
      <c r="I115" s="138" t="str">
        <f t="shared" si="77"/>
        <v/>
      </c>
      <c r="J115" s="138" t="str">
        <f t="shared" si="102"/>
        <v/>
      </c>
      <c r="K115" s="138" t="str">
        <f t="shared" si="103"/>
        <v/>
      </c>
      <c r="L115" s="138" t="str">
        <f t="shared" si="104"/>
        <v/>
      </c>
      <c r="M115" s="138" t="str">
        <f t="shared" si="105"/>
        <v/>
      </c>
      <c r="N115" s="138" t="str">
        <f t="shared" si="78"/>
        <v/>
      </c>
      <c r="O115" s="138" t="str">
        <f t="shared" si="79"/>
        <v/>
      </c>
      <c r="P115" s="138" t="str">
        <f t="shared" si="80"/>
        <v/>
      </c>
      <c r="Q115" s="138" t="str">
        <f t="shared" si="81"/>
        <v/>
      </c>
      <c r="R115" s="138" t="str">
        <f t="shared" si="82"/>
        <v/>
      </c>
      <c r="S115" s="138" t="str">
        <f t="shared" si="83"/>
        <v/>
      </c>
      <c r="T115" s="138" t="str">
        <f t="shared" si="84"/>
        <v/>
      </c>
      <c r="U115" s="138" t="str">
        <f t="shared" si="85"/>
        <v/>
      </c>
      <c r="V115" s="138" t="str">
        <f t="shared" si="86"/>
        <v/>
      </c>
      <c r="W115" s="138"/>
      <c r="X115" s="138"/>
      <c r="Y115" s="160"/>
      <c r="Z115" s="159" t="str">
        <f t="shared" si="87"/>
        <v/>
      </c>
      <c r="AA115" s="138" t="str">
        <f t="shared" si="88"/>
        <v/>
      </c>
      <c r="AB115" s="138" t="str">
        <f t="shared" si="89"/>
        <v/>
      </c>
      <c r="AC115" s="160" t="str">
        <f t="shared" si="90"/>
        <v/>
      </c>
      <c r="AD115" s="162"/>
      <c r="AF115" s="34">
        <f t="shared" si="62"/>
        <v>3</v>
      </c>
      <c r="AG115" s="33" t="str">
        <f t="shared" si="63"/>
        <v>A</v>
      </c>
      <c r="AH115" s="33">
        <f t="shared" si="64"/>
        <v>1</v>
      </c>
      <c r="AI115" s="33">
        <f t="shared" si="65"/>
        <v>0</v>
      </c>
      <c r="AJ115" s="40">
        <f t="shared" si="66"/>
        <v>1649268490240</v>
      </c>
      <c r="AK115" s="319">
        <f t="shared" si="67"/>
        <v>0</v>
      </c>
      <c r="AL115" s="116"/>
      <c r="AM115" s="66" t="str">
        <f t="shared" si="68"/>
        <v>は</v>
      </c>
      <c r="AN115" s="67" t="str">
        <f t="shared" si="69"/>
        <v>こ</v>
      </c>
      <c r="AO115" s="68">
        <f t="shared" si="91"/>
        <v>1649267441664</v>
      </c>
      <c r="AP115" s="69" t="str">
        <f t="shared" si="92"/>
        <v/>
      </c>
      <c r="AQ115" s="67">
        <f t="shared" si="93"/>
        <v>0</v>
      </c>
      <c r="AR115" s="66" t="str">
        <f t="shared" si="70"/>
        <v>は</v>
      </c>
      <c r="AS115" s="67" t="str">
        <f t="shared" si="71"/>
        <v>る</v>
      </c>
      <c r="AT115" s="68">
        <f t="shared" si="94"/>
        <v>549756862464</v>
      </c>
      <c r="AU115" s="69" t="str">
        <f t="shared" si="95"/>
        <v/>
      </c>
      <c r="AV115" s="67">
        <f t="shared" si="96"/>
        <v>0</v>
      </c>
      <c r="AW115" s="66" t="str">
        <f t="shared" si="72"/>
        <v>こ</v>
      </c>
      <c r="AX115" s="67" t="str">
        <f t="shared" si="73"/>
        <v>る</v>
      </c>
      <c r="AY115" s="68">
        <f t="shared" si="97"/>
        <v>1099512676352</v>
      </c>
      <c r="AZ115" s="69" t="str">
        <f t="shared" si="98"/>
        <v/>
      </c>
      <c r="BA115" s="70">
        <f t="shared" si="99"/>
        <v>0</v>
      </c>
      <c r="BB115" s="116"/>
      <c r="BC115" s="193">
        <v>218</v>
      </c>
      <c r="BD115" s="2" t="s">
        <v>410</v>
      </c>
      <c r="BE115" s="14"/>
      <c r="BF115" s="4" t="s">
        <v>410</v>
      </c>
      <c r="BG115" s="17"/>
      <c r="BH115" s="17" t="s">
        <v>90</v>
      </c>
      <c r="BI115" s="17" t="s">
        <v>92</v>
      </c>
      <c r="BJ115" s="169" t="s">
        <v>38</v>
      </c>
      <c r="BK115" s="31"/>
      <c r="BL115" s="6" t="s">
        <v>583</v>
      </c>
      <c r="BM115" s="7" t="s">
        <v>584</v>
      </c>
      <c r="BN115" s="16" t="s">
        <v>585</v>
      </c>
      <c r="BO115" s="29" t="str">
        <f t="shared" si="61"/>
        <v>{"key_code":"right_arrow"},{"key_code":"right_arrow"},{"key_code":"right_arrow"},{"key_code":"right_arrow"},{"key_code":"right_arrow"}</v>
      </c>
      <c r="BP115" s="132"/>
      <c r="BQ115" s="29" t="str">
        <f t="shared" si="74"/>
        <v>{"key_code":"right_arrow"},{"key_code":"right_arrow"},{"key_code":"right_arrow"},{"key_code":"right_arrow"},{"key_code":"right_arrow"}</v>
      </c>
    </row>
    <row r="116" spans="1:69" ht="63">
      <c r="A116" s="154"/>
      <c r="B116" s="137"/>
      <c r="C116" s="137"/>
      <c r="D116" s="360"/>
      <c r="E116" s="371" t="str">
        <f t="shared" si="75"/>
        <v>{"description":"は, こ &amp; す → 次 5◀ページ先頭","conditions":[{"type":"variable_if","name":"USC","value":2},{"type":"variable_unless","name":"B03","value":0},{"type":"variable_unless","name":"B04","value":0}],"from":{"key_code":"o","modifiers":{"optional":["caps_lock"]}},"to":[{"key_code":"delete_or_backspace"},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USC","value":0},{"type":"variable_unless","name":"B03","value":0},{"type":"variable_unless","name":"B04","value":0}],"from":{"key_code":"o","modifiers":{"optional":["caps_lock"]}},"to":[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B03","value":0},{"type":"variable_unless","name":"B04","value":0}],"from":{"key_code":"o","modifiers":{"optional":["caps_lock"]}},"to":[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</v>
      </c>
      <c r="F116" s="138" t="str">
        <f t="shared" si="100"/>
        <v>{"conditions":[{"type":"variable_if","name":"USC","value":2},{"type":"variable_unless","name":"B03","value":0},{"type":"variable_unless","name":"D09","value":0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09","value":0}],"from":{"key_code":"v","modifiers":{"optional":["caps_lock"]}},"to":[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D09","value":0}],"from":{"key_code":"v","modifiers":{"optional":["caps_lock"]}},"to":[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</v>
      </c>
      <c r="G116" s="138" t="str">
        <f t="shared" si="101"/>
        <v>{"conditions":[{"type":"variable_if","name":"USC","value":2},{"type":"variable_unless","name":"B04","value":0},{"type":"variable_unless","name":"D09","value":0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09","value":0}],"from":{"key_code":"c","modifiers":{"optional":["caps_lock"]}},"to":[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D09","value":0}],"from":{"key_code":"c","modifiers":{"optional":["caps_lock"]}},"to":[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</v>
      </c>
      <c r="H116" s="138" t="str">
        <f t="shared" si="76"/>
        <v/>
      </c>
      <c r="I116" s="138" t="str">
        <f t="shared" si="77"/>
        <v/>
      </c>
      <c r="J116" s="138" t="str">
        <f t="shared" si="102"/>
        <v/>
      </c>
      <c r="K116" s="138" t="str">
        <f t="shared" si="103"/>
        <v/>
      </c>
      <c r="L116" s="138" t="str">
        <f t="shared" si="104"/>
        <v/>
      </c>
      <c r="M116" s="138" t="str">
        <f t="shared" si="105"/>
        <v/>
      </c>
      <c r="N116" s="138" t="str">
        <f t="shared" si="78"/>
        <v/>
      </c>
      <c r="O116" s="138" t="str">
        <f t="shared" si="79"/>
        <v/>
      </c>
      <c r="P116" s="138" t="str">
        <f t="shared" si="80"/>
        <v/>
      </c>
      <c r="Q116" s="138" t="str">
        <f t="shared" si="81"/>
        <v/>
      </c>
      <c r="R116" s="138" t="str">
        <f t="shared" si="82"/>
        <v/>
      </c>
      <c r="S116" s="138" t="str">
        <f t="shared" si="83"/>
        <v/>
      </c>
      <c r="T116" s="138" t="str">
        <f t="shared" si="84"/>
        <v/>
      </c>
      <c r="U116" s="138" t="str">
        <f t="shared" si="85"/>
        <v/>
      </c>
      <c r="V116" s="138" t="str">
        <f t="shared" si="86"/>
        <v/>
      </c>
      <c r="W116" s="138"/>
      <c r="X116" s="138"/>
      <c r="Y116" s="160"/>
      <c r="Z116" s="159" t="str">
        <f t="shared" si="87"/>
        <v/>
      </c>
      <c r="AA116" s="138" t="str">
        <f t="shared" si="88"/>
        <v/>
      </c>
      <c r="AB116" s="138" t="str">
        <f t="shared" si="89"/>
        <v/>
      </c>
      <c r="AC116" s="160" t="str">
        <f t="shared" si="90"/>
        <v/>
      </c>
      <c r="AD116" s="162"/>
      <c r="AF116" s="34">
        <f t="shared" si="62"/>
        <v>3</v>
      </c>
      <c r="AG116" s="33" t="str">
        <f t="shared" si="63"/>
        <v>A</v>
      </c>
      <c r="AH116" s="33">
        <f t="shared" si="64"/>
        <v>1</v>
      </c>
      <c r="AI116" s="33">
        <f t="shared" si="65"/>
        <v>0</v>
      </c>
      <c r="AJ116" s="40">
        <f t="shared" si="66"/>
        <v>1649269538816</v>
      </c>
      <c r="AK116" s="319">
        <f t="shared" si="67"/>
        <v>0</v>
      </c>
      <c r="AL116" s="116"/>
      <c r="AM116" s="66" t="str">
        <f t="shared" si="68"/>
        <v>は</v>
      </c>
      <c r="AN116" s="67" t="str">
        <f t="shared" si="69"/>
        <v>こ</v>
      </c>
      <c r="AO116" s="68">
        <f t="shared" si="91"/>
        <v>1649267441664</v>
      </c>
      <c r="AP116" s="69" t="str">
        <f t="shared" si="92"/>
        <v/>
      </c>
      <c r="AQ116" s="67">
        <f t="shared" si="93"/>
        <v>0</v>
      </c>
      <c r="AR116" s="66" t="str">
        <f t="shared" si="70"/>
        <v>は</v>
      </c>
      <c r="AS116" s="67" t="str">
        <f t="shared" si="71"/>
        <v>す</v>
      </c>
      <c r="AT116" s="68">
        <f t="shared" si="94"/>
        <v>549757911040</v>
      </c>
      <c r="AU116" s="69" t="str">
        <f t="shared" si="95"/>
        <v/>
      </c>
      <c r="AV116" s="67">
        <f t="shared" si="96"/>
        <v>0</v>
      </c>
      <c r="AW116" s="66" t="str">
        <f t="shared" si="72"/>
        <v>こ</v>
      </c>
      <c r="AX116" s="67" t="str">
        <f t="shared" si="73"/>
        <v>す</v>
      </c>
      <c r="AY116" s="68">
        <f t="shared" si="97"/>
        <v>1099513724928</v>
      </c>
      <c r="AZ116" s="69" t="str">
        <f t="shared" si="98"/>
        <v/>
      </c>
      <c r="BA116" s="70">
        <f t="shared" si="99"/>
        <v>0</v>
      </c>
      <c r="BB116" s="116"/>
      <c r="BC116" s="193">
        <v>219</v>
      </c>
      <c r="BD116" s="2" t="s">
        <v>410</v>
      </c>
      <c r="BE116" s="14"/>
      <c r="BF116" s="4" t="s">
        <v>410</v>
      </c>
      <c r="BG116" s="17"/>
      <c r="BH116" s="17" t="s">
        <v>90</v>
      </c>
      <c r="BI116" s="17" t="s">
        <v>92</v>
      </c>
      <c r="BJ116" s="169" t="s">
        <v>40</v>
      </c>
      <c r="BK116" s="31"/>
      <c r="BL116" s="6" t="s">
        <v>586</v>
      </c>
      <c r="BM116" s="7" t="s">
        <v>587</v>
      </c>
      <c r="BN116" s="16" t="s">
        <v>588</v>
      </c>
      <c r="BO116" s="29" t="str">
        <f t="shared" si="61"/>
        <v>{"key_code":"page_down"},{"key_code":"page_down"},{"key_code":"page_down"},{"key_code":"page_down"},{"key_code":"page_down"}</v>
      </c>
      <c r="BP116" s="132"/>
      <c r="BQ116" s="29" t="str">
        <f t="shared" si="74"/>
        <v>{"key_code":"page_down"},{"key_code":"page_down"},{"key_code":"page_down"},{"key_code":"page_down"},{"key_code":"page_down"}</v>
      </c>
    </row>
    <row r="117" spans="1:69" ht="63">
      <c r="A117" s="154"/>
      <c r="B117" s="137"/>
      <c r="C117" s="137"/>
      <c r="D117" s="360"/>
      <c r="E117" s="371" t="str">
        <f t="shared" si="75"/>
        <v>{"description":"は, こ &amp; へ → 前 5ページ▶先頭","conditions":[{"type":"variable_if","name":"USC","value":2},{"type":"variable_unless","name":"B03","value":0},{"type":"variable_unless","name":"B04","value":0}],"from":{"key_code":"p","modifiers":{"optional":["caps_lock"]}},"to":[{"key_code":"delete_or_backspace"},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USC","value":0},{"type":"variable_unless","name":"B03","value":0},{"type":"variable_unless","name":"B04","value":0}],"from":{"key_code":"p","modifiers":{"optional":["caps_lock"]}},"to":[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B03","value":0},{"type":"variable_unless","name":"B04","value":0}],"from":{"key_code":"p","modifiers":{"optional":["caps_lock"]}},"to":[{"key_code":"page_up"},{"key_code":"page_up"},{"key_code":"page_up"},{"key_code":"page_up"},{"key_code":"page_up"},{"set_variable":{"name":"D10","value":1}},{"set_variable":{"name":"USC","value":0}}],"to_after_key_up":[{"set_variable":{"name":"D10","value":0}}],"type":"basic"},</v>
      </c>
      <c r="F117" s="138" t="str">
        <f t="shared" si="100"/>
        <v>{"conditions":[{"type":"variable_if","name":"USC","value":2},{"type":"variable_unless","name":"B03","value":0},{"type":"variable_unless","name":"D10","value":0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10","value":0}],"from":{"key_code":"v","modifiers":{"optional":["caps_lock"]}},"to":[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D10","value":0}],"from":{"key_code":"v","modifiers":{"optional":["caps_lock"]}},"to":[{"key_code":"page_up"},{"key_code":"page_up"},{"key_code":"page_up"},{"key_code":"page_up"},{"key_code":"page_up"},{"set_variable":{"name":"B04","value":1}},{"set_variable":{"name":"USC","value":0}}],"to_after_key_up":[{"set_variable":{"name":"B04","value":0}}],"type":"basic"},</v>
      </c>
      <c r="G117" s="138" t="str">
        <f t="shared" si="101"/>
        <v>{"conditions":[{"type":"variable_if","name":"USC","value":2},{"type":"variable_unless","name":"B04","value":0},{"type":"variable_unless","name":"D10","value":0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10","value":0}],"from":{"key_code":"c","modifiers":{"optional":["caps_lock"]}},"to":[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D10","value":0}],"from":{"key_code":"c","modifiers":{"optional":["caps_lock"]}},"to":[{"key_code":"page_up"},{"key_code":"page_up"},{"key_code":"page_up"},{"key_code":"page_up"},{"key_code":"page_up"},{"set_variable":{"name":"B03","value":1}},{"set_variable":{"name":"USC","value":0}}],"to_after_key_up":[{"set_variable":{"name":"B03","value":0}}],"type":"basic"},</v>
      </c>
      <c r="H117" s="138" t="str">
        <f t="shared" si="76"/>
        <v/>
      </c>
      <c r="I117" s="138" t="str">
        <f t="shared" si="77"/>
        <v/>
      </c>
      <c r="J117" s="138" t="str">
        <f t="shared" si="102"/>
        <v/>
      </c>
      <c r="K117" s="138" t="str">
        <f t="shared" si="103"/>
        <v/>
      </c>
      <c r="L117" s="138" t="str">
        <f t="shared" si="104"/>
        <v/>
      </c>
      <c r="M117" s="138" t="str">
        <f t="shared" si="105"/>
        <v/>
      </c>
      <c r="N117" s="138" t="str">
        <f t="shared" si="78"/>
        <v/>
      </c>
      <c r="O117" s="138" t="str">
        <f t="shared" si="79"/>
        <v/>
      </c>
      <c r="P117" s="138" t="str">
        <f t="shared" si="80"/>
        <v/>
      </c>
      <c r="Q117" s="138" t="str">
        <f t="shared" si="81"/>
        <v/>
      </c>
      <c r="R117" s="138" t="str">
        <f t="shared" si="82"/>
        <v/>
      </c>
      <c r="S117" s="138" t="str">
        <f t="shared" si="83"/>
        <v/>
      </c>
      <c r="T117" s="138" t="str">
        <f t="shared" si="84"/>
        <v/>
      </c>
      <c r="U117" s="138" t="str">
        <f t="shared" si="85"/>
        <v/>
      </c>
      <c r="V117" s="138" t="str">
        <f t="shared" si="86"/>
        <v/>
      </c>
      <c r="W117" s="138"/>
      <c r="X117" s="138"/>
      <c r="Y117" s="160"/>
      <c r="Z117" s="159" t="str">
        <f t="shared" si="87"/>
        <v/>
      </c>
      <c r="AA117" s="138" t="str">
        <f t="shared" si="88"/>
        <v/>
      </c>
      <c r="AB117" s="138" t="str">
        <f t="shared" si="89"/>
        <v/>
      </c>
      <c r="AC117" s="160" t="str">
        <f t="shared" si="90"/>
        <v/>
      </c>
      <c r="AD117" s="162"/>
      <c r="AF117" s="34">
        <f t="shared" si="62"/>
        <v>3</v>
      </c>
      <c r="AG117" s="33" t="str">
        <f t="shared" si="63"/>
        <v>A</v>
      </c>
      <c r="AH117" s="33">
        <f t="shared" si="64"/>
        <v>1</v>
      </c>
      <c r="AI117" s="33">
        <f t="shared" si="65"/>
        <v>0</v>
      </c>
      <c r="AJ117" s="40">
        <f t="shared" si="66"/>
        <v>1649271635968</v>
      </c>
      <c r="AK117" s="319">
        <f t="shared" si="67"/>
        <v>0</v>
      </c>
      <c r="AL117" s="116"/>
      <c r="AM117" s="66" t="str">
        <f t="shared" si="68"/>
        <v>は</v>
      </c>
      <c r="AN117" s="67" t="str">
        <f t="shared" si="69"/>
        <v>こ</v>
      </c>
      <c r="AO117" s="68">
        <f t="shared" si="91"/>
        <v>1649267441664</v>
      </c>
      <c r="AP117" s="69" t="str">
        <f t="shared" si="92"/>
        <v/>
      </c>
      <c r="AQ117" s="67">
        <f t="shared" si="93"/>
        <v>0</v>
      </c>
      <c r="AR117" s="66" t="str">
        <f t="shared" si="70"/>
        <v>は</v>
      </c>
      <c r="AS117" s="67" t="str">
        <f t="shared" si="71"/>
        <v>へ</v>
      </c>
      <c r="AT117" s="68">
        <f t="shared" si="94"/>
        <v>549760008192</v>
      </c>
      <c r="AU117" s="69" t="str">
        <f t="shared" si="95"/>
        <v/>
      </c>
      <c r="AV117" s="67">
        <f t="shared" si="96"/>
        <v>0</v>
      </c>
      <c r="AW117" s="66" t="str">
        <f t="shared" si="72"/>
        <v>こ</v>
      </c>
      <c r="AX117" s="67" t="str">
        <f t="shared" si="73"/>
        <v>へ</v>
      </c>
      <c r="AY117" s="68">
        <f t="shared" si="97"/>
        <v>1099515822080</v>
      </c>
      <c r="AZ117" s="69" t="str">
        <f t="shared" si="98"/>
        <v>ぺ</v>
      </c>
      <c r="BA117" s="70">
        <f t="shared" si="99"/>
        <v>1</v>
      </c>
      <c r="BB117" s="116"/>
      <c r="BC117" s="193">
        <v>220</v>
      </c>
      <c r="BD117" s="2" t="s">
        <v>410</v>
      </c>
      <c r="BE117" s="14"/>
      <c r="BF117" s="4" t="s">
        <v>410</v>
      </c>
      <c r="BG117" s="17"/>
      <c r="BH117" s="17" t="s">
        <v>90</v>
      </c>
      <c r="BI117" s="17" t="s">
        <v>92</v>
      </c>
      <c r="BJ117" s="169" t="s">
        <v>42</v>
      </c>
      <c r="BK117" s="31"/>
      <c r="BL117" s="6" t="s">
        <v>589</v>
      </c>
      <c r="BM117" s="7" t="s">
        <v>590</v>
      </c>
      <c r="BN117" s="16" t="s">
        <v>591</v>
      </c>
      <c r="BO117" s="29" t="str">
        <f t="shared" si="61"/>
        <v>{"key_code":"page_up"},{"key_code":"page_up"},{"key_code":"page_up"},{"key_code":"page_up"},{"key_code":"page_up"}</v>
      </c>
      <c r="BP117" s="132"/>
      <c r="BQ117" s="29" t="str">
        <f t="shared" si="74"/>
        <v>{"key_code":"page_up"},{"key_code":"page_up"},{"key_code":"page_up"},{"key_code":"page_up"},{"key_code":"page_up"}</v>
      </c>
    </row>
    <row r="118" spans="1:69" ht="21">
      <c r="A118" s="154"/>
      <c r="B118" s="137"/>
      <c r="C118" s="137"/>
      <c r="D118" s="360"/>
      <c r="E118" s="371" t="str">
        <f t="shared" si="75"/>
        <v>{"description":"は, こ &amp; く → カット","conditions":[{"type":"variable_if","name":"USC","value":2},{"type":"variable_unless","name":"B03","value":0},{"type":"variable_unless","name":"B04","value":0}],"from":{"key_code":"h","modifiers":{"optional":["caps_lock"]}},"to":[{"key_code":"delete_or_backspace"},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B03","value":0},{"type":"variable_unless","name":"B04","value":0}],"from":{"key_code":"h","modifiers":{"optional":["caps_lock"]}},"to":[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B03","value":0},{"type":"variable_unless","name":"B04","value":0}],"from":{"key_code":"h","modifiers":{"optional":["caps_lock"]}},"to":[{"key_code":"x","modifiers":["command"]},{"set_variable":{"name":"C06","value":1}},{"set_variable":{"name":"USC","value":0}}],"to_after_key_up":[{"set_variable":{"name":"C06","value":0}}],"type":"basic"},</v>
      </c>
      <c r="F118" s="138" t="str">
        <f t="shared" si="100"/>
        <v>{"conditions":[{"type":"variable_if","name":"USC","value":2},{"type":"variable_unless","name":"B03","value":0},{"type":"variable_unless","name":"C06","value":0}],"from":{"key_code":"v","modifiers":{"optional":["caps_lock"]}},"to":[{"key_code":"delete_or_backspace"},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06","value":0}],"from":{"key_code":"v","modifiers":{"optional":["caps_lock"]}},"to":[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C06","value":0}],"from":{"key_code":"v","modifiers":{"optional":["caps_lock"]}},"to":[{"key_code":"x","modifiers":["command"]},{"set_variable":{"name":"B04","value":1}},{"set_variable":{"name":"USC","value":0}}],"to_after_key_up":[{"set_variable":{"name":"B04","value":0}}],"type":"basic"},</v>
      </c>
      <c r="G118" s="138" t="str">
        <f t="shared" si="101"/>
        <v>{"conditions":[{"type":"variable_if","name":"USC","value":2},{"type":"variable_unless","name":"B04","value":0},{"type":"variable_unless","name":"C06","value":0}],"from":{"key_code":"c","modifiers":{"optional":["caps_lock"]}},"to":[{"key_code":"delete_or_backspace"},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06","value":0}],"from":{"key_code":"c","modifiers":{"optional":["caps_lock"]}},"to":[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C06","value":0}],"from":{"key_code":"c","modifiers":{"optional":["caps_lock"]}},"to":[{"key_code":"x","modifiers":["command"]},{"set_variable":{"name":"B03","value":1}},{"set_variable":{"name":"USC","value":0}}],"to_after_key_up":[{"set_variable":{"name":"B03","value":0}}],"type":"basic"},</v>
      </c>
      <c r="H118" s="138" t="str">
        <f t="shared" si="76"/>
        <v/>
      </c>
      <c r="I118" s="138" t="str">
        <f t="shared" si="77"/>
        <v/>
      </c>
      <c r="J118" s="138" t="str">
        <f t="shared" si="102"/>
        <v/>
      </c>
      <c r="K118" s="138" t="str">
        <f t="shared" si="103"/>
        <v/>
      </c>
      <c r="L118" s="138" t="str">
        <f t="shared" si="104"/>
        <v/>
      </c>
      <c r="M118" s="138" t="str">
        <f t="shared" si="105"/>
        <v/>
      </c>
      <c r="N118" s="138" t="str">
        <f t="shared" si="78"/>
        <v/>
      </c>
      <c r="O118" s="138" t="str">
        <f t="shared" si="79"/>
        <v/>
      </c>
      <c r="P118" s="138" t="str">
        <f t="shared" si="80"/>
        <v/>
      </c>
      <c r="Q118" s="138" t="str">
        <f t="shared" si="81"/>
        <v/>
      </c>
      <c r="R118" s="138" t="str">
        <f t="shared" si="82"/>
        <v/>
      </c>
      <c r="S118" s="138" t="str">
        <f t="shared" si="83"/>
        <v/>
      </c>
      <c r="T118" s="138" t="str">
        <f t="shared" si="84"/>
        <v/>
      </c>
      <c r="U118" s="138" t="str">
        <f t="shared" si="85"/>
        <v/>
      </c>
      <c r="V118" s="138" t="str">
        <f t="shared" si="86"/>
        <v/>
      </c>
      <c r="W118" s="138"/>
      <c r="X118" s="138"/>
      <c r="Y118" s="160"/>
      <c r="Z118" s="159" t="str">
        <f t="shared" si="87"/>
        <v/>
      </c>
      <c r="AA118" s="138" t="str">
        <f t="shared" si="88"/>
        <v/>
      </c>
      <c r="AB118" s="138" t="str">
        <f t="shared" si="89"/>
        <v/>
      </c>
      <c r="AC118" s="160" t="str">
        <f t="shared" si="90"/>
        <v/>
      </c>
      <c r="AD118" s="162"/>
      <c r="AF118" s="34">
        <f t="shared" si="62"/>
        <v>3</v>
      </c>
      <c r="AG118" s="33" t="str">
        <f t="shared" si="63"/>
        <v>A</v>
      </c>
      <c r="AH118" s="33">
        <f t="shared" si="64"/>
        <v>1</v>
      </c>
      <c r="AI118" s="33">
        <f t="shared" si="65"/>
        <v>0</v>
      </c>
      <c r="AJ118" s="40">
        <f t="shared" si="66"/>
        <v>1650341183488</v>
      </c>
      <c r="AK118" s="319">
        <f t="shared" si="67"/>
        <v>0</v>
      </c>
      <c r="AL118" s="116"/>
      <c r="AM118" s="66" t="str">
        <f t="shared" si="68"/>
        <v>は</v>
      </c>
      <c r="AN118" s="67" t="str">
        <f t="shared" si="69"/>
        <v>こ</v>
      </c>
      <c r="AO118" s="68">
        <f t="shared" si="91"/>
        <v>1649267441664</v>
      </c>
      <c r="AP118" s="69" t="str">
        <f t="shared" si="92"/>
        <v/>
      </c>
      <c r="AQ118" s="67">
        <f t="shared" si="93"/>
        <v>0</v>
      </c>
      <c r="AR118" s="66" t="str">
        <f t="shared" si="70"/>
        <v>は</v>
      </c>
      <c r="AS118" s="67" t="str">
        <f t="shared" si="71"/>
        <v>く</v>
      </c>
      <c r="AT118" s="68">
        <f t="shared" si="94"/>
        <v>550829555712</v>
      </c>
      <c r="AU118" s="69" t="str">
        <f t="shared" si="95"/>
        <v/>
      </c>
      <c r="AV118" s="67">
        <f t="shared" si="96"/>
        <v>0</v>
      </c>
      <c r="AW118" s="66" t="str">
        <f t="shared" si="72"/>
        <v>こ</v>
      </c>
      <c r="AX118" s="67" t="str">
        <f t="shared" si="73"/>
        <v>く</v>
      </c>
      <c r="AY118" s="68">
        <f t="shared" si="97"/>
        <v>1100585369600</v>
      </c>
      <c r="AZ118" s="69" t="str">
        <f t="shared" si="98"/>
        <v/>
      </c>
      <c r="BA118" s="70">
        <f t="shared" si="99"/>
        <v>0</v>
      </c>
      <c r="BB118" s="116"/>
      <c r="BC118" s="193">
        <v>221</v>
      </c>
      <c r="BD118" s="2" t="s">
        <v>410</v>
      </c>
      <c r="BE118" s="14"/>
      <c r="BF118" s="4" t="s">
        <v>410</v>
      </c>
      <c r="BG118" s="17"/>
      <c r="BH118" s="17" t="s">
        <v>90</v>
      </c>
      <c r="BI118" s="17" t="s">
        <v>92</v>
      </c>
      <c r="BJ118" s="169" t="s">
        <v>67</v>
      </c>
      <c r="BK118" s="31"/>
      <c r="BL118" s="6" t="s">
        <v>592</v>
      </c>
      <c r="BM118" s="7" t="s">
        <v>593</v>
      </c>
      <c r="BN118" s="16" t="s">
        <v>594</v>
      </c>
      <c r="BO118" s="29" t="str">
        <f t="shared" si="61"/>
        <v>{"key_code":"x","modifiers":["command"]}</v>
      </c>
      <c r="BP118" s="132"/>
      <c r="BQ118" s="29" t="str">
        <f t="shared" si="74"/>
        <v>{"key_code":"x","modifiers":["command"]}</v>
      </c>
    </row>
    <row r="119" spans="1:69" ht="105">
      <c r="A119" s="154"/>
      <c r="B119" s="137"/>
      <c r="C119" s="137"/>
      <c r="D119" s="360"/>
      <c r="E119" s="371" t="str">
        <f t="shared" si="75"/>
        <v>{"description":"は, こ &amp; あ → 5←選択","conditions":[{"type":"variable_if","name":"USC","value":2},{"type":"variable_unless","name":"B03","value":0},{"type":"variable_unless","name":"B04","value":0}],"from":{"key_code":"j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B03","value":0},{"type":"variable_unless","name":"B04","value":0}],"from":{"key_code":"j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B03","value":0},{"type":"variable_unless","name":"B04","value":0}],"from":{"key_code":"j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</v>
      </c>
      <c r="F119" s="138" t="str">
        <f t="shared" si="100"/>
        <v>{"conditions":[{"type":"variable_if","name":"USC","value":2},{"type":"variable_unless","name":"B03","value":0},{"type":"variable_unless","name":"C07","value":0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07","value":0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07","value":0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</v>
      </c>
      <c r="G119" s="138" t="str">
        <f t="shared" si="101"/>
        <v>{"conditions":[{"type":"variable_if","name":"USC","value":2},{"type":"variable_unless","name":"B04","value":0},{"type":"variable_unless","name":"C07","value":0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07","value":0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07","value":0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</v>
      </c>
      <c r="H119" s="138" t="str">
        <f t="shared" si="76"/>
        <v/>
      </c>
      <c r="I119" s="138" t="str">
        <f t="shared" si="77"/>
        <v/>
      </c>
      <c r="J119" s="138" t="str">
        <f t="shared" si="102"/>
        <v/>
      </c>
      <c r="K119" s="138" t="str">
        <f t="shared" si="103"/>
        <v/>
      </c>
      <c r="L119" s="138" t="str">
        <f t="shared" si="104"/>
        <v/>
      </c>
      <c r="M119" s="138" t="str">
        <f t="shared" si="105"/>
        <v/>
      </c>
      <c r="N119" s="138" t="str">
        <f t="shared" si="78"/>
        <v/>
      </c>
      <c r="O119" s="138" t="str">
        <f t="shared" si="79"/>
        <v/>
      </c>
      <c r="P119" s="138" t="str">
        <f t="shared" si="80"/>
        <v/>
      </c>
      <c r="Q119" s="138" t="str">
        <f t="shared" si="81"/>
        <v/>
      </c>
      <c r="R119" s="138" t="str">
        <f t="shared" si="82"/>
        <v/>
      </c>
      <c r="S119" s="138" t="str">
        <f t="shared" si="83"/>
        <v/>
      </c>
      <c r="T119" s="138" t="str">
        <f t="shared" si="84"/>
        <v/>
      </c>
      <c r="U119" s="138" t="str">
        <f t="shared" si="85"/>
        <v/>
      </c>
      <c r="V119" s="138" t="str">
        <f t="shared" si="86"/>
        <v/>
      </c>
      <c r="W119" s="138"/>
      <c r="X119" s="138"/>
      <c r="Y119" s="160"/>
      <c r="Z119" s="159" t="str">
        <f t="shared" si="87"/>
        <v/>
      </c>
      <c r="AA119" s="138" t="str">
        <f t="shared" si="88"/>
        <v/>
      </c>
      <c r="AB119" s="138" t="str">
        <f t="shared" si="89"/>
        <v/>
      </c>
      <c r="AC119" s="160" t="str">
        <f t="shared" si="90"/>
        <v/>
      </c>
      <c r="AD119" s="162"/>
      <c r="AF119" s="34">
        <f t="shared" si="62"/>
        <v>3</v>
      </c>
      <c r="AG119" s="33" t="str">
        <f t="shared" si="63"/>
        <v>A</v>
      </c>
      <c r="AH119" s="33">
        <f t="shared" si="64"/>
        <v>1</v>
      </c>
      <c r="AI119" s="33">
        <f t="shared" si="65"/>
        <v>0</v>
      </c>
      <c r="AJ119" s="40">
        <f t="shared" si="66"/>
        <v>1651414925312</v>
      </c>
      <c r="AK119" s="319">
        <f t="shared" si="67"/>
        <v>0</v>
      </c>
      <c r="AL119" s="116"/>
      <c r="AM119" s="66" t="str">
        <f t="shared" si="68"/>
        <v>は</v>
      </c>
      <c r="AN119" s="67" t="str">
        <f t="shared" si="69"/>
        <v>こ</v>
      </c>
      <c r="AO119" s="68">
        <f t="shared" si="91"/>
        <v>1649267441664</v>
      </c>
      <c r="AP119" s="69" t="str">
        <f t="shared" si="92"/>
        <v/>
      </c>
      <c r="AQ119" s="67">
        <f t="shared" si="93"/>
        <v>0</v>
      </c>
      <c r="AR119" s="66" t="str">
        <f t="shared" si="70"/>
        <v>は</v>
      </c>
      <c r="AS119" s="67" t="str">
        <f t="shared" si="71"/>
        <v>あ</v>
      </c>
      <c r="AT119" s="68">
        <f t="shared" si="94"/>
        <v>551903297536</v>
      </c>
      <c r="AU119" s="69" t="str">
        <f t="shared" si="95"/>
        <v>ば</v>
      </c>
      <c r="AV119" s="67">
        <f t="shared" si="96"/>
        <v>1</v>
      </c>
      <c r="AW119" s="66" t="str">
        <f t="shared" si="72"/>
        <v>こ</v>
      </c>
      <c r="AX119" s="67" t="str">
        <f t="shared" si="73"/>
        <v>あ</v>
      </c>
      <c r="AY119" s="68">
        <f t="shared" si="97"/>
        <v>1101659111424</v>
      </c>
      <c r="AZ119" s="69" t="str">
        <f t="shared" si="98"/>
        <v>ご</v>
      </c>
      <c r="BA119" s="70">
        <f t="shared" si="99"/>
        <v>1</v>
      </c>
      <c r="BB119" s="116"/>
      <c r="BC119" s="193">
        <v>222</v>
      </c>
      <c r="BD119" s="2" t="s">
        <v>410</v>
      </c>
      <c r="BE119" s="14"/>
      <c r="BF119" s="4" t="s">
        <v>410</v>
      </c>
      <c r="BG119" s="17"/>
      <c r="BH119" s="17" t="s">
        <v>90</v>
      </c>
      <c r="BI119" s="17" t="s">
        <v>92</v>
      </c>
      <c r="BJ119" s="169" t="s">
        <v>69</v>
      </c>
      <c r="BK119" s="31"/>
      <c r="BL119" s="6" t="s">
        <v>595</v>
      </c>
      <c r="BM119" s="7" t="s">
        <v>596</v>
      </c>
      <c r="BN119" s="16" t="s">
        <v>597</v>
      </c>
      <c r="BO119" s="29" t="str">
        <f t="shared" si="61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P119" s="132"/>
      <c r="BQ119" s="29" t="str">
        <f t="shared" si="74"/>
        <v>{"key_code":"left_arrow","modifiers":["shift"]},{"key_code":"left_arrow","modifiers":["shift"]},{"key_code":"left_arrow","modifiers":["shift"]},{"key_code":"left_arrow","modifiers":["shift"]},{"key_code":"left_arrow","modifiers":["shift"]}</v>
      </c>
    </row>
    <row r="120" spans="1:69" ht="105">
      <c r="A120" s="154"/>
      <c r="B120" s="137"/>
      <c r="C120" s="137"/>
      <c r="D120" s="360"/>
      <c r="E120" s="371" t="str">
        <f t="shared" si="75"/>
        <v>{"description":"は, こ &amp; い → 5→選択","conditions":[{"type":"variable_if","name":"USC","value":2},{"type":"variable_unless","name":"B03","value":0},{"type":"variable_unless","name":"B04","value":0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B03","value":0},{"type":"variable_unless","name":"B04","value":0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B03","value":0},{"type":"variable_unless","name":"B04","value":0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</v>
      </c>
      <c r="F120" s="138" t="str">
        <f t="shared" si="100"/>
        <v>{"conditions":[{"type":"variable_if","name":"USC","value":2},{"type":"variable_unless","name":"B03","value":0},{"type":"variable_unless","name":"C08","value":0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08","value":0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08","value":0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</v>
      </c>
      <c r="G120" s="138" t="str">
        <f t="shared" si="101"/>
        <v>{"conditions":[{"type":"variable_if","name":"USC","value":2},{"type":"variable_unless","name":"B04","value":0},{"type":"variable_unless","name":"C08","value":0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08","value":0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08","value":0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</v>
      </c>
      <c r="H120" s="138" t="str">
        <f t="shared" si="76"/>
        <v/>
      </c>
      <c r="I120" s="138" t="str">
        <f t="shared" si="77"/>
        <v/>
      </c>
      <c r="J120" s="138" t="str">
        <f t="shared" si="102"/>
        <v/>
      </c>
      <c r="K120" s="138" t="str">
        <f t="shared" si="103"/>
        <v/>
      </c>
      <c r="L120" s="138" t="str">
        <f t="shared" si="104"/>
        <v/>
      </c>
      <c r="M120" s="138" t="str">
        <f t="shared" si="105"/>
        <v/>
      </c>
      <c r="N120" s="138" t="str">
        <f t="shared" si="78"/>
        <v/>
      </c>
      <c r="O120" s="138" t="str">
        <f t="shared" si="79"/>
        <v/>
      </c>
      <c r="P120" s="138" t="str">
        <f t="shared" si="80"/>
        <v/>
      </c>
      <c r="Q120" s="138" t="str">
        <f t="shared" si="81"/>
        <v/>
      </c>
      <c r="R120" s="138" t="str">
        <f t="shared" si="82"/>
        <v/>
      </c>
      <c r="S120" s="138" t="str">
        <f t="shared" si="83"/>
        <v/>
      </c>
      <c r="T120" s="138" t="str">
        <f t="shared" si="84"/>
        <v/>
      </c>
      <c r="U120" s="138" t="str">
        <f t="shared" si="85"/>
        <v/>
      </c>
      <c r="V120" s="138" t="str">
        <f t="shared" si="86"/>
        <v/>
      </c>
      <c r="W120" s="138"/>
      <c r="X120" s="138"/>
      <c r="Y120" s="160"/>
      <c r="Z120" s="159" t="str">
        <f t="shared" si="87"/>
        <v/>
      </c>
      <c r="AA120" s="138" t="str">
        <f t="shared" si="88"/>
        <v/>
      </c>
      <c r="AB120" s="138" t="str">
        <f t="shared" si="89"/>
        <v/>
      </c>
      <c r="AC120" s="160" t="str">
        <f t="shared" si="90"/>
        <v/>
      </c>
      <c r="AD120" s="162"/>
      <c r="AF120" s="34">
        <f t="shared" si="62"/>
        <v>3</v>
      </c>
      <c r="AG120" s="33" t="str">
        <f t="shared" si="63"/>
        <v>A</v>
      </c>
      <c r="AH120" s="33">
        <f t="shared" si="64"/>
        <v>1</v>
      </c>
      <c r="AI120" s="33">
        <f t="shared" si="65"/>
        <v>0</v>
      </c>
      <c r="AJ120" s="40">
        <f t="shared" si="66"/>
        <v>1653562408960</v>
      </c>
      <c r="AK120" s="319">
        <f t="shared" si="67"/>
        <v>0</v>
      </c>
      <c r="AL120" s="116"/>
      <c r="AM120" s="66" t="str">
        <f t="shared" si="68"/>
        <v>は</v>
      </c>
      <c r="AN120" s="67" t="str">
        <f t="shared" si="69"/>
        <v>こ</v>
      </c>
      <c r="AO120" s="68">
        <f t="shared" si="91"/>
        <v>1649267441664</v>
      </c>
      <c r="AP120" s="69" t="str">
        <f t="shared" si="92"/>
        <v/>
      </c>
      <c r="AQ120" s="67">
        <f t="shared" si="93"/>
        <v>0</v>
      </c>
      <c r="AR120" s="66" t="str">
        <f t="shared" si="70"/>
        <v>は</v>
      </c>
      <c r="AS120" s="67" t="str">
        <f t="shared" si="71"/>
        <v>い</v>
      </c>
      <c r="AT120" s="68">
        <f t="shared" si="94"/>
        <v>554050781184</v>
      </c>
      <c r="AU120" s="69" t="str">
        <f t="shared" si="95"/>
        <v/>
      </c>
      <c r="AV120" s="67">
        <f t="shared" si="96"/>
        <v>0</v>
      </c>
      <c r="AW120" s="66" t="str">
        <f t="shared" si="72"/>
        <v>こ</v>
      </c>
      <c r="AX120" s="67" t="str">
        <f t="shared" si="73"/>
        <v>い</v>
      </c>
      <c r="AY120" s="68">
        <f t="shared" si="97"/>
        <v>1103806595072</v>
      </c>
      <c r="AZ120" s="69" t="str">
        <f t="shared" si="98"/>
        <v/>
      </c>
      <c r="BA120" s="70">
        <f t="shared" si="99"/>
        <v>0</v>
      </c>
      <c r="BB120" s="116"/>
      <c r="BC120" s="193">
        <v>223</v>
      </c>
      <c r="BD120" s="2" t="s">
        <v>410</v>
      </c>
      <c r="BE120" s="14"/>
      <c r="BF120" s="4" t="s">
        <v>410</v>
      </c>
      <c r="BG120" s="17"/>
      <c r="BH120" s="17" t="s">
        <v>90</v>
      </c>
      <c r="BI120" s="17" t="s">
        <v>92</v>
      </c>
      <c r="BJ120" s="169" t="s">
        <v>71</v>
      </c>
      <c r="BK120" s="31"/>
      <c r="BL120" s="6" t="s">
        <v>598</v>
      </c>
      <c r="BM120" s="7" t="s">
        <v>599</v>
      </c>
      <c r="BN120" s="16" t="s">
        <v>600</v>
      </c>
      <c r="BO120" s="29" t="str">
        <f t="shared" si="61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P120" s="132"/>
      <c r="BQ120" s="29" t="str">
        <f t="shared" si="74"/>
        <v>{"key_code":"right_arrow","modifiers":["shift"]},{"key_code":"right_arrow","modifiers":["shift"]},{"key_code":"right_arrow","modifiers":["shift"]},{"key_code":"right_arrow","modifiers":["shift"]},{"key_code":"right_arrow","modifiers":["shift"]}</v>
      </c>
    </row>
    <row r="121" spans="1:69" ht="63">
      <c r="A121" s="154"/>
      <c r="B121" s="137"/>
      <c r="C121" s="137"/>
      <c r="D121" s="360"/>
      <c r="E121" s="371" t="str">
        <f t="shared" si="75"/>
        <v>{"description":"は, こ &amp; う → 次◀ページ先頭","conditions":[{"type":"variable_if","name":"USC","value":2},{"type":"variable_unless","name":"B03","value":0},{"type":"variable_unless","name":"B04","value":0}],"from":{"key_code":"l","modifiers":{"optional":["caps_lock"]}},"to":[{"key_code":"delete_or_backspace"},{"key_code":"delete_or_backspace"},{"key_code":"page_down"},{"set_variable":{"name":"C09","value":1}},{"set_variable":{"name":"USC","value":0}}],"to_after_key_up":[{"set_variable":{"name":"C09","value":0}}],"type":"basic"},{"conditions":[{"type":"variable_unless","name":"USC","value":0},{"type":"variable_unless","name":"B03","value":0},{"type":"variable_unless","name":"B04","value":0}],"from":{"key_code":"l","modifiers":{"optional":["caps_lock"]}},"to":[{"key_code":"delete_or_backspace"},{"key_code":"page_down"},{"set_variable":{"name":"C09","value":1}},{"set_variable":{"name":"USC","value":0}}],"to_after_key_up":[{"set_variable":{"name":"C09","value":0}}],"type":"basic"},{"conditions":[{"type":"variable_unless","name":"B03","value":0},{"type":"variable_unless","name":"B04","value":0}],"from":{"key_code":"l","modifiers":{"optional":["caps_lock"]}},"to":[{"key_code":"page_down"},{"set_variable":{"name":"C09","value":1}},{"set_variable":{"name":"USC","value":0}}],"to_after_key_up":[{"set_variable":{"name":"C09","value":0}}],"type":"basic"},</v>
      </c>
      <c r="F121" s="138" t="str">
        <f t="shared" si="100"/>
        <v>{"conditions":[{"type":"variable_if","name":"USC","value":2},{"type":"variable_unless","name":"B03","value":0},{"type":"variable_unless","name":"C09","value":0}],"from":{"key_code":"v","modifiers":{"optional":["caps_lock"]}},"to":[{"key_code":"delete_or_backspace"},{"key_code":"delete_or_backspace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09","value":0}],"from":{"key_code":"v","modifiers":{"optional":["caps_lock"]}},"to":[{"key_code":"delete_or_backspace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C09","value":0}],"from":{"key_code":"v","modifiers":{"optional":["caps_lock"]}},"to":[{"key_code":"page_down"},{"set_variable":{"name":"B04","value":1}},{"set_variable":{"name":"USC","value":0}}],"to_after_key_up":[{"set_variable":{"name":"B04","value":0}}],"type":"basic"},</v>
      </c>
      <c r="G121" s="138" t="str">
        <f t="shared" si="101"/>
        <v>{"conditions":[{"type":"variable_if","name":"USC","value":2},{"type":"variable_unless","name":"B04","value":0},{"type":"variable_unless","name":"C09","value":0}],"from":{"key_code":"c","modifiers":{"optional":["caps_lock"]}},"to":[{"key_code":"delete_or_backspace"},{"key_code":"delete_or_backspace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09","value":0}],"from":{"key_code":"c","modifiers":{"optional":["caps_lock"]}},"to":[{"key_code":"delete_or_backspace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C09","value":0}],"from":{"key_code":"c","modifiers":{"optional":["caps_lock"]}},"to":[{"key_code":"page_down"},{"set_variable":{"name":"B03","value":1}},{"set_variable":{"name":"USC","value":0}}],"to_after_key_up":[{"set_variable":{"name":"B03","value":0}}],"type":"basic"},</v>
      </c>
      <c r="H121" s="138" t="str">
        <f t="shared" si="76"/>
        <v/>
      </c>
      <c r="I121" s="138" t="str">
        <f t="shared" si="77"/>
        <v/>
      </c>
      <c r="J121" s="138" t="str">
        <f t="shared" si="102"/>
        <v/>
      </c>
      <c r="K121" s="138" t="str">
        <f t="shared" si="103"/>
        <v/>
      </c>
      <c r="L121" s="138" t="str">
        <f t="shared" si="104"/>
        <v/>
      </c>
      <c r="M121" s="138" t="str">
        <f t="shared" si="105"/>
        <v/>
      </c>
      <c r="N121" s="138" t="str">
        <f t="shared" si="78"/>
        <v/>
      </c>
      <c r="O121" s="138" t="str">
        <f t="shared" si="79"/>
        <v/>
      </c>
      <c r="P121" s="138" t="str">
        <f t="shared" si="80"/>
        <v/>
      </c>
      <c r="Q121" s="138" t="str">
        <f t="shared" si="81"/>
        <v/>
      </c>
      <c r="R121" s="138" t="str">
        <f t="shared" si="82"/>
        <v/>
      </c>
      <c r="S121" s="138" t="str">
        <f t="shared" si="83"/>
        <v/>
      </c>
      <c r="T121" s="138" t="str">
        <f t="shared" si="84"/>
        <v/>
      </c>
      <c r="U121" s="138" t="str">
        <f t="shared" si="85"/>
        <v/>
      </c>
      <c r="V121" s="138" t="str">
        <f t="shared" si="86"/>
        <v/>
      </c>
      <c r="W121" s="138"/>
      <c r="X121" s="138"/>
      <c r="Y121" s="160"/>
      <c r="Z121" s="159" t="str">
        <f t="shared" si="87"/>
        <v/>
      </c>
      <c r="AA121" s="138" t="str">
        <f t="shared" si="88"/>
        <v/>
      </c>
      <c r="AB121" s="138" t="str">
        <f t="shared" si="89"/>
        <v/>
      </c>
      <c r="AC121" s="160" t="str">
        <f t="shared" si="90"/>
        <v/>
      </c>
      <c r="AD121" s="162"/>
      <c r="AF121" s="34">
        <f t="shared" si="62"/>
        <v>3</v>
      </c>
      <c r="AG121" s="33" t="str">
        <f t="shared" si="63"/>
        <v>A</v>
      </c>
      <c r="AH121" s="33">
        <f t="shared" si="64"/>
        <v>1</v>
      </c>
      <c r="AI121" s="33">
        <f t="shared" si="65"/>
        <v>0</v>
      </c>
      <c r="AJ121" s="40">
        <f t="shared" si="66"/>
        <v>1657857376256</v>
      </c>
      <c r="AK121" s="319">
        <f t="shared" si="67"/>
        <v>0</v>
      </c>
      <c r="AL121" s="116"/>
      <c r="AM121" s="66" t="str">
        <f t="shared" si="68"/>
        <v>は</v>
      </c>
      <c r="AN121" s="67" t="str">
        <f t="shared" si="69"/>
        <v>こ</v>
      </c>
      <c r="AO121" s="68">
        <f t="shared" si="91"/>
        <v>1649267441664</v>
      </c>
      <c r="AP121" s="69" t="str">
        <f t="shared" si="92"/>
        <v/>
      </c>
      <c r="AQ121" s="67">
        <f t="shared" si="93"/>
        <v>0</v>
      </c>
      <c r="AR121" s="66" t="str">
        <f t="shared" si="70"/>
        <v>は</v>
      </c>
      <c r="AS121" s="67" t="str">
        <f t="shared" si="71"/>
        <v>う</v>
      </c>
      <c r="AT121" s="68">
        <f t="shared" si="94"/>
        <v>558345748480</v>
      </c>
      <c r="AU121" s="69" t="str">
        <f t="shared" si="95"/>
        <v/>
      </c>
      <c r="AV121" s="67">
        <f t="shared" si="96"/>
        <v>0</v>
      </c>
      <c r="AW121" s="66" t="str">
        <f t="shared" si="72"/>
        <v>こ</v>
      </c>
      <c r="AX121" s="67" t="str">
        <f t="shared" si="73"/>
        <v>う</v>
      </c>
      <c r="AY121" s="68">
        <f t="shared" si="97"/>
        <v>1108101562368</v>
      </c>
      <c r="AZ121" s="69" t="str">
        <f t="shared" si="98"/>
        <v/>
      </c>
      <c r="BA121" s="70">
        <f t="shared" si="99"/>
        <v>0</v>
      </c>
      <c r="BB121" s="116"/>
      <c r="BC121" s="193">
        <v>224</v>
      </c>
      <c r="BD121" s="2" t="s">
        <v>410</v>
      </c>
      <c r="BE121" s="14"/>
      <c r="BF121" s="4" t="s">
        <v>410</v>
      </c>
      <c r="BG121" s="17"/>
      <c r="BH121" s="17" t="s">
        <v>90</v>
      </c>
      <c r="BI121" s="17" t="s">
        <v>92</v>
      </c>
      <c r="BJ121" s="169" t="s">
        <v>73</v>
      </c>
      <c r="BK121" s="31"/>
      <c r="BL121" s="6" t="s">
        <v>601</v>
      </c>
      <c r="BM121" s="7" t="s">
        <v>602</v>
      </c>
      <c r="BN121" s="16" t="s">
        <v>603</v>
      </c>
      <c r="BO121" s="29" t="str">
        <f t="shared" si="61"/>
        <v>{"key_code":"page_down"}</v>
      </c>
      <c r="BP121" s="132"/>
      <c r="BQ121" s="29" t="str">
        <f t="shared" si="74"/>
        <v>{"key_code":"page_down"}</v>
      </c>
    </row>
    <row r="122" spans="1:69" ht="63">
      <c r="A122" s="154"/>
      <c r="B122" s="137"/>
      <c r="C122" s="137"/>
      <c r="D122" s="360"/>
      <c r="E122" s="371" t="str">
        <f t="shared" si="75"/>
        <v>{"description":"は, こ &amp; ー → 前ページ▶先頭","conditions":[{"type":"variable_if","name":"USC","value":2},{"type":"variable_unless","name":"B03","value":0},{"type":"variable_unless","name":"B04","value":0}],"from":{"key_code":"semicolon","modifiers":{"optional":["caps_lock"]}},"to":[{"key_code":"delete_or_backspace"},{"key_code":"delete_or_backspace"},{"key_code":"page_up"},{"set_variable":{"name":"C10","value":1}},{"set_variable":{"name":"USC","value":0}}],"to_after_key_up":[{"set_variable":{"name":"C10","value":0}}],"type":"basic"},{"conditions":[{"type":"variable_unless","name":"USC","value":0},{"type":"variable_unless","name":"B03","value":0},{"type":"variable_unless","name":"B04","value":0}],"from":{"key_code":"semicolon","modifiers":{"optional":["caps_lock"]}},"to":[{"key_code":"delete_or_backspace"},{"key_code":"page_up"},{"set_variable":{"name":"C10","value":1}},{"set_variable":{"name":"USC","value":0}}],"to_after_key_up":[{"set_variable":{"name":"C10","value":0}}],"type":"basic"},{"conditions":[{"type":"variable_unless","name":"B03","value":0},{"type":"variable_unless","name":"B04","value":0}],"from":{"key_code":"semicolon","modifiers":{"optional":["caps_lock"]}},"to":[{"key_code":"page_up"},{"set_variable":{"name":"C10","value":1}},{"set_variable":{"name":"USC","value":0}}],"to_after_key_up":[{"set_variable":{"name":"C10","value":0}}],"type":"basic"},</v>
      </c>
      <c r="F122" s="138" t="str">
        <f t="shared" si="100"/>
        <v>{"conditions":[{"type":"variable_if","name":"USC","value":2},{"type":"variable_unless","name":"B03","value":0},{"type":"variable_unless","name":"C10","value":0}],"from":{"key_code":"v","modifiers":{"optional":["caps_lock"]}},"to":[{"key_code":"delete_or_backspace"},{"key_code":"delete_or_backspace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10","value":0}],"from":{"key_code":"v","modifiers":{"optional":["caps_lock"]}},"to":[{"key_code":"delete_or_backspace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C10","value":0}],"from":{"key_code":"v","modifiers":{"optional":["caps_lock"]}},"to":[{"key_code":"page_up"},{"set_variable":{"name":"B04","value":1}},{"set_variable":{"name":"USC","value":0}}],"to_after_key_up":[{"set_variable":{"name":"B04","value":0}}],"type":"basic"},</v>
      </c>
      <c r="G122" s="138" t="str">
        <f t="shared" si="101"/>
        <v>{"conditions":[{"type":"variable_if","name":"USC","value":2},{"type":"variable_unless","name":"B04","value":0},{"type":"variable_unless","name":"C10","value":0}],"from":{"key_code":"c","modifiers":{"optional":["caps_lock"]}},"to":[{"key_code":"delete_or_backspace"},{"key_code":"delete_or_backspace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10","value":0}],"from":{"key_code":"c","modifiers":{"optional":["caps_lock"]}},"to":[{"key_code":"delete_or_backspace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C10","value":0}],"from":{"key_code":"c","modifiers":{"optional":["caps_lock"]}},"to":[{"key_code":"page_up"},{"set_variable":{"name":"B03","value":1}},{"set_variable":{"name":"USC","value":0}}],"to_after_key_up":[{"set_variable":{"name":"B03","value":0}}],"type":"basic"},</v>
      </c>
      <c r="H122" s="138" t="str">
        <f t="shared" si="76"/>
        <v/>
      </c>
      <c r="I122" s="138" t="str">
        <f t="shared" si="77"/>
        <v/>
      </c>
      <c r="J122" s="138" t="str">
        <f t="shared" si="102"/>
        <v/>
      </c>
      <c r="K122" s="138" t="str">
        <f t="shared" si="103"/>
        <v/>
      </c>
      <c r="L122" s="138" t="str">
        <f t="shared" si="104"/>
        <v/>
      </c>
      <c r="M122" s="138" t="str">
        <f t="shared" si="105"/>
        <v/>
      </c>
      <c r="N122" s="138" t="str">
        <f t="shared" si="78"/>
        <v/>
      </c>
      <c r="O122" s="138" t="str">
        <f t="shared" si="79"/>
        <v/>
      </c>
      <c r="P122" s="138" t="str">
        <f t="shared" si="80"/>
        <v/>
      </c>
      <c r="Q122" s="138" t="str">
        <f t="shared" si="81"/>
        <v/>
      </c>
      <c r="R122" s="138" t="str">
        <f t="shared" si="82"/>
        <v/>
      </c>
      <c r="S122" s="138" t="str">
        <f t="shared" si="83"/>
        <v/>
      </c>
      <c r="T122" s="138" t="str">
        <f t="shared" si="84"/>
        <v/>
      </c>
      <c r="U122" s="138" t="str">
        <f t="shared" si="85"/>
        <v/>
      </c>
      <c r="V122" s="138" t="str">
        <f t="shared" si="86"/>
        <v/>
      </c>
      <c r="W122" s="138"/>
      <c r="X122" s="138"/>
      <c r="Y122" s="160"/>
      <c r="Z122" s="159" t="str">
        <f t="shared" si="87"/>
        <v/>
      </c>
      <c r="AA122" s="138" t="str">
        <f t="shared" si="88"/>
        <v/>
      </c>
      <c r="AB122" s="138" t="str">
        <f t="shared" si="89"/>
        <v/>
      </c>
      <c r="AC122" s="160" t="str">
        <f t="shared" si="90"/>
        <v/>
      </c>
      <c r="AD122" s="162"/>
      <c r="AF122" s="34">
        <f t="shared" si="62"/>
        <v>3</v>
      </c>
      <c r="AG122" s="33" t="str">
        <f t="shared" si="63"/>
        <v>A</v>
      </c>
      <c r="AH122" s="33">
        <f t="shared" si="64"/>
        <v>1</v>
      </c>
      <c r="AI122" s="33">
        <f t="shared" si="65"/>
        <v>0</v>
      </c>
      <c r="AJ122" s="40">
        <f t="shared" si="66"/>
        <v>1666447310848</v>
      </c>
      <c r="AK122" s="319">
        <f t="shared" si="67"/>
        <v>0</v>
      </c>
      <c r="AL122" s="116"/>
      <c r="AM122" s="66" t="str">
        <f t="shared" si="68"/>
        <v>は</v>
      </c>
      <c r="AN122" s="67" t="str">
        <f t="shared" si="69"/>
        <v>こ</v>
      </c>
      <c r="AO122" s="68">
        <f t="shared" si="91"/>
        <v>1649267441664</v>
      </c>
      <c r="AP122" s="69" t="str">
        <f t="shared" si="92"/>
        <v/>
      </c>
      <c r="AQ122" s="67">
        <f t="shared" si="93"/>
        <v>0</v>
      </c>
      <c r="AR122" s="66" t="str">
        <f t="shared" si="70"/>
        <v>は</v>
      </c>
      <c r="AS122" s="67" t="str">
        <f t="shared" si="71"/>
        <v>ー</v>
      </c>
      <c r="AT122" s="68">
        <f t="shared" si="94"/>
        <v>566935683072</v>
      </c>
      <c r="AU122" s="69" t="str">
        <f t="shared" si="95"/>
        <v/>
      </c>
      <c r="AV122" s="67">
        <f t="shared" si="96"/>
        <v>0</v>
      </c>
      <c r="AW122" s="66" t="str">
        <f t="shared" si="72"/>
        <v>こ</v>
      </c>
      <c r="AX122" s="67" t="str">
        <f t="shared" si="73"/>
        <v>ー</v>
      </c>
      <c r="AY122" s="68">
        <f t="shared" si="97"/>
        <v>1116691496960</v>
      </c>
      <c r="AZ122" s="69" t="str">
        <f t="shared" si="98"/>
        <v/>
      </c>
      <c r="BA122" s="70">
        <f t="shared" si="99"/>
        <v>0</v>
      </c>
      <c r="BB122" s="116"/>
      <c r="BC122" s="193">
        <v>225</v>
      </c>
      <c r="BD122" s="2" t="s">
        <v>410</v>
      </c>
      <c r="BE122" s="14"/>
      <c r="BF122" s="4" t="s">
        <v>410</v>
      </c>
      <c r="BG122" s="17"/>
      <c r="BH122" s="17" t="s">
        <v>90</v>
      </c>
      <c r="BI122" s="17" t="s">
        <v>92</v>
      </c>
      <c r="BJ122" s="169" t="s">
        <v>75</v>
      </c>
      <c r="BK122" s="31"/>
      <c r="BL122" s="6" t="s">
        <v>604</v>
      </c>
      <c r="BM122" s="7" t="s">
        <v>605</v>
      </c>
      <c r="BN122" s="16" t="s">
        <v>606</v>
      </c>
      <c r="BO122" s="29" t="str">
        <f t="shared" si="61"/>
        <v>{"key_code":"page_up"}</v>
      </c>
      <c r="BP122" s="132"/>
      <c r="BQ122" s="29" t="str">
        <f t="shared" si="74"/>
        <v>{"key_code":"page_up"}</v>
      </c>
    </row>
    <row r="123" spans="1:69" ht="63">
      <c r="A123" s="154"/>
      <c r="B123" s="137"/>
      <c r="C123" s="137"/>
      <c r="D123" s="360"/>
      <c r="E123" s="371" t="str">
        <f t="shared" si="75"/>
        <v>{"description":"は, こ &amp; た → 選択End▼","conditions":[{"type":"variable_if","name":"USC","value":2},{"type":"variable_unless","name":"B03","value":0},{"type":"variable_unless","name":"B04","value":0}],"from":{"key_code":"n","modifiers":{"optional":["caps_lock"]}},"to":[{"key_code":"delete_or_backspace"},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USC","value":0},{"type":"variable_unless","name":"B03","value":0},{"type":"variable_unless","name":"B04","value":0}],"from":{"key_code":"n","modifiers":{"optional":["caps_lock"]}},"to":[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B03","value":0},{"type":"variable_unless","name":"B04","value":0}],"from":{"key_code":"n","modifiers":{"optional":["caps_lock"]}},"to":[{"key_code":"down_arrow","modifiers":["shift","command"]},{"set_variable":{"name":"B06","value":1}},{"set_variable":{"name":"USC","value":0}}],"to_after_key_up":[{"set_variable":{"name":"B06","value":0}}],"type":"basic"},</v>
      </c>
      <c r="F123" s="138" t="str">
        <f t="shared" si="100"/>
        <v>{"conditions":[{"type":"variable_if","name":"USC","value":2},{"type":"variable_unless","name":"B03","value":0},{"type":"variable_unless","name":"B06","value":0}],"from":{"key_code":"v","modifiers":{"optional":["caps_lock"]}},"to":[{"key_code":"delete_or_backspace"},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06","value":0}],"from":{"key_code":"v","modifiers":{"optional":["caps_lock"]}},"to":[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06","value":0}],"from":{"key_code":"v","modifiers":{"optional":["caps_lock"]}},"to":[{"key_code":"down_arrow","modifiers":["shift","command"]},{"set_variable":{"name":"B04","value":1}},{"set_variable":{"name":"USC","value":0}}],"to_after_key_up":[{"set_variable":{"name":"B04","value":0}}],"type":"basic"},</v>
      </c>
      <c r="G123" s="138" t="str">
        <f t="shared" si="101"/>
        <v>{"conditions":[{"type":"variable_if","name":"USC","value":2},{"type":"variable_unless","name":"B04","value":0},{"type":"variable_unless","name":"B06","value":0}],"from":{"key_code":"c","modifiers":{"optional":["caps_lock"]}},"to":[{"key_code":"delete_or_backspace"},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06","value":0}],"from":{"key_code":"c","modifiers":{"optional":["caps_lock"]}},"to":[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06","value":0}],"from":{"key_code":"c","modifiers":{"optional":["caps_lock"]}},"to":[{"key_code":"down_arrow","modifiers":["shift","command"]},{"set_variable":{"name":"B03","value":1}},{"set_variable":{"name":"USC","value":0}}],"to_after_key_up":[{"set_variable":{"name":"B03","value":0}}],"type":"basic"},</v>
      </c>
      <c r="H123" s="138" t="str">
        <f t="shared" si="76"/>
        <v/>
      </c>
      <c r="I123" s="138" t="str">
        <f t="shared" si="77"/>
        <v/>
      </c>
      <c r="J123" s="138" t="str">
        <f t="shared" si="102"/>
        <v/>
      </c>
      <c r="K123" s="138" t="str">
        <f t="shared" si="103"/>
        <v/>
      </c>
      <c r="L123" s="138" t="str">
        <f t="shared" si="104"/>
        <v/>
      </c>
      <c r="M123" s="138" t="str">
        <f t="shared" si="105"/>
        <v/>
      </c>
      <c r="N123" s="138" t="str">
        <f t="shared" si="78"/>
        <v/>
      </c>
      <c r="O123" s="138" t="str">
        <f t="shared" si="79"/>
        <v/>
      </c>
      <c r="P123" s="138" t="str">
        <f t="shared" si="80"/>
        <v/>
      </c>
      <c r="Q123" s="138" t="str">
        <f t="shared" si="81"/>
        <v/>
      </c>
      <c r="R123" s="138" t="str">
        <f t="shared" si="82"/>
        <v/>
      </c>
      <c r="S123" s="138" t="str">
        <f t="shared" si="83"/>
        <v/>
      </c>
      <c r="T123" s="138" t="str">
        <f t="shared" si="84"/>
        <v/>
      </c>
      <c r="U123" s="138" t="str">
        <f t="shared" si="85"/>
        <v/>
      </c>
      <c r="V123" s="138" t="str">
        <f t="shared" si="86"/>
        <v/>
      </c>
      <c r="W123" s="138"/>
      <c r="X123" s="138"/>
      <c r="Y123" s="160"/>
      <c r="Z123" s="159" t="str">
        <f t="shared" si="87"/>
        <v/>
      </c>
      <c r="AA123" s="138" t="str">
        <f t="shared" si="88"/>
        <v/>
      </c>
      <c r="AB123" s="138" t="str">
        <f t="shared" si="89"/>
        <v/>
      </c>
      <c r="AC123" s="160" t="str">
        <f t="shared" si="90"/>
        <v/>
      </c>
      <c r="AD123" s="162"/>
      <c r="AF123" s="34">
        <f t="shared" si="62"/>
        <v>3</v>
      </c>
      <c r="AG123" s="33" t="str">
        <f t="shared" si="63"/>
        <v>A</v>
      </c>
      <c r="AH123" s="33">
        <f t="shared" si="64"/>
        <v>1</v>
      </c>
      <c r="AI123" s="33">
        <f t="shared" si="65"/>
        <v>0</v>
      </c>
      <c r="AJ123" s="40">
        <f t="shared" si="66"/>
        <v>6047313952768</v>
      </c>
      <c r="AK123" s="319">
        <f t="shared" si="67"/>
        <v>0</v>
      </c>
      <c r="AL123" s="116"/>
      <c r="AM123" s="66" t="str">
        <f t="shared" si="68"/>
        <v>は</v>
      </c>
      <c r="AN123" s="67" t="str">
        <f t="shared" si="69"/>
        <v>こ</v>
      </c>
      <c r="AO123" s="68">
        <f t="shared" si="91"/>
        <v>1649267441664</v>
      </c>
      <c r="AP123" s="69" t="str">
        <f t="shared" si="92"/>
        <v/>
      </c>
      <c r="AQ123" s="67">
        <f t="shared" si="93"/>
        <v>0</v>
      </c>
      <c r="AR123" s="66" t="str">
        <f t="shared" si="70"/>
        <v>は</v>
      </c>
      <c r="AS123" s="67" t="str">
        <f t="shared" si="71"/>
        <v>た</v>
      </c>
      <c r="AT123" s="68">
        <f t="shared" si="94"/>
        <v>4947802324992</v>
      </c>
      <c r="AU123" s="69" t="str">
        <f t="shared" si="95"/>
        <v/>
      </c>
      <c r="AV123" s="67">
        <f t="shared" si="96"/>
        <v>0</v>
      </c>
      <c r="AW123" s="66" t="str">
        <f t="shared" si="72"/>
        <v>こ</v>
      </c>
      <c r="AX123" s="67" t="str">
        <f t="shared" si="73"/>
        <v>た</v>
      </c>
      <c r="AY123" s="68">
        <f t="shared" si="97"/>
        <v>5497558138880</v>
      </c>
      <c r="AZ123" s="69" t="str">
        <f t="shared" si="98"/>
        <v/>
      </c>
      <c r="BA123" s="70">
        <f t="shared" si="99"/>
        <v>0</v>
      </c>
      <c r="BB123" s="116"/>
      <c r="BC123" s="193">
        <v>226</v>
      </c>
      <c r="BD123" s="2" t="s">
        <v>410</v>
      </c>
      <c r="BE123" s="14"/>
      <c r="BF123" s="4" t="s">
        <v>410</v>
      </c>
      <c r="BG123" s="17"/>
      <c r="BH123" s="17" t="s">
        <v>90</v>
      </c>
      <c r="BI123" s="17" t="s">
        <v>92</v>
      </c>
      <c r="BJ123" s="169" t="s">
        <v>96</v>
      </c>
      <c r="BK123" s="31"/>
      <c r="BL123" s="6" t="s">
        <v>607</v>
      </c>
      <c r="BM123" s="7" t="s">
        <v>608</v>
      </c>
      <c r="BN123" s="16" t="s">
        <v>609</v>
      </c>
      <c r="BO123" s="29" t="str">
        <f t="shared" si="61"/>
        <v>{"key_code":"down_arrow","modifiers":["shift","command"]}</v>
      </c>
      <c r="BP123" s="132"/>
      <c r="BQ123" s="29" t="str">
        <f t="shared" si="74"/>
        <v>{"key_code":"down_arrow","modifiers":["shift","command"]}</v>
      </c>
    </row>
    <row r="124" spans="1:69" ht="21">
      <c r="A124" s="154"/>
      <c r="B124" s="137"/>
      <c r="C124" s="137"/>
      <c r="D124" s="360"/>
      <c r="E124" s="371" t="str">
        <f t="shared" si="75"/>
        <v>{"description":"は, こ &amp; な → コピー","conditions":[{"type":"variable_if","name":"USC","value":2},{"type":"variable_unless","name":"B03","value":0},{"type":"variable_unless","name":"B04","value":0}],"from":{"key_code":"m","modifiers":{"optional":["caps_lock"]}},"to":[{"key_code":"delete_or_backspace"},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03","value":0},{"type":"variable_unless","name":"B04","value":0}],"from":{"key_code":"m","modifiers":{"optional":["caps_lock"]}},"to":[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B03","value":0},{"type":"variable_unless","name":"B04","value":0}],"from":{"key_code":"m","modifiers":{"optional":["caps_lock"]}},"to":[{"key_code":"c","modifiers":["command"]},{"set_variable":{"name":"B07","value":1}},{"set_variable":{"name":"USC","value":0}}],"to_after_key_up":[{"set_variable":{"name":"B07","value":0}}],"type":"basic"},</v>
      </c>
      <c r="F124" s="138" t="str">
        <f t="shared" si="100"/>
        <v>{"conditions":[{"type":"variable_if","name":"USC","value":2},{"type":"variable_unless","name":"B03","value":0},{"type":"variable_unless","name":"B07","value":0}],"from":{"key_code":"v","modifiers":{"optional":["caps_lock"]}},"to":[{"key_code":"delete_or_backspace"},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07","value":0}],"from":{"key_code":"v","modifiers":{"optional":["caps_lock"]}},"to":[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07","value":0}],"from":{"key_code":"v","modifiers":{"optional":["caps_lock"]}},"to":[{"key_code":"c","modifiers":["command"]},{"set_variable":{"name":"B04","value":1}},{"set_variable":{"name":"USC","value":0}}],"to_after_key_up":[{"set_variable":{"name":"B04","value":0}}],"type":"basic"},</v>
      </c>
      <c r="G124" s="138" t="str">
        <f t="shared" si="101"/>
        <v>{"conditions":[{"type":"variable_if","name":"USC","value":2},{"type":"variable_unless","name":"B04","value":0},{"type":"variable_unless","name":"B07","value":0}],"from":{"key_code":"c","modifiers":{"optional":["caps_lock"]}},"to":[{"key_code":"delete_or_backspace"},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07","value":0}],"from":{"key_code":"c","modifiers":{"optional":["caps_lock"]}},"to":[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07","value":0}],"from":{"key_code":"c","modifiers":{"optional":["caps_lock"]}},"to":[{"key_code":"c","modifiers":["command"]},{"set_variable":{"name":"B03","value":1}},{"set_variable":{"name":"USC","value":0}}],"to_after_key_up":[{"set_variable":{"name":"B03","value":0}}],"type":"basic"},</v>
      </c>
      <c r="H124" s="138" t="str">
        <f t="shared" si="76"/>
        <v/>
      </c>
      <c r="I124" s="138" t="str">
        <f t="shared" si="77"/>
        <v/>
      </c>
      <c r="J124" s="138" t="str">
        <f t="shared" si="102"/>
        <v/>
      </c>
      <c r="K124" s="138" t="str">
        <f t="shared" si="103"/>
        <v/>
      </c>
      <c r="L124" s="138" t="str">
        <f t="shared" si="104"/>
        <v/>
      </c>
      <c r="M124" s="138" t="str">
        <f t="shared" si="105"/>
        <v/>
      </c>
      <c r="N124" s="138" t="str">
        <f t="shared" si="78"/>
        <v/>
      </c>
      <c r="O124" s="138" t="str">
        <f t="shared" si="79"/>
        <v/>
      </c>
      <c r="P124" s="138" t="str">
        <f t="shared" si="80"/>
        <v/>
      </c>
      <c r="Q124" s="138" t="str">
        <f t="shared" si="81"/>
        <v/>
      </c>
      <c r="R124" s="138" t="str">
        <f t="shared" si="82"/>
        <v/>
      </c>
      <c r="S124" s="138" t="str">
        <f t="shared" si="83"/>
        <v/>
      </c>
      <c r="T124" s="138" t="str">
        <f t="shared" si="84"/>
        <v/>
      </c>
      <c r="U124" s="138" t="str">
        <f t="shared" si="85"/>
        <v/>
      </c>
      <c r="V124" s="138" t="str">
        <f t="shared" si="86"/>
        <v/>
      </c>
      <c r="W124" s="138"/>
      <c r="X124" s="138"/>
      <c r="Y124" s="160"/>
      <c r="Z124" s="159" t="str">
        <f t="shared" si="87"/>
        <v/>
      </c>
      <c r="AA124" s="138" t="str">
        <f t="shared" si="88"/>
        <v/>
      </c>
      <c r="AB124" s="138" t="str">
        <f t="shared" si="89"/>
        <v/>
      </c>
      <c r="AC124" s="160" t="str">
        <f t="shared" si="90"/>
        <v/>
      </c>
      <c r="AD124" s="162"/>
      <c r="AF124" s="34">
        <f t="shared" si="62"/>
        <v>3</v>
      </c>
      <c r="AG124" s="33" t="str">
        <f t="shared" si="63"/>
        <v>A</v>
      </c>
      <c r="AH124" s="33">
        <f t="shared" si="64"/>
        <v>1</v>
      </c>
      <c r="AI124" s="33">
        <f t="shared" si="65"/>
        <v>0</v>
      </c>
      <c r="AJ124" s="40">
        <f t="shared" si="66"/>
        <v>10445360463872</v>
      </c>
      <c r="AK124" s="319">
        <f t="shared" si="67"/>
        <v>0</v>
      </c>
      <c r="AL124" s="116"/>
      <c r="AM124" s="66" t="str">
        <f t="shared" si="68"/>
        <v>は</v>
      </c>
      <c r="AN124" s="67" t="str">
        <f t="shared" si="69"/>
        <v>こ</v>
      </c>
      <c r="AO124" s="68">
        <f t="shared" si="91"/>
        <v>1649267441664</v>
      </c>
      <c r="AP124" s="69" t="str">
        <f t="shared" si="92"/>
        <v/>
      </c>
      <c r="AQ124" s="67">
        <f t="shared" si="93"/>
        <v>0</v>
      </c>
      <c r="AR124" s="66" t="str">
        <f t="shared" si="70"/>
        <v>は</v>
      </c>
      <c r="AS124" s="67" t="str">
        <f t="shared" si="71"/>
        <v>な</v>
      </c>
      <c r="AT124" s="68">
        <f t="shared" si="94"/>
        <v>9345848836096</v>
      </c>
      <c r="AU124" s="69" t="str">
        <f t="shared" si="95"/>
        <v>ぱ</v>
      </c>
      <c r="AV124" s="67">
        <f t="shared" si="96"/>
        <v>1</v>
      </c>
      <c r="AW124" s="66" t="str">
        <f t="shared" si="72"/>
        <v>こ</v>
      </c>
      <c r="AX124" s="67" t="str">
        <f t="shared" si="73"/>
        <v>な</v>
      </c>
      <c r="AY124" s="68">
        <f t="shared" si="97"/>
        <v>9895604649984</v>
      </c>
      <c r="AZ124" s="69">
        <f t="shared" si="98"/>
        <v>0</v>
      </c>
      <c r="BA124" s="70">
        <f t="shared" si="99"/>
        <v>1</v>
      </c>
      <c r="BB124" s="116"/>
      <c r="BC124" s="193">
        <v>227</v>
      </c>
      <c r="BD124" s="2" t="s">
        <v>410</v>
      </c>
      <c r="BE124" s="14"/>
      <c r="BF124" s="4" t="s">
        <v>410</v>
      </c>
      <c r="BG124" s="17"/>
      <c r="BH124" s="17" t="s">
        <v>90</v>
      </c>
      <c r="BI124" s="17" t="s">
        <v>92</v>
      </c>
      <c r="BJ124" s="169" t="s">
        <v>98</v>
      </c>
      <c r="BK124" s="31"/>
      <c r="BL124" s="6" t="s">
        <v>610</v>
      </c>
      <c r="BM124" s="7" t="s">
        <v>611</v>
      </c>
      <c r="BN124" s="16" t="s">
        <v>612</v>
      </c>
      <c r="BO124" s="29" t="str">
        <f t="shared" si="61"/>
        <v>{"key_code":"c","modifiers":["command"]}</v>
      </c>
      <c r="BP124" s="132"/>
      <c r="BQ124" s="29" t="str">
        <f t="shared" si="74"/>
        <v>{"key_code":"c","modifiers":["command"]}</v>
      </c>
    </row>
    <row r="125" spans="1:69" ht="21">
      <c r="A125" s="154"/>
      <c r="B125" s="137"/>
      <c r="C125" s="137"/>
      <c r="D125" s="360"/>
      <c r="E125" s="371" t="str">
        <f t="shared" si="75"/>
        <v>{"description":"は, こ &amp; ん → ペースト","conditions":[{"type":"variable_if","name":"USC","value":2},{"type":"variable_unless","name":"B03","value":0},{"type":"variable_unless","name":"B04","value":0}],"from":{"key_code":"comma","modifiers":{"optional":["caps_lock"]}},"to":[{"key_code":"delete_or_backspace"},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03","value":0},{"type":"variable_unless","name":"B04","value":0}],"from":{"key_code":"comma","modifiers":{"optional":["caps_lock"]}},"to":[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B03","value":0},{"type":"variable_unless","name":"B04","value":0}],"from":{"key_code":"comma","modifiers":{"optional":["caps_lock"]}},"to":[{"key_code":"v","modifiers":["command"]},{"set_variable":{"name":"B08","value":1}},{"set_variable":{"name":"USC","value":0}}],"to_after_key_up":[{"set_variable":{"name":"B08","value":0}}],"type":"basic"},</v>
      </c>
      <c r="F125" s="138" t="str">
        <f t="shared" si="100"/>
        <v>{"conditions":[{"type":"variable_if","name":"USC","value":2},{"type":"variable_unless","name":"B03","value":0},{"type":"variable_unless","name":"B08","value":0}],"from":{"key_code":"v","modifiers":{"optional":["caps_lock"]}},"to":[{"key_code":"delete_or_backspace"},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08","value":0}],"from":{"key_code":"v","modifiers":{"optional":["caps_lock"]}},"to":[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08","value":0}],"from":{"key_code":"v","modifiers":{"optional":["caps_lock"]}},"to":[{"key_code":"v","modifiers":["command"]},{"set_variable":{"name":"B04","value":1}},{"set_variable":{"name":"USC","value":0}}],"to_after_key_up":[{"set_variable":{"name":"B04","value":0}}],"type":"basic"},</v>
      </c>
      <c r="G125" s="138" t="str">
        <f t="shared" si="101"/>
        <v>{"conditions":[{"type":"variable_if","name":"USC","value":2},{"type":"variable_unless","name":"B04","value":0},{"type":"variable_unless","name":"B08","value":0}],"from":{"key_code":"c","modifiers":{"optional":["caps_lock"]}},"to":[{"key_code":"delete_or_backspace"},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08","value":0}],"from":{"key_code":"c","modifiers":{"optional":["caps_lock"]}},"to":[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08","value":0}],"from":{"key_code":"c","modifiers":{"optional":["caps_lock"]}},"to":[{"key_code":"v","modifiers":["command"]},{"set_variable":{"name":"B03","value":1}},{"set_variable":{"name":"USC","value":0}}],"to_after_key_up":[{"set_variable":{"name":"B03","value":0}}],"type":"basic"},</v>
      </c>
      <c r="H125" s="138" t="str">
        <f t="shared" si="76"/>
        <v/>
      </c>
      <c r="I125" s="138" t="str">
        <f t="shared" si="77"/>
        <v/>
      </c>
      <c r="J125" s="138" t="str">
        <f t="shared" si="102"/>
        <v/>
      </c>
      <c r="K125" s="138" t="str">
        <f t="shared" si="103"/>
        <v/>
      </c>
      <c r="L125" s="138" t="str">
        <f t="shared" si="104"/>
        <v/>
      </c>
      <c r="M125" s="138" t="str">
        <f t="shared" si="105"/>
        <v/>
      </c>
      <c r="N125" s="138" t="str">
        <f t="shared" si="78"/>
        <v/>
      </c>
      <c r="O125" s="138" t="str">
        <f t="shared" si="79"/>
        <v/>
      </c>
      <c r="P125" s="138" t="str">
        <f t="shared" si="80"/>
        <v/>
      </c>
      <c r="Q125" s="138" t="str">
        <f t="shared" si="81"/>
        <v/>
      </c>
      <c r="R125" s="138" t="str">
        <f t="shared" si="82"/>
        <v/>
      </c>
      <c r="S125" s="138" t="str">
        <f t="shared" si="83"/>
        <v/>
      </c>
      <c r="T125" s="138" t="str">
        <f t="shared" si="84"/>
        <v/>
      </c>
      <c r="U125" s="138" t="str">
        <f t="shared" si="85"/>
        <v/>
      </c>
      <c r="V125" s="138" t="str">
        <f t="shared" si="86"/>
        <v/>
      </c>
      <c r="W125" s="138"/>
      <c r="X125" s="138"/>
      <c r="Y125" s="160"/>
      <c r="Z125" s="159" t="str">
        <f t="shared" si="87"/>
        <v/>
      </c>
      <c r="AA125" s="138" t="str">
        <f t="shared" si="88"/>
        <v/>
      </c>
      <c r="AB125" s="138" t="str">
        <f t="shared" si="89"/>
        <v/>
      </c>
      <c r="AC125" s="160" t="str">
        <f t="shared" si="90"/>
        <v/>
      </c>
      <c r="AD125" s="162"/>
      <c r="AF125" s="34">
        <f t="shared" si="62"/>
        <v>3</v>
      </c>
      <c r="AG125" s="33" t="str">
        <f t="shared" si="63"/>
        <v>A</v>
      </c>
      <c r="AH125" s="33">
        <f t="shared" si="64"/>
        <v>1</v>
      </c>
      <c r="AI125" s="33">
        <f t="shared" si="65"/>
        <v>0</v>
      </c>
      <c r="AJ125" s="40">
        <f t="shared" si="66"/>
        <v>19241453486080</v>
      </c>
      <c r="AK125" s="319">
        <f t="shared" si="67"/>
        <v>0</v>
      </c>
      <c r="AL125" s="116"/>
      <c r="AM125" s="66" t="str">
        <f t="shared" si="68"/>
        <v>は</v>
      </c>
      <c r="AN125" s="67" t="str">
        <f t="shared" si="69"/>
        <v>こ</v>
      </c>
      <c r="AO125" s="68">
        <f t="shared" si="91"/>
        <v>1649267441664</v>
      </c>
      <c r="AP125" s="69" t="str">
        <f t="shared" si="92"/>
        <v/>
      </c>
      <c r="AQ125" s="67">
        <f t="shared" si="93"/>
        <v>0</v>
      </c>
      <c r="AR125" s="66" t="str">
        <f t="shared" si="70"/>
        <v>は</v>
      </c>
      <c r="AS125" s="67" t="str">
        <f t="shared" si="71"/>
        <v>ん</v>
      </c>
      <c r="AT125" s="68">
        <f t="shared" si="94"/>
        <v>18141941858304</v>
      </c>
      <c r="AU125" s="69" t="str">
        <f t="shared" si="95"/>
        <v/>
      </c>
      <c r="AV125" s="67">
        <f t="shared" si="96"/>
        <v>0</v>
      </c>
      <c r="AW125" s="66" t="str">
        <f t="shared" si="72"/>
        <v>こ</v>
      </c>
      <c r="AX125" s="67" t="str">
        <f t="shared" si="73"/>
        <v>ん</v>
      </c>
      <c r="AY125" s="68">
        <f t="shared" si="97"/>
        <v>18691697672192</v>
      </c>
      <c r="AZ125" s="69" t="str">
        <f t="shared" si="98"/>
        <v/>
      </c>
      <c r="BA125" s="70">
        <f t="shared" si="99"/>
        <v>0</v>
      </c>
      <c r="BB125" s="116"/>
      <c r="BC125" s="193">
        <v>228</v>
      </c>
      <c r="BD125" s="2" t="s">
        <v>410</v>
      </c>
      <c r="BE125" s="14"/>
      <c r="BF125" s="4" t="s">
        <v>410</v>
      </c>
      <c r="BG125" s="17"/>
      <c r="BH125" s="17" t="s">
        <v>90</v>
      </c>
      <c r="BI125" s="17" t="s">
        <v>92</v>
      </c>
      <c r="BJ125" s="169" t="s">
        <v>100</v>
      </c>
      <c r="BK125" s="31"/>
      <c r="BL125" s="6" t="s">
        <v>613</v>
      </c>
      <c r="BM125" s="7" t="s">
        <v>614</v>
      </c>
      <c r="BN125" s="16" t="s">
        <v>615</v>
      </c>
      <c r="BO125" s="29" t="str">
        <f t="shared" si="61"/>
        <v>{"key_code":"v","modifiers":["command"]}</v>
      </c>
      <c r="BP125" s="132"/>
      <c r="BQ125" s="29" t="str">
        <f t="shared" si="74"/>
        <v>{"key_code":"v","modifiers":["command"]}</v>
      </c>
    </row>
    <row r="126" spans="1:69" ht="21">
      <c r="A126" s="154"/>
      <c r="B126" s="137"/>
      <c r="C126" s="137"/>
      <c r="D126" s="360"/>
      <c r="E126" s="371" t="str">
        <f t="shared" si="75"/>
        <v>{"description":"は, こ &amp; ら → リドゥ","conditions":[{"type":"variable_if","name":"USC","value":2},{"type":"variable_unless","name":"B03","value":0},{"type":"variable_unless","name":"B04","value":0}],"from":{"key_code":"period","modifiers":{"optional":["caps_lock"]}},"to":[{"key_code":"delete_or_backspace"},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USC","value":0},{"type":"variable_unless","name":"B03","value":0},{"type":"variable_unless","name":"B04","value":0}],"from":{"key_code":"period","modifiers":{"optional":["caps_lock"]}},"to":[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B03","value":0},{"type":"variable_unless","name":"B04","value":0}],"from":{"key_code":"period","modifiers":{"optional":["caps_lock"]}},"to":[{"key_code":"z","modifiers":["shift","command"]},{"set_variable":{"name":"B09","value":1}},{"set_variable":{"name":"USC","value":0}}],"to_after_key_up":[{"set_variable":{"name":"B09","value":0}}],"type":"basic"},</v>
      </c>
      <c r="F126" s="138" t="str">
        <f t="shared" si="100"/>
        <v>{"conditions":[{"type":"variable_if","name":"USC","value":2},{"type":"variable_unless","name":"B03","value":0},{"type":"variable_unless","name":"B09","value":0}],"from":{"key_code":"v","modifiers":{"optional":["caps_lock"]}},"to":[{"key_code":"delete_or_backspace"},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09","value":0}],"from":{"key_code":"v","modifiers":{"optional":["caps_lock"]}},"to":[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09","value":0}],"from":{"key_code":"v","modifiers":{"optional":["caps_lock"]}},"to":[{"key_code":"z","modifiers":["shift","command"]},{"set_variable":{"name":"B04","value":1}},{"set_variable":{"name":"USC","value":0}}],"to_after_key_up":[{"set_variable":{"name":"B04","value":0}}],"type":"basic"},</v>
      </c>
      <c r="G126" s="138" t="str">
        <f t="shared" si="101"/>
        <v>{"conditions":[{"type":"variable_if","name":"USC","value":2},{"type":"variable_unless","name":"B04","value":0},{"type":"variable_unless","name":"B09","value":0}],"from":{"key_code":"c","modifiers":{"optional":["caps_lock"]}},"to":[{"key_code":"delete_or_backspace"},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09","value":0}],"from":{"key_code":"c","modifiers":{"optional":["caps_lock"]}},"to":[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09","value":0}],"from":{"key_code":"c","modifiers":{"optional":["caps_lock"]}},"to":[{"key_code":"z","modifiers":["shift","command"]},{"set_variable":{"name":"B03","value":1}},{"set_variable":{"name":"USC","value":0}}],"to_after_key_up":[{"set_variable":{"name":"B03","value":0}}],"type":"basic"},</v>
      </c>
      <c r="H126" s="138" t="str">
        <f t="shared" si="76"/>
        <v/>
      </c>
      <c r="I126" s="138" t="str">
        <f t="shared" si="77"/>
        <v/>
      </c>
      <c r="J126" s="138" t="str">
        <f t="shared" si="102"/>
        <v/>
      </c>
      <c r="K126" s="138" t="str">
        <f t="shared" si="103"/>
        <v/>
      </c>
      <c r="L126" s="138" t="str">
        <f t="shared" si="104"/>
        <v/>
      </c>
      <c r="M126" s="138" t="str">
        <f t="shared" si="105"/>
        <v/>
      </c>
      <c r="N126" s="138" t="str">
        <f t="shared" si="78"/>
        <v/>
      </c>
      <c r="O126" s="138" t="str">
        <f t="shared" si="79"/>
        <v/>
      </c>
      <c r="P126" s="138" t="str">
        <f t="shared" si="80"/>
        <v/>
      </c>
      <c r="Q126" s="138" t="str">
        <f t="shared" si="81"/>
        <v/>
      </c>
      <c r="R126" s="138" t="str">
        <f t="shared" si="82"/>
        <v/>
      </c>
      <c r="S126" s="138" t="str">
        <f t="shared" si="83"/>
        <v/>
      </c>
      <c r="T126" s="138" t="str">
        <f t="shared" si="84"/>
        <v/>
      </c>
      <c r="U126" s="138" t="str">
        <f t="shared" si="85"/>
        <v/>
      </c>
      <c r="V126" s="138" t="str">
        <f t="shared" si="86"/>
        <v/>
      </c>
      <c r="W126" s="138"/>
      <c r="X126" s="138"/>
      <c r="Y126" s="160"/>
      <c r="Z126" s="159" t="str">
        <f t="shared" si="87"/>
        <v/>
      </c>
      <c r="AA126" s="138" t="str">
        <f t="shared" si="88"/>
        <v/>
      </c>
      <c r="AB126" s="138" t="str">
        <f t="shared" si="89"/>
        <v/>
      </c>
      <c r="AC126" s="160" t="str">
        <f t="shared" si="90"/>
        <v/>
      </c>
      <c r="AD126" s="162"/>
      <c r="AF126" s="34">
        <f t="shared" si="62"/>
        <v>3</v>
      </c>
      <c r="AG126" s="33" t="str">
        <f t="shared" si="63"/>
        <v>A</v>
      </c>
      <c r="AH126" s="33">
        <f t="shared" si="64"/>
        <v>1</v>
      </c>
      <c r="AI126" s="33">
        <f t="shared" si="65"/>
        <v>0</v>
      </c>
      <c r="AJ126" s="40">
        <f t="shared" si="66"/>
        <v>36833639530496</v>
      </c>
      <c r="AK126" s="319">
        <f t="shared" si="67"/>
        <v>0</v>
      </c>
      <c r="AL126" s="116"/>
      <c r="AM126" s="66" t="str">
        <f t="shared" si="68"/>
        <v>は</v>
      </c>
      <c r="AN126" s="67" t="str">
        <f t="shared" si="69"/>
        <v>こ</v>
      </c>
      <c r="AO126" s="68">
        <f t="shared" si="91"/>
        <v>1649267441664</v>
      </c>
      <c r="AP126" s="69" t="str">
        <f t="shared" si="92"/>
        <v/>
      </c>
      <c r="AQ126" s="67">
        <f t="shared" si="93"/>
        <v>0</v>
      </c>
      <c r="AR126" s="66" t="str">
        <f t="shared" si="70"/>
        <v>は</v>
      </c>
      <c r="AS126" s="67" t="str">
        <f t="shared" si="71"/>
        <v>ら</v>
      </c>
      <c r="AT126" s="68">
        <f t="shared" si="94"/>
        <v>35734127902720</v>
      </c>
      <c r="AU126" s="69" t="str">
        <f t="shared" si="95"/>
        <v/>
      </c>
      <c r="AV126" s="67">
        <f t="shared" si="96"/>
        <v>0</v>
      </c>
      <c r="AW126" s="66" t="str">
        <f t="shared" si="72"/>
        <v>こ</v>
      </c>
      <c r="AX126" s="67" t="str">
        <f t="shared" si="73"/>
        <v>ら</v>
      </c>
      <c r="AY126" s="68">
        <f t="shared" si="97"/>
        <v>36283883716608</v>
      </c>
      <c r="AZ126" s="69" t="str">
        <f t="shared" si="98"/>
        <v>ぷ</v>
      </c>
      <c r="BA126" s="70">
        <f t="shared" si="99"/>
        <v>1</v>
      </c>
      <c r="BB126" s="116"/>
      <c r="BC126" s="193">
        <v>229</v>
      </c>
      <c r="BD126" s="2" t="s">
        <v>410</v>
      </c>
      <c r="BE126" s="14"/>
      <c r="BF126" s="4" t="s">
        <v>410</v>
      </c>
      <c r="BG126" s="17"/>
      <c r="BH126" s="17" t="s">
        <v>90</v>
      </c>
      <c r="BI126" s="17" t="s">
        <v>92</v>
      </c>
      <c r="BJ126" s="169" t="s">
        <v>102</v>
      </c>
      <c r="BK126" s="31"/>
      <c r="BL126" s="6" t="s">
        <v>616</v>
      </c>
      <c r="BM126" s="7" t="s">
        <v>617</v>
      </c>
      <c r="BN126" s="16" t="s">
        <v>618</v>
      </c>
      <c r="BO126" s="29" t="str">
        <f t="shared" si="61"/>
        <v>{"key_code":"z","modifiers":["shift","command"]}</v>
      </c>
      <c r="BP126" s="132"/>
      <c r="BQ126" s="29" t="str">
        <f t="shared" si="74"/>
        <v>{"key_code":"z","modifiers":["shift","command"]}</v>
      </c>
    </row>
    <row r="127" spans="1:69" ht="21">
      <c r="A127" s="154"/>
      <c r="B127" s="137"/>
      <c r="C127" s="137"/>
      <c r="D127" s="360"/>
      <c r="E127" s="371" t="str">
        <f t="shared" si="75"/>
        <v>{"description":"は, こ &amp; れ → アンドゥ","conditions":[{"type":"variable_if","name":"USC","value":2},{"type":"variable_unless","name":"B03","value":0},{"type":"variable_unless","name":"B04","value":0}],"from":{"key_code":"slash","modifiers":{"optional":["caps_lock"]}},"to":[{"key_code":"delete_or_backspace"},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USC","value":0},{"type":"variable_unless","name":"B03","value":0},{"type":"variable_unless","name":"B04","value":0}],"from":{"key_code":"slash","modifiers":{"optional":["caps_lock"]}},"to":[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B03","value":0},{"type":"variable_unless","name":"B04","value":0}],"from":{"key_code":"slash","modifiers":{"optional":["caps_lock"]}},"to":[{"key_code":"z","modifiers":["command"]},{"set_variable":{"name":"B10","value":1}},{"set_variable":{"name":"USC","value":0}}],"to_after_key_up":[{"set_variable":{"name":"B10","value":0}}],"type":"basic"},</v>
      </c>
      <c r="F127" s="138" t="str">
        <f t="shared" si="100"/>
        <v>{"conditions":[{"type":"variable_if","name":"USC","value":2},{"type":"variable_unless","name":"B03","value":0},{"type":"variable_unless","name":"B10","value":0}],"from":{"key_code":"v","modifiers":{"optional":["caps_lock"]}},"to":[{"key_code":"delete_or_backspace"},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10","value":0}],"from":{"key_code":"v","modifiers":{"optional":["caps_lock"]}},"to":[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10","value":0}],"from":{"key_code":"v","modifiers":{"optional":["caps_lock"]}},"to":[{"key_code":"z","modifiers":["command"]},{"set_variable":{"name":"B04","value":1}},{"set_variable":{"name":"USC","value":0}}],"to_after_key_up":[{"set_variable":{"name":"B04","value":0}}],"type":"basic"},</v>
      </c>
      <c r="G127" s="138" t="str">
        <f t="shared" si="101"/>
        <v>{"conditions":[{"type":"variable_if","name":"USC","value":2},{"type":"variable_unless","name":"B04","value":0},{"type":"variable_unless","name":"B10","value":0}],"from":{"key_code":"c","modifiers":{"optional":["caps_lock"]}},"to":[{"key_code":"delete_or_backspace"},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10","value":0}],"from":{"key_code":"c","modifiers":{"optional":["caps_lock"]}},"to":[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10","value":0}],"from":{"key_code":"c","modifiers":{"optional":["caps_lock"]}},"to":[{"key_code":"z","modifiers":["command"]},{"set_variable":{"name":"B03","value":1}},{"set_variable":{"name":"USC","value":0}}],"to_after_key_up":[{"set_variable":{"name":"B03","value":0}}],"type":"basic"},</v>
      </c>
      <c r="H127" s="138" t="str">
        <f t="shared" si="76"/>
        <v/>
      </c>
      <c r="I127" s="138" t="str">
        <f t="shared" si="77"/>
        <v/>
      </c>
      <c r="J127" s="138" t="str">
        <f t="shared" si="102"/>
        <v/>
      </c>
      <c r="K127" s="138" t="str">
        <f t="shared" si="103"/>
        <v/>
      </c>
      <c r="L127" s="138" t="str">
        <f t="shared" si="104"/>
        <v/>
      </c>
      <c r="M127" s="138" t="str">
        <f t="shared" si="105"/>
        <v/>
      </c>
      <c r="N127" s="138" t="str">
        <f t="shared" si="78"/>
        <v/>
      </c>
      <c r="O127" s="138" t="str">
        <f t="shared" si="79"/>
        <v/>
      </c>
      <c r="P127" s="138" t="str">
        <f t="shared" si="80"/>
        <v/>
      </c>
      <c r="Q127" s="138" t="str">
        <f t="shared" si="81"/>
        <v/>
      </c>
      <c r="R127" s="138" t="str">
        <f t="shared" si="82"/>
        <v/>
      </c>
      <c r="S127" s="138" t="str">
        <f t="shared" si="83"/>
        <v/>
      </c>
      <c r="T127" s="138" t="str">
        <f t="shared" si="84"/>
        <v/>
      </c>
      <c r="U127" s="138" t="str">
        <f t="shared" si="85"/>
        <v/>
      </c>
      <c r="V127" s="138" t="str">
        <f t="shared" si="86"/>
        <v/>
      </c>
      <c r="W127" s="138"/>
      <c r="X127" s="138"/>
      <c r="Y127" s="160"/>
      <c r="Z127" s="159" t="str">
        <f t="shared" si="87"/>
        <v/>
      </c>
      <c r="AA127" s="138" t="str">
        <f t="shared" si="88"/>
        <v/>
      </c>
      <c r="AB127" s="138" t="str">
        <f t="shared" si="89"/>
        <v/>
      </c>
      <c r="AC127" s="160" t="str">
        <f t="shared" si="90"/>
        <v/>
      </c>
      <c r="AD127" s="162"/>
      <c r="AF127" s="34">
        <f t="shared" si="62"/>
        <v>3</v>
      </c>
      <c r="AG127" s="33" t="str">
        <f t="shared" si="63"/>
        <v>A</v>
      </c>
      <c r="AH127" s="33">
        <f t="shared" si="64"/>
        <v>1</v>
      </c>
      <c r="AI127" s="33">
        <f t="shared" si="65"/>
        <v>0</v>
      </c>
      <c r="AJ127" s="40">
        <f t="shared" si="66"/>
        <v>72018011619328</v>
      </c>
      <c r="AK127" s="319">
        <f t="shared" si="67"/>
        <v>0</v>
      </c>
      <c r="AL127" s="116"/>
      <c r="AM127" s="66" t="str">
        <f t="shared" si="68"/>
        <v>は</v>
      </c>
      <c r="AN127" s="67" t="str">
        <f t="shared" si="69"/>
        <v>こ</v>
      </c>
      <c r="AO127" s="68">
        <f t="shared" si="91"/>
        <v>1649267441664</v>
      </c>
      <c r="AP127" s="69" t="str">
        <f t="shared" si="92"/>
        <v/>
      </c>
      <c r="AQ127" s="67">
        <f t="shared" si="93"/>
        <v>0</v>
      </c>
      <c r="AR127" s="66" t="str">
        <f t="shared" si="70"/>
        <v>は</v>
      </c>
      <c r="AS127" s="67" t="str">
        <f t="shared" si="71"/>
        <v>れ</v>
      </c>
      <c r="AT127" s="68">
        <f t="shared" si="94"/>
        <v>70918499991552</v>
      </c>
      <c r="AU127" s="69" t="str">
        <f t="shared" si="95"/>
        <v/>
      </c>
      <c r="AV127" s="67">
        <f t="shared" si="96"/>
        <v>0</v>
      </c>
      <c r="AW127" s="66" t="str">
        <f t="shared" si="72"/>
        <v>こ</v>
      </c>
      <c r="AX127" s="67" t="str">
        <f t="shared" si="73"/>
        <v>れ</v>
      </c>
      <c r="AY127" s="68">
        <f t="shared" si="97"/>
        <v>71468255805440</v>
      </c>
      <c r="AZ127" s="69" t="str">
        <f t="shared" si="98"/>
        <v/>
      </c>
      <c r="BA127" s="70">
        <f t="shared" si="99"/>
        <v>0</v>
      </c>
      <c r="BB127" s="116"/>
      <c r="BC127" s="193">
        <v>230</v>
      </c>
      <c r="BD127" s="2" t="s">
        <v>410</v>
      </c>
      <c r="BE127" s="14"/>
      <c r="BF127" s="4" t="s">
        <v>410</v>
      </c>
      <c r="BG127" s="17"/>
      <c r="BH127" s="17" t="s">
        <v>90</v>
      </c>
      <c r="BI127" s="17" t="s">
        <v>92</v>
      </c>
      <c r="BJ127" s="169" t="s">
        <v>104</v>
      </c>
      <c r="BK127" s="31"/>
      <c r="BL127" s="6" t="s">
        <v>619</v>
      </c>
      <c r="BM127" s="7" t="s">
        <v>620</v>
      </c>
      <c r="BN127" s="16" t="s">
        <v>621</v>
      </c>
      <c r="BO127" s="29" t="str">
        <f t="shared" si="61"/>
        <v>{"key_code":"z","modifiers":["command"]}</v>
      </c>
      <c r="BP127" s="132"/>
      <c r="BQ127" s="29" t="str">
        <f t="shared" si="74"/>
        <v>{"key_code":"z","modifiers":["command"]}</v>
      </c>
    </row>
    <row r="128" spans="1:69" ht="21">
      <c r="A128" s="154"/>
      <c r="B128" s="137"/>
      <c r="C128" s="137"/>
      <c r="D128" s="360"/>
      <c r="E128" s="371" t="str">
        <f t="shared" si="75"/>
        <v/>
      </c>
      <c r="F128" s="138" t="str">
        <f t="shared" si="100"/>
        <v/>
      </c>
      <c r="G128" s="138" t="str">
        <f t="shared" si="101"/>
        <v/>
      </c>
      <c r="H128" s="138" t="str">
        <f t="shared" si="76"/>
        <v>{"description":"(Sp) 右濁, し &amp; や → じゃ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C06","value":1}},{"set_variable":{"name":"USC","value":0}}],"to_after_key_up":[{"set_variable":{"name":"C06","value":0}}],"type":"basic"},</v>
      </c>
      <c r="I128" s="138" t="str">
        <f t="shared" si="77"/>
        <v/>
      </c>
      <c r="J128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D04","value":1}},{"set_variable":{"name":"USC","value":0}}],"to_after_key_up":[{"set_variable":{"name":"D04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D04","value":1}},{"set_variable":{"name":"USC","value":0}}],"to_after_key_up":[{"set_variable":{"name":"D04","value":0}}],"type":"basic"},</v>
      </c>
      <c r="K128" s="138" t="str">
        <f t="shared" si="103"/>
        <v/>
      </c>
      <c r="L128" s="138" t="str">
        <f t="shared" si="104"/>
        <v/>
      </c>
      <c r="M128" s="138" t="str">
        <f t="shared" si="105"/>
        <v>{"conditions":[{"type":"variable_if","name":"USC","value":2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C07","value":1}},{"set_variable":{"name":"USC","value":0}}],"to_after_key_up":[{"set_variable":{"name":"C07","value":0}}],"type":"basic"},</v>
      </c>
      <c r="N128" s="138" t="str">
        <f t="shared" si="78"/>
        <v/>
      </c>
      <c r="O128" s="138" t="str">
        <f t="shared" si="79"/>
        <v/>
      </c>
      <c r="P128" s="138" t="str">
        <f t="shared" si="80"/>
        <v/>
      </c>
      <c r="Q128" s="138" t="str">
        <f t="shared" si="81"/>
        <v/>
      </c>
      <c r="R128" s="138" t="str">
        <f t="shared" si="82"/>
        <v/>
      </c>
      <c r="S128" s="138" t="str">
        <f t="shared" si="83"/>
        <v/>
      </c>
      <c r="T128" s="138" t="str">
        <f t="shared" si="84"/>
        <v/>
      </c>
      <c r="U128" s="138" t="str">
        <f t="shared" si="85"/>
        <v/>
      </c>
      <c r="V128" s="138" t="str">
        <f t="shared" si="86"/>
        <v/>
      </c>
      <c r="W128" s="138"/>
      <c r="X128" s="138"/>
      <c r="Y128" s="160"/>
      <c r="Z128" s="159" t="str">
        <f t="shared" si="87"/>
        <v/>
      </c>
      <c r="AA128" s="138" t="str">
        <f t="shared" si="88"/>
        <v/>
      </c>
      <c r="AB128" s="138" t="str">
        <f t="shared" si="89"/>
        <v/>
      </c>
      <c r="AC128" s="160" t="str">
        <f t="shared" si="90"/>
        <v/>
      </c>
      <c r="AD128" s="162"/>
      <c r="AF128" s="34">
        <f t="shared" si="62"/>
        <v>3</v>
      </c>
      <c r="AG128" s="33" t="str">
        <f t="shared" si="63"/>
        <v>C</v>
      </c>
      <c r="AH128" s="33">
        <f t="shared" si="64"/>
        <v>1</v>
      </c>
      <c r="AI128" s="33">
        <f t="shared" si="65"/>
        <v>2</v>
      </c>
      <c r="AJ128" s="40">
        <f t="shared" si="66"/>
        <v>3221291008</v>
      </c>
      <c r="AK128" s="319">
        <f t="shared" si="67"/>
        <v>0</v>
      </c>
      <c r="AL128" s="116"/>
      <c r="AM128" s="66" t="str">
        <f t="shared" si="68"/>
        <v>右濁</v>
      </c>
      <c r="AN128" s="67" t="str">
        <f t="shared" si="69"/>
        <v>し</v>
      </c>
      <c r="AO128" s="68">
        <f t="shared" si="91"/>
        <v>2147549184</v>
      </c>
      <c r="AP128" s="69" t="str">
        <f t="shared" si="92"/>
        <v>じ</v>
      </c>
      <c r="AQ128" s="67">
        <f t="shared" si="93"/>
        <v>1</v>
      </c>
      <c r="AR128" s="66" t="str">
        <f t="shared" si="70"/>
        <v>右濁</v>
      </c>
      <c r="AS128" s="67" t="str">
        <f t="shared" si="71"/>
        <v>や</v>
      </c>
      <c r="AT128" s="68">
        <f t="shared" si="94"/>
        <v>3221225472</v>
      </c>
      <c r="AU128" s="69">
        <f t="shared" si="95"/>
        <v>0</v>
      </c>
      <c r="AV128" s="67">
        <f t="shared" si="96"/>
        <v>1</v>
      </c>
      <c r="AW128" s="66" t="str">
        <f t="shared" si="72"/>
        <v>し</v>
      </c>
      <c r="AX128" s="67" t="str">
        <f t="shared" si="73"/>
        <v>や</v>
      </c>
      <c r="AY128" s="68">
        <f t="shared" si="97"/>
        <v>1073807360</v>
      </c>
      <c r="AZ128" s="69" t="str">
        <f t="shared" si="98"/>
        <v>しゃ</v>
      </c>
      <c r="BA128" s="70">
        <f t="shared" si="99"/>
        <v>2</v>
      </c>
      <c r="BB128" s="116"/>
      <c r="BC128" s="193">
        <v>117</v>
      </c>
      <c r="BD128" s="2"/>
      <c r="BE128" s="14"/>
      <c r="BF128" s="4" t="s">
        <v>410</v>
      </c>
      <c r="BG128" s="17" t="s">
        <v>622</v>
      </c>
      <c r="BH128" s="17" t="s">
        <v>52</v>
      </c>
      <c r="BI128" s="17" t="s">
        <v>30</v>
      </c>
      <c r="BJ128" s="169" t="s">
        <v>51</v>
      </c>
      <c r="BK128" s="31" t="s">
        <v>623</v>
      </c>
      <c r="BL128" s="6"/>
      <c r="BM128" s="7"/>
      <c r="BN128" s="16"/>
      <c r="BO128" s="29" t="str">
        <f t="shared" si="61"/>
        <v>{"key_code":"j"},{"key_code":"a"}</v>
      </c>
      <c r="BP128" s="132"/>
      <c r="BQ128" s="29" t="str">
        <f t="shared" si="74"/>
        <v/>
      </c>
    </row>
    <row r="129" spans="1:69" ht="21">
      <c r="A129" s="154"/>
      <c r="B129" s="137"/>
      <c r="C129" s="137"/>
      <c r="D129" s="360"/>
      <c r="E129" s="371" t="str">
        <f t="shared" si="75"/>
        <v/>
      </c>
      <c r="F129" s="138" t="str">
        <f t="shared" si="100"/>
        <v/>
      </c>
      <c r="G129" s="138" t="str">
        <f t="shared" si="101"/>
        <v/>
      </c>
      <c r="H129" s="138" t="str">
        <f t="shared" si="76"/>
        <v>{"description":"(Sp) 右濁, し &amp; ゆ → じゅ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D10","value":1}},{"set_variable":{"name":"USC","value":0}}],"to_after_key_up":[{"set_variable":{"name":"D10","value":0}}],"type":"basic"},</v>
      </c>
      <c r="I129" s="138" t="str">
        <f t="shared" si="77"/>
        <v/>
      </c>
      <c r="J129" s="138" t="str">
        <f t="shared" si="102"/>
        <v/>
      </c>
      <c r="K129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D04","value":1}},{"set_variable":{"name":"USC","value":0}}],"to_after_key_up":[{"set_variable":{"name":"D04","value":0}}],"type":"basic"},</v>
      </c>
      <c r="L129" s="138" t="str">
        <f t="shared" si="104"/>
        <v/>
      </c>
      <c r="M129" s="138" t="str">
        <f t="shared" si="105"/>
        <v>{"conditions":[{"type":"variable_if","name":"USC","value":2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C07","value":1}},{"set_variable":{"name":"USC","value":0}}],"to_after_key_up":[{"set_variable":{"name":"C07","value":0}}],"type":"basic"},</v>
      </c>
      <c r="N129" s="138" t="str">
        <f t="shared" si="78"/>
        <v/>
      </c>
      <c r="O129" s="138" t="str">
        <f t="shared" si="79"/>
        <v/>
      </c>
      <c r="P129" s="138" t="str">
        <f t="shared" si="80"/>
        <v/>
      </c>
      <c r="Q129" s="138" t="str">
        <f t="shared" si="81"/>
        <v/>
      </c>
      <c r="R129" s="138" t="str">
        <f t="shared" si="82"/>
        <v/>
      </c>
      <c r="S129" s="138" t="str">
        <f t="shared" si="83"/>
        <v/>
      </c>
      <c r="T129" s="138" t="str">
        <f t="shared" si="84"/>
        <v/>
      </c>
      <c r="U129" s="138" t="str">
        <f t="shared" si="85"/>
        <v/>
      </c>
      <c r="V129" s="138" t="str">
        <f t="shared" si="86"/>
        <v/>
      </c>
      <c r="W129" s="138"/>
      <c r="X129" s="138"/>
      <c r="Y129" s="160"/>
      <c r="Z129" s="159" t="str">
        <f t="shared" si="87"/>
        <v/>
      </c>
      <c r="AA129" s="138" t="str">
        <f t="shared" si="88"/>
        <v/>
      </c>
      <c r="AB129" s="138" t="str">
        <f t="shared" si="89"/>
        <v/>
      </c>
      <c r="AC129" s="160" t="str">
        <f t="shared" si="90"/>
        <v/>
      </c>
      <c r="AD129" s="162"/>
      <c r="AF129" s="34">
        <f t="shared" si="62"/>
        <v>3</v>
      </c>
      <c r="AG129" s="33" t="str">
        <f t="shared" si="63"/>
        <v>C</v>
      </c>
      <c r="AH129" s="33">
        <f t="shared" si="64"/>
        <v>1</v>
      </c>
      <c r="AI129" s="33">
        <f t="shared" si="65"/>
        <v>2</v>
      </c>
      <c r="AJ129" s="40">
        <f t="shared" si="66"/>
        <v>2151743488</v>
      </c>
      <c r="AK129" s="319">
        <f t="shared" si="67"/>
        <v>0</v>
      </c>
      <c r="AL129" s="116"/>
      <c r="AM129" s="66" t="str">
        <f t="shared" si="68"/>
        <v>右濁</v>
      </c>
      <c r="AN129" s="67" t="str">
        <f t="shared" si="69"/>
        <v>し</v>
      </c>
      <c r="AO129" s="68">
        <f t="shared" si="91"/>
        <v>2147549184</v>
      </c>
      <c r="AP129" s="69" t="str">
        <f t="shared" si="92"/>
        <v>じ</v>
      </c>
      <c r="AQ129" s="67">
        <f t="shared" si="93"/>
        <v>1</v>
      </c>
      <c r="AR129" s="66" t="str">
        <f t="shared" si="70"/>
        <v>右濁</v>
      </c>
      <c r="AS129" s="67" t="str">
        <f t="shared" si="71"/>
        <v>ゆ</v>
      </c>
      <c r="AT129" s="68">
        <f t="shared" si="94"/>
        <v>2151677952</v>
      </c>
      <c r="AU129" s="69" t="str">
        <f t="shared" si="95"/>
        <v/>
      </c>
      <c r="AV129" s="67">
        <f t="shared" si="96"/>
        <v>0</v>
      </c>
      <c r="AW129" s="66" t="str">
        <f t="shared" si="72"/>
        <v>し</v>
      </c>
      <c r="AX129" s="67" t="str">
        <f t="shared" si="73"/>
        <v>ゆ</v>
      </c>
      <c r="AY129" s="68">
        <f t="shared" si="97"/>
        <v>4259840</v>
      </c>
      <c r="AZ129" s="69" t="str">
        <f t="shared" si="98"/>
        <v>しゅ</v>
      </c>
      <c r="BA129" s="70">
        <f t="shared" si="99"/>
        <v>2</v>
      </c>
      <c r="BB129" s="116"/>
      <c r="BC129" s="193">
        <v>118</v>
      </c>
      <c r="BD129" s="2"/>
      <c r="BE129" s="14"/>
      <c r="BF129" s="4" t="s">
        <v>410</v>
      </c>
      <c r="BG129" s="17" t="s">
        <v>622</v>
      </c>
      <c r="BH129" s="17" t="s">
        <v>52</v>
      </c>
      <c r="BI129" s="17" t="s">
        <v>30</v>
      </c>
      <c r="BJ129" s="169" t="s">
        <v>22</v>
      </c>
      <c r="BK129" s="31" t="s">
        <v>624</v>
      </c>
      <c r="BL129" s="6"/>
      <c r="BM129" s="7"/>
      <c r="BN129" s="16"/>
      <c r="BO129" s="29" t="str">
        <f t="shared" si="61"/>
        <v>{"key_code":"j"},{"key_code":"u"}</v>
      </c>
      <c r="BP129" s="132"/>
      <c r="BQ129" s="29" t="str">
        <f t="shared" si="74"/>
        <v/>
      </c>
    </row>
    <row r="130" spans="1:69" ht="21">
      <c r="A130" s="154"/>
      <c r="B130" s="137"/>
      <c r="C130" s="137"/>
      <c r="D130" s="360"/>
      <c r="E130" s="371" t="str">
        <f t="shared" si="75"/>
        <v/>
      </c>
      <c r="F130" s="138" t="str">
        <f t="shared" si="100"/>
        <v/>
      </c>
      <c r="G130" s="138" t="str">
        <f t="shared" si="101"/>
        <v/>
      </c>
      <c r="H130" s="138" t="str">
        <f t="shared" si="76"/>
        <v>{"description":"(Sp) 右濁, し &amp; よ → じ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D08","value":1}},{"set_variable":{"name":"USC","value":0}}],"to_after_key_up":[{"set_variable":{"name":"D08","value":0}}],"type":"basic"},</v>
      </c>
      <c r="I130" s="138" t="str">
        <f t="shared" si="77"/>
        <v/>
      </c>
      <c r="J130" s="138" t="str">
        <f t="shared" si="102"/>
        <v/>
      </c>
      <c r="K130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D04","value":1}},{"set_variable":{"name":"USC","value":0}}],"to_after_key_up":[{"set_variable":{"name":"D04","value":0}}],"type":"basic"},</v>
      </c>
      <c r="L130" s="138" t="str">
        <f t="shared" si="104"/>
        <v/>
      </c>
      <c r="M130" s="138" t="str">
        <f t="shared" si="105"/>
        <v>{"conditions":[{"type":"variable_if","name":"USC","value":2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C07","value":1}},{"set_variable":{"name":"USC","value":0}}],"to_after_key_up":[{"set_variable":{"name":"C07","value":0}}],"type":"basic"},</v>
      </c>
      <c r="N130" s="138" t="str">
        <f t="shared" si="78"/>
        <v/>
      </c>
      <c r="O130" s="138" t="str">
        <f t="shared" si="79"/>
        <v/>
      </c>
      <c r="P130" s="138" t="str">
        <f t="shared" si="80"/>
        <v/>
      </c>
      <c r="Q130" s="138" t="str">
        <f t="shared" si="81"/>
        <v/>
      </c>
      <c r="R130" s="138" t="str">
        <f t="shared" si="82"/>
        <v/>
      </c>
      <c r="S130" s="138" t="str">
        <f t="shared" si="83"/>
        <v/>
      </c>
      <c r="T130" s="138" t="str">
        <f t="shared" si="84"/>
        <v/>
      </c>
      <c r="U130" s="138" t="str">
        <f t="shared" si="85"/>
        <v/>
      </c>
      <c r="V130" s="138" t="str">
        <f t="shared" si="86"/>
        <v/>
      </c>
      <c r="W130" s="138"/>
      <c r="X130" s="138"/>
      <c r="Y130" s="160"/>
      <c r="Z130" s="159" t="str">
        <f t="shared" si="87"/>
        <v/>
      </c>
      <c r="AA130" s="138" t="str">
        <f t="shared" si="88"/>
        <v/>
      </c>
      <c r="AB130" s="138" t="str">
        <f t="shared" si="89"/>
        <v/>
      </c>
      <c r="AC130" s="160" t="str">
        <f t="shared" si="90"/>
        <v/>
      </c>
      <c r="AD130" s="162"/>
      <c r="AF130" s="34">
        <f t="shared" si="62"/>
        <v>3</v>
      </c>
      <c r="AG130" s="33" t="str">
        <f t="shared" si="63"/>
        <v>C</v>
      </c>
      <c r="AH130" s="33">
        <f t="shared" si="64"/>
        <v>1</v>
      </c>
      <c r="AI130" s="33">
        <f t="shared" si="65"/>
        <v>2</v>
      </c>
      <c r="AJ130" s="40">
        <f t="shared" si="66"/>
        <v>2148597760</v>
      </c>
      <c r="AK130" s="319">
        <f t="shared" si="67"/>
        <v>0</v>
      </c>
      <c r="AL130" s="116"/>
      <c r="AM130" s="66" t="str">
        <f t="shared" si="68"/>
        <v>右濁</v>
      </c>
      <c r="AN130" s="67" t="str">
        <f t="shared" si="69"/>
        <v>し</v>
      </c>
      <c r="AO130" s="68">
        <f t="shared" si="91"/>
        <v>2147549184</v>
      </c>
      <c r="AP130" s="69" t="str">
        <f t="shared" si="92"/>
        <v>じ</v>
      </c>
      <c r="AQ130" s="67">
        <f t="shared" si="93"/>
        <v>1</v>
      </c>
      <c r="AR130" s="66" t="str">
        <f t="shared" si="70"/>
        <v>右濁</v>
      </c>
      <c r="AS130" s="67" t="str">
        <f t="shared" si="71"/>
        <v>よ</v>
      </c>
      <c r="AT130" s="68">
        <f t="shared" si="94"/>
        <v>2148532224</v>
      </c>
      <c r="AU130" s="69" t="str">
        <f t="shared" si="95"/>
        <v/>
      </c>
      <c r="AV130" s="67">
        <f t="shared" si="96"/>
        <v>0</v>
      </c>
      <c r="AW130" s="66" t="str">
        <f t="shared" si="72"/>
        <v>し</v>
      </c>
      <c r="AX130" s="67" t="str">
        <f t="shared" si="73"/>
        <v>よ</v>
      </c>
      <c r="AY130" s="68">
        <f t="shared" si="97"/>
        <v>1114112</v>
      </c>
      <c r="AZ130" s="69" t="str">
        <f t="shared" si="98"/>
        <v>しょ</v>
      </c>
      <c r="BA130" s="70">
        <f t="shared" si="99"/>
        <v>2</v>
      </c>
      <c r="BB130" s="116"/>
      <c r="BC130" s="193">
        <v>119</v>
      </c>
      <c r="BD130" s="2"/>
      <c r="BE130" s="14"/>
      <c r="BF130" s="4" t="s">
        <v>410</v>
      </c>
      <c r="BG130" s="17" t="s">
        <v>622</v>
      </c>
      <c r="BH130" s="17" t="s">
        <v>52</v>
      </c>
      <c r="BI130" s="17" t="s">
        <v>30</v>
      </c>
      <c r="BJ130" s="169" t="s">
        <v>20</v>
      </c>
      <c r="BK130" s="31" t="s">
        <v>625</v>
      </c>
      <c r="BL130" s="6"/>
      <c r="BM130" s="7"/>
      <c r="BN130" s="16"/>
      <c r="BO130" s="29" t="str">
        <f t="shared" si="61"/>
        <v>{"key_code":"j"},{"key_code":"o"}</v>
      </c>
      <c r="BP130" s="132"/>
      <c r="BQ130" s="29" t="str">
        <f t="shared" si="74"/>
        <v/>
      </c>
    </row>
    <row r="131" spans="1:69" ht="21">
      <c r="A131" s="154"/>
      <c r="B131" s="137"/>
      <c r="C131" s="137"/>
      <c r="D131" s="360"/>
      <c r="E131" s="371" t="str">
        <f t="shared" si="75"/>
        <v/>
      </c>
      <c r="F131" s="138" t="str">
        <f t="shared" si="100"/>
        <v/>
      </c>
      <c r="G131" s="138" t="str">
        <f t="shared" si="101"/>
        <v/>
      </c>
      <c r="H131" s="138" t="str">
        <f t="shared" si="76"/>
        <v>{"description":"(Sp) 右濁, き &amp; や → ぎゃ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C06","value":1}},{"set_variable":{"name":"USC","value":0}}],"to_after_key_up":[{"set_variable":{"name":"C06","value":0}}],"type":"basic"},</v>
      </c>
      <c r="I131" s="138" t="str">
        <f t="shared" si="77"/>
        <v/>
      </c>
      <c r="J131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D02","value":1}},{"set_variable":{"name":"USC","value":0}}],"to_after_key_up":[{"set_variable":{"name":"D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D02","value":1}},{"set_variable":{"name":"USC","value":0}}],"to_after_key_up":[{"set_variable":{"name":"D02","value":0}}],"type":"basic"},</v>
      </c>
      <c r="K131" s="138" t="str">
        <f t="shared" si="103"/>
        <v/>
      </c>
      <c r="L131" s="138" t="str">
        <f t="shared" si="104"/>
        <v/>
      </c>
      <c r="M131" s="138" t="str">
        <f t="shared" si="105"/>
        <v>{"conditions":[{"type":"variable_if","name":"USC","value":2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C07","value":1}},{"set_variable":{"name":"USC","value":0}}],"to_after_key_up":[{"set_variable":{"name":"C07","value":0}}],"type":"basic"},</v>
      </c>
      <c r="N131" s="138" t="str">
        <f t="shared" si="78"/>
        <v/>
      </c>
      <c r="O131" s="138" t="str">
        <f t="shared" si="79"/>
        <v/>
      </c>
      <c r="P131" s="138" t="str">
        <f t="shared" si="80"/>
        <v/>
      </c>
      <c r="Q131" s="138" t="str">
        <f t="shared" si="81"/>
        <v/>
      </c>
      <c r="R131" s="138" t="str">
        <f t="shared" si="82"/>
        <v/>
      </c>
      <c r="S131" s="138" t="str">
        <f t="shared" si="83"/>
        <v/>
      </c>
      <c r="T131" s="138" t="str">
        <f t="shared" si="84"/>
        <v/>
      </c>
      <c r="U131" s="138" t="str">
        <f t="shared" si="85"/>
        <v/>
      </c>
      <c r="V131" s="138" t="str">
        <f t="shared" si="86"/>
        <v/>
      </c>
      <c r="W131" s="138"/>
      <c r="X131" s="138"/>
      <c r="Y131" s="160"/>
      <c r="Z131" s="159" t="str">
        <f t="shared" si="87"/>
        <v/>
      </c>
      <c r="AA131" s="138" t="str">
        <f t="shared" si="88"/>
        <v/>
      </c>
      <c r="AB131" s="138" t="str">
        <f t="shared" si="89"/>
        <v/>
      </c>
      <c r="AC131" s="160" t="str">
        <f t="shared" si="90"/>
        <v/>
      </c>
      <c r="AD131" s="162"/>
      <c r="AF131" s="34">
        <f t="shared" si="62"/>
        <v>3</v>
      </c>
      <c r="AG131" s="33" t="str">
        <f t="shared" si="63"/>
        <v>C</v>
      </c>
      <c r="AH131" s="33">
        <f t="shared" si="64"/>
        <v>1</v>
      </c>
      <c r="AI131" s="33">
        <f t="shared" si="65"/>
        <v>2</v>
      </c>
      <c r="AJ131" s="40">
        <f t="shared" si="66"/>
        <v>3221241856</v>
      </c>
      <c r="AK131" s="319">
        <f t="shared" si="67"/>
        <v>0</v>
      </c>
      <c r="AL131" s="116"/>
      <c r="AM131" s="66" t="str">
        <f t="shared" si="68"/>
        <v>右濁</v>
      </c>
      <c r="AN131" s="67" t="str">
        <f t="shared" si="69"/>
        <v>き</v>
      </c>
      <c r="AO131" s="68">
        <f t="shared" si="91"/>
        <v>2147500032</v>
      </c>
      <c r="AP131" s="69" t="str">
        <f t="shared" si="92"/>
        <v>ぎ</v>
      </c>
      <c r="AQ131" s="67">
        <f t="shared" si="93"/>
        <v>1</v>
      </c>
      <c r="AR131" s="66" t="str">
        <f t="shared" si="70"/>
        <v>右濁</v>
      </c>
      <c r="AS131" s="67" t="str">
        <f t="shared" si="71"/>
        <v>や</v>
      </c>
      <c r="AT131" s="68">
        <f t="shared" si="94"/>
        <v>3221225472</v>
      </c>
      <c r="AU131" s="69">
        <f t="shared" si="95"/>
        <v>0</v>
      </c>
      <c r="AV131" s="67">
        <f t="shared" si="96"/>
        <v>1</v>
      </c>
      <c r="AW131" s="66" t="str">
        <f t="shared" si="72"/>
        <v>き</v>
      </c>
      <c r="AX131" s="67" t="str">
        <f t="shared" si="73"/>
        <v>や</v>
      </c>
      <c r="AY131" s="68">
        <f t="shared" si="97"/>
        <v>1073758208</v>
      </c>
      <c r="AZ131" s="69" t="str">
        <f t="shared" si="98"/>
        <v>きゃ</v>
      </c>
      <c r="BA131" s="70">
        <f t="shared" si="99"/>
        <v>2</v>
      </c>
      <c r="BB131" s="116"/>
      <c r="BC131" s="193">
        <v>120</v>
      </c>
      <c r="BD131" s="2"/>
      <c r="BE131" s="14"/>
      <c r="BF131" s="4" t="s">
        <v>410</v>
      </c>
      <c r="BG131" s="17" t="s">
        <v>622</v>
      </c>
      <c r="BH131" s="17" t="s">
        <v>52</v>
      </c>
      <c r="BI131" s="17" t="s">
        <v>26</v>
      </c>
      <c r="BJ131" s="169" t="s">
        <v>51</v>
      </c>
      <c r="BK131" s="31" t="s">
        <v>626</v>
      </c>
      <c r="BL131" s="6"/>
      <c r="BM131" s="7"/>
      <c r="BN131" s="16"/>
      <c r="BO131" s="29" t="str">
        <f t="shared" si="61"/>
        <v>{"key_code":"g"},{"key_code":"y"},{"key_code":"a"}</v>
      </c>
      <c r="BP131" s="132"/>
      <c r="BQ131" s="29" t="str">
        <f t="shared" si="74"/>
        <v/>
      </c>
    </row>
    <row r="132" spans="1:69" ht="21">
      <c r="A132" s="154"/>
      <c r="B132" s="137"/>
      <c r="C132" s="137"/>
      <c r="D132" s="360"/>
      <c r="E132" s="371" t="str">
        <f t="shared" si="75"/>
        <v/>
      </c>
      <c r="F132" s="138" t="str">
        <f t="shared" si="100"/>
        <v/>
      </c>
      <c r="G132" s="138" t="str">
        <f t="shared" si="101"/>
        <v/>
      </c>
      <c r="H132" s="138" t="str">
        <f t="shared" si="76"/>
        <v>{"description":"(Sp) 右濁, き &amp; ゆ → ぎゅ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D10","value":1}},{"set_variable":{"name":"USC","value":0}}],"to_after_key_up":[{"set_variable":{"name":"D10","value":0}}],"type":"basic"},</v>
      </c>
      <c r="I132" s="138" t="str">
        <f t="shared" si="77"/>
        <v/>
      </c>
      <c r="J132" s="138" t="str">
        <f t="shared" si="102"/>
        <v/>
      </c>
      <c r="K132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D02","value":1}},{"set_variable":{"name":"USC","value":0}}],"to_after_key_up":[{"set_variable":{"name":"D02","value":0}}],"type":"basic"},</v>
      </c>
      <c r="L132" s="138" t="str">
        <f t="shared" si="104"/>
        <v/>
      </c>
      <c r="M132" s="138" t="str">
        <f t="shared" si="105"/>
        <v>{"conditions":[{"type":"variable_if","name":"USC","value":2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C07","value":1}},{"set_variable":{"name":"USC","value":0}}],"to_after_key_up":[{"set_variable":{"name":"C07","value":0}}],"type":"basic"},</v>
      </c>
      <c r="N132" s="138" t="str">
        <f t="shared" si="78"/>
        <v/>
      </c>
      <c r="O132" s="138" t="str">
        <f t="shared" si="79"/>
        <v/>
      </c>
      <c r="P132" s="138" t="str">
        <f t="shared" si="80"/>
        <v/>
      </c>
      <c r="Q132" s="138" t="str">
        <f t="shared" si="81"/>
        <v/>
      </c>
      <c r="R132" s="138" t="str">
        <f t="shared" si="82"/>
        <v/>
      </c>
      <c r="S132" s="138" t="str">
        <f t="shared" si="83"/>
        <v/>
      </c>
      <c r="T132" s="138" t="str">
        <f t="shared" si="84"/>
        <v/>
      </c>
      <c r="U132" s="138" t="str">
        <f t="shared" si="85"/>
        <v/>
      </c>
      <c r="V132" s="138" t="str">
        <f t="shared" si="86"/>
        <v/>
      </c>
      <c r="W132" s="138"/>
      <c r="X132" s="138"/>
      <c r="Y132" s="160"/>
      <c r="Z132" s="159" t="str">
        <f t="shared" si="87"/>
        <v/>
      </c>
      <c r="AA132" s="138" t="str">
        <f t="shared" si="88"/>
        <v/>
      </c>
      <c r="AB132" s="138" t="str">
        <f t="shared" si="89"/>
        <v/>
      </c>
      <c r="AC132" s="160" t="str">
        <f t="shared" si="90"/>
        <v/>
      </c>
      <c r="AD132" s="162"/>
      <c r="AF132" s="34">
        <f t="shared" si="62"/>
        <v>3</v>
      </c>
      <c r="AG132" s="33" t="str">
        <f t="shared" si="63"/>
        <v>C</v>
      </c>
      <c r="AH132" s="33">
        <f t="shared" si="64"/>
        <v>1</v>
      </c>
      <c r="AI132" s="33">
        <f t="shared" si="65"/>
        <v>2</v>
      </c>
      <c r="AJ132" s="40">
        <f t="shared" si="66"/>
        <v>2151694336</v>
      </c>
      <c r="AK132" s="319">
        <f t="shared" si="67"/>
        <v>0</v>
      </c>
      <c r="AL132" s="116"/>
      <c r="AM132" s="66" t="str">
        <f t="shared" si="68"/>
        <v>右濁</v>
      </c>
      <c r="AN132" s="67" t="str">
        <f t="shared" si="69"/>
        <v>き</v>
      </c>
      <c r="AO132" s="68">
        <f t="shared" si="91"/>
        <v>2147500032</v>
      </c>
      <c r="AP132" s="69" t="str">
        <f t="shared" si="92"/>
        <v>ぎ</v>
      </c>
      <c r="AQ132" s="67">
        <f t="shared" si="93"/>
        <v>1</v>
      </c>
      <c r="AR132" s="66" t="str">
        <f t="shared" si="70"/>
        <v>右濁</v>
      </c>
      <c r="AS132" s="67" t="str">
        <f t="shared" si="71"/>
        <v>ゆ</v>
      </c>
      <c r="AT132" s="68">
        <f t="shared" si="94"/>
        <v>2151677952</v>
      </c>
      <c r="AU132" s="69" t="str">
        <f t="shared" si="95"/>
        <v/>
      </c>
      <c r="AV132" s="67">
        <f t="shared" si="96"/>
        <v>0</v>
      </c>
      <c r="AW132" s="66" t="str">
        <f t="shared" si="72"/>
        <v>き</v>
      </c>
      <c r="AX132" s="67" t="str">
        <f t="shared" si="73"/>
        <v>ゆ</v>
      </c>
      <c r="AY132" s="68">
        <f t="shared" si="97"/>
        <v>4210688</v>
      </c>
      <c r="AZ132" s="69" t="str">
        <f t="shared" si="98"/>
        <v>きゅ</v>
      </c>
      <c r="BA132" s="70">
        <f t="shared" si="99"/>
        <v>2</v>
      </c>
      <c r="BB132" s="116"/>
      <c r="BC132" s="193">
        <v>121</v>
      </c>
      <c r="BD132" s="2"/>
      <c r="BE132" s="14"/>
      <c r="BF132" s="4" t="s">
        <v>410</v>
      </c>
      <c r="BG132" s="17" t="s">
        <v>622</v>
      </c>
      <c r="BH132" s="17" t="s">
        <v>52</v>
      </c>
      <c r="BI132" s="17" t="s">
        <v>26</v>
      </c>
      <c r="BJ132" s="169" t="s">
        <v>22</v>
      </c>
      <c r="BK132" s="31" t="s">
        <v>627</v>
      </c>
      <c r="BL132" s="6"/>
      <c r="BM132" s="7"/>
      <c r="BN132" s="16"/>
      <c r="BO132" s="29" t="str">
        <f t="shared" si="61"/>
        <v>{"key_code":"g"},{"key_code":"y"},{"key_code":"u"}</v>
      </c>
      <c r="BP132" s="132"/>
      <c r="BQ132" s="29" t="str">
        <f t="shared" si="74"/>
        <v/>
      </c>
    </row>
    <row r="133" spans="1:69" ht="21">
      <c r="A133" s="154"/>
      <c r="B133" s="137"/>
      <c r="C133" s="137"/>
      <c r="D133" s="360"/>
      <c r="E133" s="371" t="str">
        <f t="shared" si="75"/>
        <v/>
      </c>
      <c r="F133" s="138" t="str">
        <f t="shared" si="100"/>
        <v/>
      </c>
      <c r="G133" s="138" t="str">
        <f t="shared" si="101"/>
        <v/>
      </c>
      <c r="H133" s="138" t="str">
        <f t="shared" si="76"/>
        <v>{"description":"(Sp) 右濁, き &amp; よ → ぎょ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D08","value":1}},{"set_variable":{"name":"USC","value":0}}],"to_after_key_up":[{"set_variable":{"name":"D08","value":0}}],"type":"basic"},</v>
      </c>
      <c r="I133" s="138" t="str">
        <f t="shared" si="77"/>
        <v/>
      </c>
      <c r="J133" s="138" t="str">
        <f t="shared" si="102"/>
        <v/>
      </c>
      <c r="K133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D02","value":1}},{"set_variable":{"name":"USC","value":0}}],"to_after_key_up":[{"set_variable":{"name":"D02","value":0}}],"type":"basic"},</v>
      </c>
      <c r="L133" s="138" t="str">
        <f t="shared" si="104"/>
        <v/>
      </c>
      <c r="M133" s="138" t="str">
        <f t="shared" si="105"/>
        <v>{"conditions":[{"type":"variable_if","name":"USC","value":2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C07","value":1}},{"set_variable":{"name":"USC","value":0}}],"to_after_key_up":[{"set_variable":{"name":"C07","value":0}}],"type":"basic"},</v>
      </c>
      <c r="N133" s="138" t="str">
        <f t="shared" si="78"/>
        <v/>
      </c>
      <c r="O133" s="138" t="str">
        <f t="shared" si="79"/>
        <v/>
      </c>
      <c r="P133" s="138" t="str">
        <f t="shared" si="80"/>
        <v/>
      </c>
      <c r="Q133" s="138" t="str">
        <f t="shared" si="81"/>
        <v/>
      </c>
      <c r="R133" s="138" t="str">
        <f t="shared" si="82"/>
        <v/>
      </c>
      <c r="S133" s="138" t="str">
        <f t="shared" si="83"/>
        <v/>
      </c>
      <c r="T133" s="138" t="str">
        <f t="shared" si="84"/>
        <v/>
      </c>
      <c r="U133" s="138" t="str">
        <f t="shared" si="85"/>
        <v/>
      </c>
      <c r="V133" s="138" t="str">
        <f t="shared" si="86"/>
        <v/>
      </c>
      <c r="W133" s="138"/>
      <c r="X133" s="138"/>
      <c r="Y133" s="160"/>
      <c r="Z133" s="159" t="str">
        <f t="shared" si="87"/>
        <v/>
      </c>
      <c r="AA133" s="138" t="str">
        <f t="shared" si="88"/>
        <v/>
      </c>
      <c r="AB133" s="138" t="str">
        <f t="shared" si="89"/>
        <v/>
      </c>
      <c r="AC133" s="160" t="str">
        <f t="shared" si="90"/>
        <v/>
      </c>
      <c r="AD133" s="162"/>
      <c r="AF133" s="34">
        <f t="shared" si="62"/>
        <v>3</v>
      </c>
      <c r="AG133" s="33" t="str">
        <f t="shared" si="63"/>
        <v>C</v>
      </c>
      <c r="AH133" s="33">
        <f t="shared" si="64"/>
        <v>1</v>
      </c>
      <c r="AI133" s="33">
        <f t="shared" si="65"/>
        <v>2</v>
      </c>
      <c r="AJ133" s="40">
        <f t="shared" si="66"/>
        <v>2148548608</v>
      </c>
      <c r="AK133" s="319">
        <f t="shared" si="67"/>
        <v>0</v>
      </c>
      <c r="AL133" s="116"/>
      <c r="AM133" s="66" t="str">
        <f t="shared" si="68"/>
        <v>右濁</v>
      </c>
      <c r="AN133" s="67" t="str">
        <f t="shared" si="69"/>
        <v>き</v>
      </c>
      <c r="AO133" s="68">
        <f t="shared" si="91"/>
        <v>2147500032</v>
      </c>
      <c r="AP133" s="69" t="str">
        <f t="shared" si="92"/>
        <v>ぎ</v>
      </c>
      <c r="AQ133" s="67">
        <f t="shared" si="93"/>
        <v>1</v>
      </c>
      <c r="AR133" s="66" t="str">
        <f t="shared" si="70"/>
        <v>右濁</v>
      </c>
      <c r="AS133" s="67" t="str">
        <f t="shared" si="71"/>
        <v>よ</v>
      </c>
      <c r="AT133" s="68">
        <f t="shared" si="94"/>
        <v>2148532224</v>
      </c>
      <c r="AU133" s="69" t="str">
        <f t="shared" si="95"/>
        <v/>
      </c>
      <c r="AV133" s="67">
        <f t="shared" si="96"/>
        <v>0</v>
      </c>
      <c r="AW133" s="66" t="str">
        <f t="shared" si="72"/>
        <v>き</v>
      </c>
      <c r="AX133" s="67" t="str">
        <f t="shared" si="73"/>
        <v>よ</v>
      </c>
      <c r="AY133" s="68">
        <f t="shared" si="97"/>
        <v>1064960</v>
      </c>
      <c r="AZ133" s="69" t="str">
        <f t="shared" si="98"/>
        <v>きょ</v>
      </c>
      <c r="BA133" s="70">
        <f t="shared" si="99"/>
        <v>2</v>
      </c>
      <c r="BB133" s="116"/>
      <c r="BC133" s="193">
        <v>122</v>
      </c>
      <c r="BD133" s="2"/>
      <c r="BE133" s="14"/>
      <c r="BF133" s="4" t="s">
        <v>410</v>
      </c>
      <c r="BG133" s="17" t="s">
        <v>622</v>
      </c>
      <c r="BH133" s="17" t="s">
        <v>52</v>
      </c>
      <c r="BI133" s="17" t="s">
        <v>26</v>
      </c>
      <c r="BJ133" s="169" t="s">
        <v>20</v>
      </c>
      <c r="BK133" s="31" t="s">
        <v>628</v>
      </c>
      <c r="BL133" s="6"/>
      <c r="BM133" s="7"/>
      <c r="BN133" s="16"/>
      <c r="BO133" s="29" t="str">
        <f t="shared" ref="BO133:BO196" si="106">IF(BN133="",_xlfn.XLOOKUP(BK133,ひらがな,ローマ字コード,""),BN133)</f>
        <v>{"key_code":"g"},{"key_code":"y"},{"key_code":"o"}</v>
      </c>
      <c r="BP133" s="132"/>
      <c r="BQ133" s="29" t="str">
        <f t="shared" si="74"/>
        <v/>
      </c>
    </row>
    <row r="134" spans="1:69" ht="21">
      <c r="A134" s="154"/>
      <c r="B134" s="137"/>
      <c r="C134" s="137"/>
      <c r="D134" s="360"/>
      <c r="E134" s="371" t="str">
        <f t="shared" si="75"/>
        <v/>
      </c>
      <c r="F134" s="138" t="str">
        <f t="shared" si="100"/>
        <v/>
      </c>
      <c r="G134" s="138" t="str">
        <f t="shared" si="101"/>
        <v/>
      </c>
      <c r="H134" s="138" t="str">
        <f t="shared" si="76"/>
        <v>{"description":"(Sp) 右濁, ち &amp; や → ぢゃ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C06","value":1}},{"set_variable":{"name":"USC","value":0}}],"to_after_key_up":[{"set_variable":{"name":"C06","value":0}}],"type":"basic"},</v>
      </c>
      <c r="I134" s="138" t="str">
        <f t="shared" si="77"/>
        <v/>
      </c>
      <c r="J134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C05","value":1}},{"set_variable":{"name":"USC","value":0}}],"to_after_key_up":[{"set_variable":{"name":"C05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C05","value":1}},{"set_variable":{"name":"USC","value":0}}],"to_after_key_up":[{"set_variable":{"name":"C05","value":0}}],"type":"basic"},</v>
      </c>
      <c r="K134" s="138" t="str">
        <f t="shared" si="103"/>
        <v/>
      </c>
      <c r="L134" s="138" t="str">
        <f t="shared" si="104"/>
        <v/>
      </c>
      <c r="M134" s="138" t="str">
        <f t="shared" si="105"/>
        <v>{"conditions":[{"type":"variable_if","name":"USC","value":2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C07","value":1}},{"set_variable":{"name":"USC","value":0}}],"to_after_key_up":[{"set_variable":{"name":"C07","value":0}}],"type":"basic"},</v>
      </c>
      <c r="N134" s="138" t="str">
        <f t="shared" si="78"/>
        <v/>
      </c>
      <c r="O134" s="138" t="str">
        <f t="shared" si="79"/>
        <v/>
      </c>
      <c r="P134" s="138" t="str">
        <f t="shared" si="80"/>
        <v/>
      </c>
      <c r="Q134" s="138" t="str">
        <f t="shared" si="81"/>
        <v/>
      </c>
      <c r="R134" s="138" t="str">
        <f t="shared" si="82"/>
        <v/>
      </c>
      <c r="S134" s="138" t="str">
        <f t="shared" si="83"/>
        <v/>
      </c>
      <c r="T134" s="138" t="str">
        <f t="shared" si="84"/>
        <v/>
      </c>
      <c r="U134" s="138" t="str">
        <f t="shared" si="85"/>
        <v/>
      </c>
      <c r="V134" s="138" t="str">
        <f t="shared" si="86"/>
        <v/>
      </c>
      <c r="W134" s="138"/>
      <c r="X134" s="138"/>
      <c r="Y134" s="160"/>
      <c r="Z134" s="159" t="str">
        <f t="shared" si="87"/>
        <v/>
      </c>
      <c r="AA134" s="138" t="str">
        <f t="shared" si="88"/>
        <v/>
      </c>
      <c r="AB134" s="138" t="str">
        <f t="shared" si="89"/>
        <v/>
      </c>
      <c r="AC134" s="160" t="str">
        <f t="shared" si="90"/>
        <v/>
      </c>
      <c r="AD134" s="162"/>
      <c r="AF134" s="34">
        <f t="shared" si="62"/>
        <v>3</v>
      </c>
      <c r="AG134" s="33" t="str">
        <f t="shared" si="63"/>
        <v>C</v>
      </c>
      <c r="AH134" s="33">
        <f t="shared" si="64"/>
        <v>1</v>
      </c>
      <c r="AI134" s="33">
        <f t="shared" si="65"/>
        <v>2</v>
      </c>
      <c r="AJ134" s="40">
        <f t="shared" si="66"/>
        <v>3758096384</v>
      </c>
      <c r="AK134" s="319">
        <f t="shared" si="67"/>
        <v>0</v>
      </c>
      <c r="AL134" s="116"/>
      <c r="AM134" s="66" t="str">
        <f t="shared" si="68"/>
        <v>右濁</v>
      </c>
      <c r="AN134" s="67" t="str">
        <f t="shared" si="69"/>
        <v>ち</v>
      </c>
      <c r="AO134" s="68">
        <f t="shared" si="91"/>
        <v>2684354560</v>
      </c>
      <c r="AP134" s="69" t="str">
        <f t="shared" si="92"/>
        <v>ぢ</v>
      </c>
      <c r="AQ134" s="67">
        <f t="shared" si="93"/>
        <v>1</v>
      </c>
      <c r="AR134" s="66" t="str">
        <f t="shared" si="70"/>
        <v>右濁</v>
      </c>
      <c r="AS134" s="67" t="str">
        <f t="shared" si="71"/>
        <v>や</v>
      </c>
      <c r="AT134" s="68">
        <f t="shared" si="94"/>
        <v>3221225472</v>
      </c>
      <c r="AU134" s="69">
        <f t="shared" si="95"/>
        <v>0</v>
      </c>
      <c r="AV134" s="67">
        <f t="shared" si="96"/>
        <v>1</v>
      </c>
      <c r="AW134" s="66" t="str">
        <f t="shared" si="72"/>
        <v>ち</v>
      </c>
      <c r="AX134" s="67" t="str">
        <f t="shared" si="73"/>
        <v>や</v>
      </c>
      <c r="AY134" s="68">
        <f t="shared" si="97"/>
        <v>1610612736</v>
      </c>
      <c r="AZ134" s="69" t="str">
        <f t="shared" si="98"/>
        <v>ちゃ</v>
      </c>
      <c r="BA134" s="70">
        <f t="shared" si="99"/>
        <v>2</v>
      </c>
      <c r="BB134" s="116"/>
      <c r="BC134" s="193">
        <v>123</v>
      </c>
      <c r="BD134" s="2"/>
      <c r="BE134" s="14"/>
      <c r="BF134" s="4" t="s">
        <v>410</v>
      </c>
      <c r="BG134" s="17" t="s">
        <v>622</v>
      </c>
      <c r="BH134" s="17" t="s">
        <v>52</v>
      </c>
      <c r="BI134" s="17" t="s">
        <v>50</v>
      </c>
      <c r="BJ134" s="169" t="s">
        <v>51</v>
      </c>
      <c r="BK134" s="31" t="s">
        <v>629</v>
      </c>
      <c r="BL134" s="6"/>
      <c r="BM134" s="7"/>
      <c r="BN134" s="16"/>
      <c r="BO134" s="29" t="str">
        <f t="shared" si="106"/>
        <v>{"key_code":"d"},{"key_code":"y"},{"key_code":"a"}</v>
      </c>
      <c r="BP134" s="132"/>
      <c r="BQ134" s="29" t="str">
        <f t="shared" si="74"/>
        <v/>
      </c>
    </row>
    <row r="135" spans="1:69" ht="21">
      <c r="A135" s="154"/>
      <c r="B135" s="137"/>
      <c r="C135" s="137"/>
      <c r="D135" s="360"/>
      <c r="E135" s="371" t="str">
        <f t="shared" si="75"/>
        <v/>
      </c>
      <c r="F135" s="138" t="str">
        <f t="shared" si="100"/>
        <v/>
      </c>
      <c r="G135" s="138" t="str">
        <f t="shared" si="101"/>
        <v/>
      </c>
      <c r="H135" s="138" t="str">
        <f t="shared" si="76"/>
        <v>{"description":"(Sp) 右濁, ち &amp; ゆ → ぢゅ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D10","value":1}},{"set_variable":{"name":"USC","value":0}}],"to_after_key_up":[{"set_variable":{"name":"D10","value":0}}],"type":"basic"},</v>
      </c>
      <c r="I135" s="138" t="str">
        <f t="shared" si="77"/>
        <v/>
      </c>
      <c r="J135" s="138" t="str">
        <f t="shared" si="102"/>
        <v/>
      </c>
      <c r="K135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C05","value":1}},{"set_variable":{"name":"USC","value":0}}],"to_after_key_up":[{"set_variable":{"name":"C05","value":0}}],"type":"basic"},</v>
      </c>
      <c r="L135" s="138" t="str">
        <f t="shared" si="104"/>
        <v/>
      </c>
      <c r="M135" s="138" t="str">
        <f t="shared" si="105"/>
        <v>{"conditions":[{"type":"variable_if","name":"USC","value":2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C07","value":1}},{"set_variable":{"name":"USC","value":0}}],"to_after_key_up":[{"set_variable":{"name":"C07","value":0}}],"type":"basic"},</v>
      </c>
      <c r="N135" s="138" t="str">
        <f t="shared" si="78"/>
        <v/>
      </c>
      <c r="O135" s="138" t="str">
        <f t="shared" si="79"/>
        <v/>
      </c>
      <c r="P135" s="138" t="str">
        <f t="shared" si="80"/>
        <v/>
      </c>
      <c r="Q135" s="138" t="str">
        <f t="shared" si="81"/>
        <v/>
      </c>
      <c r="R135" s="138" t="str">
        <f t="shared" si="82"/>
        <v/>
      </c>
      <c r="S135" s="138" t="str">
        <f t="shared" si="83"/>
        <v/>
      </c>
      <c r="T135" s="138" t="str">
        <f t="shared" si="84"/>
        <v/>
      </c>
      <c r="U135" s="138" t="str">
        <f t="shared" si="85"/>
        <v/>
      </c>
      <c r="V135" s="138" t="str">
        <f t="shared" si="86"/>
        <v/>
      </c>
      <c r="W135" s="138"/>
      <c r="X135" s="138"/>
      <c r="Y135" s="160"/>
      <c r="Z135" s="159" t="str">
        <f t="shared" si="87"/>
        <v/>
      </c>
      <c r="AA135" s="138" t="str">
        <f t="shared" si="88"/>
        <v/>
      </c>
      <c r="AB135" s="138" t="str">
        <f t="shared" si="89"/>
        <v/>
      </c>
      <c r="AC135" s="160" t="str">
        <f t="shared" si="90"/>
        <v/>
      </c>
      <c r="AD135" s="162"/>
      <c r="AF135" s="34">
        <f t="shared" si="62"/>
        <v>3</v>
      </c>
      <c r="AG135" s="33" t="str">
        <f t="shared" si="63"/>
        <v>C</v>
      </c>
      <c r="AH135" s="33">
        <f t="shared" si="64"/>
        <v>1</v>
      </c>
      <c r="AI135" s="33">
        <f t="shared" si="65"/>
        <v>2</v>
      </c>
      <c r="AJ135" s="40">
        <f t="shared" si="66"/>
        <v>2688548864</v>
      </c>
      <c r="AK135" s="319">
        <f t="shared" si="67"/>
        <v>0</v>
      </c>
      <c r="AL135" s="116"/>
      <c r="AM135" s="66" t="str">
        <f t="shared" si="68"/>
        <v>右濁</v>
      </c>
      <c r="AN135" s="67" t="str">
        <f t="shared" si="69"/>
        <v>ち</v>
      </c>
      <c r="AO135" s="68">
        <f t="shared" si="91"/>
        <v>2684354560</v>
      </c>
      <c r="AP135" s="69" t="str">
        <f t="shared" si="92"/>
        <v>ぢ</v>
      </c>
      <c r="AQ135" s="67">
        <f t="shared" si="93"/>
        <v>1</v>
      </c>
      <c r="AR135" s="66" t="str">
        <f t="shared" si="70"/>
        <v>右濁</v>
      </c>
      <c r="AS135" s="67" t="str">
        <f t="shared" si="71"/>
        <v>ゆ</v>
      </c>
      <c r="AT135" s="68">
        <f t="shared" si="94"/>
        <v>2151677952</v>
      </c>
      <c r="AU135" s="69" t="str">
        <f t="shared" si="95"/>
        <v/>
      </c>
      <c r="AV135" s="67">
        <f t="shared" si="96"/>
        <v>0</v>
      </c>
      <c r="AW135" s="66" t="str">
        <f t="shared" si="72"/>
        <v>ち</v>
      </c>
      <c r="AX135" s="67" t="str">
        <f t="shared" si="73"/>
        <v>ゆ</v>
      </c>
      <c r="AY135" s="68">
        <f t="shared" si="97"/>
        <v>541065216</v>
      </c>
      <c r="AZ135" s="69" t="str">
        <f t="shared" si="98"/>
        <v>ちゅ</v>
      </c>
      <c r="BA135" s="70">
        <f t="shared" si="99"/>
        <v>2</v>
      </c>
      <c r="BB135" s="116"/>
      <c r="BC135" s="193">
        <v>124</v>
      </c>
      <c r="BD135" s="2"/>
      <c r="BE135" s="14"/>
      <c r="BF135" s="4" t="s">
        <v>410</v>
      </c>
      <c r="BG135" s="17" t="s">
        <v>622</v>
      </c>
      <c r="BH135" s="17" t="s">
        <v>52</v>
      </c>
      <c r="BI135" s="17" t="s">
        <v>50</v>
      </c>
      <c r="BJ135" s="169" t="s">
        <v>22</v>
      </c>
      <c r="BK135" s="31" t="s">
        <v>630</v>
      </c>
      <c r="BL135" s="6"/>
      <c r="BM135" s="7"/>
      <c r="BN135" s="16"/>
      <c r="BO135" s="29" t="str">
        <f t="shared" si="106"/>
        <v>{"key_code":"d"},{"key_code":"y"},{"key_code":"u"}</v>
      </c>
      <c r="BP135" s="132"/>
      <c r="BQ135" s="29" t="str">
        <f t="shared" si="74"/>
        <v/>
      </c>
    </row>
    <row r="136" spans="1:69" ht="21">
      <c r="A136" s="154"/>
      <c r="B136" s="137"/>
      <c r="C136" s="137"/>
      <c r="D136" s="360"/>
      <c r="E136" s="371" t="str">
        <f t="shared" si="75"/>
        <v/>
      </c>
      <c r="F136" s="138" t="str">
        <f t="shared" si="100"/>
        <v/>
      </c>
      <c r="G136" s="138" t="str">
        <f t="shared" si="101"/>
        <v/>
      </c>
      <c r="H136" s="138" t="str">
        <f t="shared" si="76"/>
        <v>{"description":"(Sp) 右濁, ち &amp; よ → ぢ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D08","value":1}},{"set_variable":{"name":"USC","value":0}}],"to_after_key_up":[{"set_variable":{"name":"D08","value":0}}],"type":"basic"},</v>
      </c>
      <c r="I136" s="138" t="str">
        <f t="shared" si="77"/>
        <v/>
      </c>
      <c r="J136" s="138" t="str">
        <f t="shared" si="102"/>
        <v/>
      </c>
      <c r="K136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C05","value":1}},{"set_variable":{"name":"USC","value":0}}],"to_after_key_up":[{"set_variable":{"name":"C05","value":0}}],"type":"basic"},</v>
      </c>
      <c r="L136" s="138" t="str">
        <f t="shared" si="104"/>
        <v/>
      </c>
      <c r="M136" s="138" t="str">
        <f t="shared" si="105"/>
        <v>{"conditions":[{"type":"variable_if","name":"USC","value":2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C07","value":1}},{"set_variable":{"name":"USC","value":0}}],"to_after_key_up":[{"set_variable":{"name":"C07","value":0}}],"type":"basic"},</v>
      </c>
      <c r="N136" s="138" t="str">
        <f t="shared" si="78"/>
        <v/>
      </c>
      <c r="O136" s="138" t="str">
        <f t="shared" si="79"/>
        <v/>
      </c>
      <c r="P136" s="138" t="str">
        <f t="shared" si="80"/>
        <v/>
      </c>
      <c r="Q136" s="138" t="str">
        <f t="shared" si="81"/>
        <v/>
      </c>
      <c r="R136" s="138" t="str">
        <f t="shared" si="82"/>
        <v/>
      </c>
      <c r="S136" s="138" t="str">
        <f t="shared" si="83"/>
        <v/>
      </c>
      <c r="T136" s="138" t="str">
        <f t="shared" si="84"/>
        <v/>
      </c>
      <c r="U136" s="138" t="str">
        <f t="shared" si="85"/>
        <v/>
      </c>
      <c r="V136" s="138" t="str">
        <f t="shared" si="86"/>
        <v/>
      </c>
      <c r="W136" s="138"/>
      <c r="X136" s="138"/>
      <c r="Y136" s="160"/>
      <c r="Z136" s="159" t="str">
        <f t="shared" si="87"/>
        <v/>
      </c>
      <c r="AA136" s="138" t="str">
        <f t="shared" si="88"/>
        <v/>
      </c>
      <c r="AB136" s="138" t="str">
        <f t="shared" si="89"/>
        <v/>
      </c>
      <c r="AC136" s="160" t="str">
        <f t="shared" si="90"/>
        <v/>
      </c>
      <c r="AD136" s="162"/>
      <c r="AF136" s="34">
        <f t="shared" si="62"/>
        <v>3</v>
      </c>
      <c r="AG136" s="33" t="str">
        <f t="shared" si="63"/>
        <v>C</v>
      </c>
      <c r="AH136" s="33">
        <f t="shared" si="64"/>
        <v>1</v>
      </c>
      <c r="AI136" s="33">
        <f t="shared" si="65"/>
        <v>2</v>
      </c>
      <c r="AJ136" s="40">
        <f t="shared" si="66"/>
        <v>2685403136</v>
      </c>
      <c r="AK136" s="319">
        <f t="shared" si="67"/>
        <v>0</v>
      </c>
      <c r="AL136" s="116"/>
      <c r="AM136" s="66" t="str">
        <f t="shared" si="68"/>
        <v>右濁</v>
      </c>
      <c r="AN136" s="67" t="str">
        <f t="shared" si="69"/>
        <v>ち</v>
      </c>
      <c r="AO136" s="68">
        <f t="shared" si="91"/>
        <v>2684354560</v>
      </c>
      <c r="AP136" s="69" t="str">
        <f t="shared" si="92"/>
        <v>ぢ</v>
      </c>
      <c r="AQ136" s="67">
        <f t="shared" si="93"/>
        <v>1</v>
      </c>
      <c r="AR136" s="66" t="str">
        <f t="shared" si="70"/>
        <v>右濁</v>
      </c>
      <c r="AS136" s="67" t="str">
        <f t="shared" si="71"/>
        <v>よ</v>
      </c>
      <c r="AT136" s="68">
        <f t="shared" si="94"/>
        <v>2148532224</v>
      </c>
      <c r="AU136" s="69" t="str">
        <f t="shared" si="95"/>
        <v/>
      </c>
      <c r="AV136" s="67">
        <f t="shared" si="96"/>
        <v>0</v>
      </c>
      <c r="AW136" s="66" t="str">
        <f t="shared" si="72"/>
        <v>ち</v>
      </c>
      <c r="AX136" s="67" t="str">
        <f t="shared" si="73"/>
        <v>よ</v>
      </c>
      <c r="AY136" s="68">
        <f t="shared" si="97"/>
        <v>537919488</v>
      </c>
      <c r="AZ136" s="69" t="str">
        <f t="shared" si="98"/>
        <v>ちょ</v>
      </c>
      <c r="BA136" s="70">
        <f t="shared" si="99"/>
        <v>2</v>
      </c>
      <c r="BB136" s="116"/>
      <c r="BC136" s="193">
        <v>125</v>
      </c>
      <c r="BD136" s="2"/>
      <c r="BE136" s="14"/>
      <c r="BF136" s="4" t="s">
        <v>410</v>
      </c>
      <c r="BG136" s="17" t="s">
        <v>622</v>
      </c>
      <c r="BH136" s="17" t="s">
        <v>52</v>
      </c>
      <c r="BI136" s="17" t="s">
        <v>50</v>
      </c>
      <c r="BJ136" s="169" t="s">
        <v>20</v>
      </c>
      <c r="BK136" s="31" t="s">
        <v>631</v>
      </c>
      <c r="BL136" s="6"/>
      <c r="BM136" s="7"/>
      <c r="BN136" s="16"/>
      <c r="BO136" s="29" t="str">
        <f t="shared" si="106"/>
        <v>{"key_code":"d"},{"key_code":"y"},{"key_code":"o"}</v>
      </c>
      <c r="BP136" s="132"/>
      <c r="BQ136" s="29" t="str">
        <f t="shared" si="74"/>
        <v/>
      </c>
    </row>
    <row r="137" spans="1:69" ht="21">
      <c r="A137" s="154"/>
      <c r="B137" s="137"/>
      <c r="C137" s="137"/>
      <c r="D137" s="360"/>
      <c r="E137" s="371" t="str">
        <f t="shared" si="75"/>
        <v/>
      </c>
      <c r="F137" s="138" t="str">
        <f t="shared" si="100"/>
        <v/>
      </c>
      <c r="G137" s="138" t="str">
        <f t="shared" si="101"/>
        <v/>
      </c>
      <c r="H137" s="138" t="str">
        <f t="shared" si="76"/>
        <v>{"description":"(Sp) 右濁, ひ &amp; や → びゃ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C06","value":1}},{"set_variable":{"name":"USC","value":0}}],"to_after_key_up":[{"set_variable":{"name":"C06","value":0}}],"type":"basic"},</v>
      </c>
      <c r="I137" s="138" t="str">
        <f t="shared" si="77"/>
        <v/>
      </c>
      <c r="J137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B02","value":1}},{"set_variable":{"name":"USC","value":0}}],"to_after_key_up":[{"set_variable":{"name":"B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B02","value":1}},{"set_variable":{"name":"USC","value":0}}],"to_after_key_up":[{"set_variable":{"name":"B02","value":0}}],"type":"basic"},</v>
      </c>
      <c r="K137" s="138" t="str">
        <f t="shared" si="103"/>
        <v/>
      </c>
      <c r="L137" s="138" t="str">
        <f t="shared" si="104"/>
        <v/>
      </c>
      <c r="M137" s="138" t="str">
        <f t="shared" si="105"/>
        <v>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C07","value":1}},{"set_variable":{"name":"USC","value":0}}],"to_after_key_up":[{"set_variable":{"name":"C07","value":0}}],"type":"basic"},</v>
      </c>
      <c r="N137" s="138" t="str">
        <f t="shared" si="78"/>
        <v/>
      </c>
      <c r="O137" s="138" t="str">
        <f t="shared" si="79"/>
        <v/>
      </c>
      <c r="P137" s="138" t="str">
        <f t="shared" si="80"/>
        <v/>
      </c>
      <c r="Q137" s="138" t="str">
        <f t="shared" si="81"/>
        <v/>
      </c>
      <c r="R137" s="138" t="str">
        <f t="shared" si="82"/>
        <v/>
      </c>
      <c r="S137" s="138" t="str">
        <f t="shared" si="83"/>
        <v/>
      </c>
      <c r="T137" s="138" t="str">
        <f t="shared" si="84"/>
        <v/>
      </c>
      <c r="U137" s="138" t="str">
        <f t="shared" si="85"/>
        <v/>
      </c>
      <c r="V137" s="138" t="str">
        <f t="shared" si="86"/>
        <v/>
      </c>
      <c r="W137" s="138"/>
      <c r="X137" s="138"/>
      <c r="Y137" s="160"/>
      <c r="Z137" s="159" t="str">
        <f t="shared" si="87"/>
        <v/>
      </c>
      <c r="AA137" s="138" t="str">
        <f t="shared" si="88"/>
        <v/>
      </c>
      <c r="AB137" s="138" t="str">
        <f t="shared" si="89"/>
        <v/>
      </c>
      <c r="AC137" s="160" t="str">
        <f t="shared" si="90"/>
        <v/>
      </c>
      <c r="AD137" s="162"/>
      <c r="AF137" s="34">
        <f t="shared" si="62"/>
        <v>3</v>
      </c>
      <c r="AG137" s="33" t="str">
        <f t="shared" si="63"/>
        <v>C</v>
      </c>
      <c r="AH137" s="33">
        <f t="shared" si="64"/>
        <v>1</v>
      </c>
      <c r="AI137" s="33">
        <f t="shared" si="65"/>
        <v>2</v>
      </c>
      <c r="AJ137" s="40">
        <f t="shared" si="66"/>
        <v>278099132416</v>
      </c>
      <c r="AK137" s="319">
        <f t="shared" si="67"/>
        <v>0</v>
      </c>
      <c r="AL137" s="116"/>
      <c r="AM137" s="66" t="str">
        <f t="shared" si="68"/>
        <v>右濁</v>
      </c>
      <c r="AN137" s="67" t="str">
        <f t="shared" si="69"/>
        <v>ひ</v>
      </c>
      <c r="AO137" s="68">
        <f t="shared" si="91"/>
        <v>277025390592</v>
      </c>
      <c r="AP137" s="69" t="str">
        <f t="shared" si="92"/>
        <v>び</v>
      </c>
      <c r="AQ137" s="67">
        <f t="shared" si="93"/>
        <v>1</v>
      </c>
      <c r="AR137" s="66" t="str">
        <f t="shared" si="70"/>
        <v>右濁</v>
      </c>
      <c r="AS137" s="67" t="str">
        <f t="shared" si="71"/>
        <v>や</v>
      </c>
      <c r="AT137" s="68">
        <f t="shared" si="94"/>
        <v>3221225472</v>
      </c>
      <c r="AU137" s="69">
        <f t="shared" si="95"/>
        <v>0</v>
      </c>
      <c r="AV137" s="67">
        <f t="shared" si="96"/>
        <v>1</v>
      </c>
      <c r="AW137" s="66" t="str">
        <f t="shared" si="72"/>
        <v>ひ</v>
      </c>
      <c r="AX137" s="67" t="str">
        <f t="shared" si="73"/>
        <v>や</v>
      </c>
      <c r="AY137" s="68">
        <f t="shared" si="97"/>
        <v>275951648768</v>
      </c>
      <c r="AZ137" s="69" t="str">
        <f t="shared" si="98"/>
        <v>ひゃ</v>
      </c>
      <c r="BA137" s="70">
        <f t="shared" si="99"/>
        <v>2</v>
      </c>
      <c r="BB137" s="116"/>
      <c r="BC137" s="193">
        <v>126</v>
      </c>
      <c r="BD137" s="2"/>
      <c r="BE137" s="14"/>
      <c r="BF137" s="4" t="s">
        <v>410</v>
      </c>
      <c r="BG137" s="17" t="s">
        <v>622</v>
      </c>
      <c r="BH137" s="17" t="s">
        <v>52</v>
      </c>
      <c r="BI137" s="17" t="s">
        <v>88</v>
      </c>
      <c r="BJ137" s="169" t="s">
        <v>51</v>
      </c>
      <c r="BK137" s="31" t="s">
        <v>632</v>
      </c>
      <c r="BL137" s="6"/>
      <c r="BM137" s="7"/>
      <c r="BN137" s="16"/>
      <c r="BO137" s="29" t="str">
        <f t="shared" si="106"/>
        <v>{"key_code":"b"},{"key_code":"y"},{"key_code":"a"}</v>
      </c>
      <c r="BP137" s="132"/>
      <c r="BQ137" s="29" t="str">
        <f t="shared" si="74"/>
        <v/>
      </c>
    </row>
    <row r="138" spans="1:69" ht="21">
      <c r="A138" s="154"/>
      <c r="B138" s="137"/>
      <c r="C138" s="137"/>
      <c r="D138" s="360"/>
      <c r="E138" s="371" t="str">
        <f t="shared" si="75"/>
        <v/>
      </c>
      <c r="F138" s="138" t="str">
        <f t="shared" si="100"/>
        <v/>
      </c>
      <c r="G138" s="138" t="str">
        <f t="shared" si="101"/>
        <v/>
      </c>
      <c r="H138" s="138" t="str">
        <f t="shared" si="76"/>
        <v>{"description":"(Sp) 右濁, ひ &amp; ゆ → びゅ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D10","value":1}},{"set_variable":{"name":"USC","value":0}}],"to_after_key_up":[{"set_variable":{"name":"D10","value":0}}],"type":"basic"},</v>
      </c>
      <c r="I138" s="138" t="str">
        <f t="shared" si="77"/>
        <v/>
      </c>
      <c r="J138" s="138" t="str">
        <f t="shared" si="102"/>
        <v/>
      </c>
      <c r="K138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B02","value":1}},{"set_variable":{"name":"USC","value":0}}],"to_after_key_up":[{"set_variable":{"name":"B02","value":0}}],"type":"basic"},</v>
      </c>
      <c r="L138" s="138" t="str">
        <f t="shared" si="104"/>
        <v/>
      </c>
      <c r="M138" s="138" t="str">
        <f t="shared" si="105"/>
        <v>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C07","value":1}},{"set_variable":{"name":"USC","value":0}}],"to_after_key_up":[{"set_variable":{"name":"C07","value":0}}],"type":"basic"},</v>
      </c>
      <c r="N138" s="138" t="str">
        <f t="shared" si="78"/>
        <v/>
      </c>
      <c r="O138" s="138" t="str">
        <f t="shared" si="79"/>
        <v/>
      </c>
      <c r="P138" s="138" t="str">
        <f t="shared" si="80"/>
        <v/>
      </c>
      <c r="Q138" s="138" t="str">
        <f t="shared" si="81"/>
        <v/>
      </c>
      <c r="R138" s="138" t="str">
        <f t="shared" si="82"/>
        <v/>
      </c>
      <c r="S138" s="138" t="str">
        <f t="shared" si="83"/>
        <v/>
      </c>
      <c r="T138" s="138" t="str">
        <f t="shared" si="84"/>
        <v/>
      </c>
      <c r="U138" s="138" t="str">
        <f t="shared" si="85"/>
        <v/>
      </c>
      <c r="V138" s="138" t="str">
        <f t="shared" si="86"/>
        <v/>
      </c>
      <c r="W138" s="138"/>
      <c r="X138" s="138"/>
      <c r="Y138" s="160"/>
      <c r="Z138" s="159" t="str">
        <f t="shared" si="87"/>
        <v/>
      </c>
      <c r="AA138" s="138" t="str">
        <f t="shared" si="88"/>
        <v/>
      </c>
      <c r="AB138" s="138" t="str">
        <f t="shared" si="89"/>
        <v/>
      </c>
      <c r="AC138" s="160" t="str">
        <f t="shared" si="90"/>
        <v/>
      </c>
      <c r="AD138" s="162"/>
      <c r="AF138" s="34">
        <f t="shared" si="62"/>
        <v>3</v>
      </c>
      <c r="AG138" s="33" t="str">
        <f t="shared" si="63"/>
        <v>C</v>
      </c>
      <c r="AH138" s="33">
        <f t="shared" si="64"/>
        <v>1</v>
      </c>
      <c r="AI138" s="33">
        <f t="shared" si="65"/>
        <v>2</v>
      </c>
      <c r="AJ138" s="40">
        <f t="shared" si="66"/>
        <v>277029584896</v>
      </c>
      <c r="AK138" s="319">
        <f t="shared" si="67"/>
        <v>0</v>
      </c>
      <c r="AL138" s="116"/>
      <c r="AM138" s="66" t="str">
        <f t="shared" si="68"/>
        <v>右濁</v>
      </c>
      <c r="AN138" s="67" t="str">
        <f t="shared" si="69"/>
        <v>ひ</v>
      </c>
      <c r="AO138" s="68">
        <f t="shared" si="91"/>
        <v>277025390592</v>
      </c>
      <c r="AP138" s="69" t="str">
        <f t="shared" si="92"/>
        <v>び</v>
      </c>
      <c r="AQ138" s="67">
        <f t="shared" si="93"/>
        <v>1</v>
      </c>
      <c r="AR138" s="66" t="str">
        <f t="shared" si="70"/>
        <v>右濁</v>
      </c>
      <c r="AS138" s="67" t="str">
        <f t="shared" si="71"/>
        <v>ゆ</v>
      </c>
      <c r="AT138" s="68">
        <f t="shared" si="94"/>
        <v>2151677952</v>
      </c>
      <c r="AU138" s="69" t="str">
        <f t="shared" si="95"/>
        <v/>
      </c>
      <c r="AV138" s="67">
        <f t="shared" si="96"/>
        <v>0</v>
      </c>
      <c r="AW138" s="66" t="str">
        <f t="shared" si="72"/>
        <v>ひ</v>
      </c>
      <c r="AX138" s="67" t="str">
        <f t="shared" si="73"/>
        <v>ゆ</v>
      </c>
      <c r="AY138" s="68">
        <f t="shared" si="97"/>
        <v>274882101248</v>
      </c>
      <c r="AZ138" s="69" t="str">
        <f t="shared" si="98"/>
        <v>ひゅ</v>
      </c>
      <c r="BA138" s="70">
        <f t="shared" si="99"/>
        <v>2</v>
      </c>
      <c r="BB138" s="116"/>
      <c r="BC138" s="193">
        <v>127</v>
      </c>
      <c r="BD138" s="2"/>
      <c r="BE138" s="14"/>
      <c r="BF138" s="4" t="s">
        <v>410</v>
      </c>
      <c r="BG138" s="17" t="s">
        <v>622</v>
      </c>
      <c r="BH138" s="17" t="s">
        <v>52</v>
      </c>
      <c r="BI138" s="17" t="s">
        <v>88</v>
      </c>
      <c r="BJ138" s="169" t="s">
        <v>22</v>
      </c>
      <c r="BK138" s="31" t="s">
        <v>633</v>
      </c>
      <c r="BL138" s="6"/>
      <c r="BM138" s="7"/>
      <c r="BN138" s="16"/>
      <c r="BO138" s="29" t="str">
        <f t="shared" si="106"/>
        <v>{"key_code":"b"},{"key_code":"y"},{"key_code":"u"}</v>
      </c>
      <c r="BP138" s="132"/>
      <c r="BQ138" s="29" t="str">
        <f t="shared" si="74"/>
        <v/>
      </c>
    </row>
    <row r="139" spans="1:69" ht="21">
      <c r="A139" s="154"/>
      <c r="B139" s="137"/>
      <c r="C139" s="137"/>
      <c r="D139" s="360"/>
      <c r="E139" s="371" t="str">
        <f t="shared" si="75"/>
        <v/>
      </c>
      <c r="F139" s="138" t="str">
        <f t="shared" si="100"/>
        <v/>
      </c>
      <c r="G139" s="138" t="str">
        <f t="shared" si="101"/>
        <v/>
      </c>
      <c r="H139" s="138" t="str">
        <f t="shared" si="76"/>
        <v>{"description":"(Sp) 右濁, ひ &amp; よ → びょ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D08","value":1}},{"set_variable":{"name":"USC","value":0}}],"to_after_key_up":[{"set_variable":{"name":"D08","value":0}}],"type":"basic"},</v>
      </c>
      <c r="I139" s="138" t="str">
        <f t="shared" si="77"/>
        <v/>
      </c>
      <c r="J139" s="138" t="str">
        <f t="shared" si="102"/>
        <v/>
      </c>
      <c r="K139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B02","value":1}},{"set_variable":{"name":"USC","value":0}}],"to_after_key_up":[{"set_variable":{"name":"B02","value":0}}],"type":"basic"},</v>
      </c>
      <c r="L139" s="138" t="str">
        <f t="shared" si="104"/>
        <v/>
      </c>
      <c r="M139" s="138" t="str">
        <f t="shared" si="105"/>
        <v>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C07","value":1}},{"set_variable":{"name":"USC","value":0}}],"to_after_key_up":[{"set_variable":{"name":"C07","value":0}}],"type":"basic"},</v>
      </c>
      <c r="N139" s="138" t="str">
        <f t="shared" si="78"/>
        <v/>
      </c>
      <c r="O139" s="138" t="str">
        <f t="shared" si="79"/>
        <v/>
      </c>
      <c r="P139" s="138" t="str">
        <f t="shared" si="80"/>
        <v/>
      </c>
      <c r="Q139" s="138" t="str">
        <f t="shared" si="81"/>
        <v/>
      </c>
      <c r="R139" s="138" t="str">
        <f t="shared" si="82"/>
        <v/>
      </c>
      <c r="S139" s="138" t="str">
        <f t="shared" si="83"/>
        <v/>
      </c>
      <c r="T139" s="138" t="str">
        <f t="shared" si="84"/>
        <v/>
      </c>
      <c r="U139" s="138" t="str">
        <f t="shared" si="85"/>
        <v/>
      </c>
      <c r="V139" s="138" t="str">
        <f t="shared" si="86"/>
        <v/>
      </c>
      <c r="W139" s="138"/>
      <c r="X139" s="138"/>
      <c r="Y139" s="160"/>
      <c r="Z139" s="159" t="str">
        <f t="shared" si="87"/>
        <v/>
      </c>
      <c r="AA139" s="138" t="str">
        <f t="shared" si="88"/>
        <v/>
      </c>
      <c r="AB139" s="138" t="str">
        <f t="shared" si="89"/>
        <v/>
      </c>
      <c r="AC139" s="160" t="str">
        <f t="shared" si="90"/>
        <v/>
      </c>
      <c r="AD139" s="162"/>
      <c r="AF139" s="34">
        <f t="shared" si="62"/>
        <v>3</v>
      </c>
      <c r="AG139" s="33" t="str">
        <f t="shared" si="63"/>
        <v>C</v>
      </c>
      <c r="AH139" s="33">
        <f t="shared" si="64"/>
        <v>1</v>
      </c>
      <c r="AI139" s="33">
        <f t="shared" si="65"/>
        <v>2</v>
      </c>
      <c r="AJ139" s="40">
        <f t="shared" si="66"/>
        <v>277026439168</v>
      </c>
      <c r="AK139" s="319">
        <f t="shared" si="67"/>
        <v>0</v>
      </c>
      <c r="AL139" s="116"/>
      <c r="AM139" s="66" t="str">
        <f t="shared" si="68"/>
        <v>右濁</v>
      </c>
      <c r="AN139" s="67" t="str">
        <f t="shared" si="69"/>
        <v>ひ</v>
      </c>
      <c r="AO139" s="68">
        <f t="shared" si="91"/>
        <v>277025390592</v>
      </c>
      <c r="AP139" s="69" t="str">
        <f t="shared" si="92"/>
        <v>び</v>
      </c>
      <c r="AQ139" s="67">
        <f t="shared" si="93"/>
        <v>1</v>
      </c>
      <c r="AR139" s="66" t="str">
        <f t="shared" si="70"/>
        <v>右濁</v>
      </c>
      <c r="AS139" s="67" t="str">
        <f t="shared" si="71"/>
        <v>よ</v>
      </c>
      <c r="AT139" s="68">
        <f t="shared" si="94"/>
        <v>2148532224</v>
      </c>
      <c r="AU139" s="69" t="str">
        <f t="shared" si="95"/>
        <v/>
      </c>
      <c r="AV139" s="67">
        <f t="shared" si="96"/>
        <v>0</v>
      </c>
      <c r="AW139" s="66" t="str">
        <f t="shared" si="72"/>
        <v>ひ</v>
      </c>
      <c r="AX139" s="67" t="str">
        <f t="shared" si="73"/>
        <v>よ</v>
      </c>
      <c r="AY139" s="68">
        <f t="shared" si="97"/>
        <v>274878955520</v>
      </c>
      <c r="AZ139" s="69" t="str">
        <f t="shared" si="98"/>
        <v>ひょ</v>
      </c>
      <c r="BA139" s="70">
        <f t="shared" si="99"/>
        <v>2</v>
      </c>
      <c r="BB139" s="116"/>
      <c r="BC139" s="193">
        <v>128</v>
      </c>
      <c r="BD139" s="2"/>
      <c r="BE139" s="14"/>
      <c r="BF139" s="4" t="s">
        <v>410</v>
      </c>
      <c r="BG139" s="17" t="s">
        <v>622</v>
      </c>
      <c r="BH139" s="17" t="s">
        <v>52</v>
      </c>
      <c r="BI139" s="17" t="s">
        <v>88</v>
      </c>
      <c r="BJ139" s="169" t="s">
        <v>20</v>
      </c>
      <c r="BK139" s="31" t="s">
        <v>634</v>
      </c>
      <c r="BL139" s="6"/>
      <c r="BM139" s="7"/>
      <c r="BN139" s="16"/>
      <c r="BO139" s="29" t="str">
        <f t="shared" si="106"/>
        <v>{"key_code":"b"},{"key_code":"y"},{"key_code":"o"}</v>
      </c>
      <c r="BP139" s="132"/>
      <c r="BQ139" s="29" t="str">
        <f t="shared" si="74"/>
        <v/>
      </c>
    </row>
    <row r="140" spans="1:69" ht="21">
      <c r="A140" s="154"/>
      <c r="B140" s="137"/>
      <c r="C140" s="137"/>
      <c r="D140" s="360"/>
      <c r="E140" s="371" t="str">
        <f t="shared" si="75"/>
        <v/>
      </c>
      <c r="F140" s="138" t="str">
        <f t="shared" si="100"/>
        <v/>
      </c>
      <c r="G140" s="138" t="str">
        <f t="shared" si="101"/>
        <v/>
      </c>
      <c r="H140" s="138" t="str">
        <f t="shared" si="76"/>
        <v>{"description":"(Sp) 右半, ひ &amp; や → ぴゃ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C06","value":1}},{"set_variable":{"name":"USC","value":0}}],"to_after_key_up":[{"set_variable":{"name":"C06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C06","value":1}},{"set_variable":{"name":"USC","value":0}}],"to_after_key_up":[{"set_variable":{"name":"C06","value":0}}],"type":"basic"},</v>
      </c>
      <c r="I140" s="138" t="str">
        <f t="shared" si="77"/>
        <v/>
      </c>
      <c r="J140" s="138" t="str">
        <f t="shared" si="102"/>
        <v/>
      </c>
      <c r="K140" s="138" t="str">
        <f t="shared" si="103"/>
        <v>{"conditions":[{"type":"variable_if","name":"USC","value":2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B02","value":1}},{"set_variable":{"name":"USC","value":0}}],"to_after_key_up":[{"set_variable":{"name":"B02","value":0}}],"type":"basic"},</v>
      </c>
      <c r="L140" s="138" t="str">
        <f t="shared" si="104"/>
        <v/>
      </c>
      <c r="M140" s="138" t="str">
        <f t="shared" si="105"/>
        <v>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B07","value":1}},{"set_variable":{"name":"USC","value":0}}],"to_after_key_up":[{"set_variable":{"name":"B07","value":0}}],"type":"basic"},</v>
      </c>
      <c r="N140" s="138" t="str">
        <f t="shared" si="78"/>
        <v/>
      </c>
      <c r="O140" s="138" t="str">
        <f t="shared" si="79"/>
        <v/>
      </c>
      <c r="P140" s="138" t="str">
        <f t="shared" si="80"/>
        <v/>
      </c>
      <c r="Q140" s="138" t="str">
        <f t="shared" si="81"/>
        <v/>
      </c>
      <c r="R140" s="138" t="str">
        <f t="shared" si="82"/>
        <v/>
      </c>
      <c r="S140" s="138" t="str">
        <f t="shared" si="83"/>
        <v/>
      </c>
      <c r="T140" s="138" t="str">
        <f t="shared" si="84"/>
        <v/>
      </c>
      <c r="U140" s="138" t="str">
        <f t="shared" si="85"/>
        <v/>
      </c>
      <c r="V140" s="138" t="str">
        <f t="shared" si="86"/>
        <v/>
      </c>
      <c r="W140" s="138"/>
      <c r="X140" s="138"/>
      <c r="Y140" s="160"/>
      <c r="Z140" s="159" t="str">
        <f t="shared" si="87"/>
        <v/>
      </c>
      <c r="AA140" s="138" t="str">
        <f t="shared" si="88"/>
        <v/>
      </c>
      <c r="AB140" s="138" t="str">
        <f t="shared" si="89"/>
        <v/>
      </c>
      <c r="AC140" s="160" t="str">
        <f t="shared" si="90"/>
        <v/>
      </c>
      <c r="AD140" s="162"/>
      <c r="AF140" s="34">
        <f t="shared" si="62"/>
        <v>3</v>
      </c>
      <c r="AG140" s="33" t="str">
        <f t="shared" si="63"/>
        <v>C</v>
      </c>
      <c r="AH140" s="33">
        <f t="shared" si="64"/>
        <v>1</v>
      </c>
      <c r="AI140" s="33">
        <f t="shared" si="65"/>
        <v>2</v>
      </c>
      <c r="AJ140" s="40">
        <f t="shared" si="66"/>
        <v>9072044670976</v>
      </c>
      <c r="AK140" s="319">
        <f t="shared" si="67"/>
        <v>0</v>
      </c>
      <c r="AL140" s="116"/>
      <c r="AM140" s="66" t="str">
        <f t="shared" si="68"/>
        <v>右半</v>
      </c>
      <c r="AN140" s="67" t="str">
        <f t="shared" si="69"/>
        <v>ひ</v>
      </c>
      <c r="AO140" s="68">
        <f t="shared" si="91"/>
        <v>9070970929152</v>
      </c>
      <c r="AP140" s="69" t="str">
        <f t="shared" si="92"/>
        <v>ぴ</v>
      </c>
      <c r="AQ140" s="67">
        <f t="shared" si="93"/>
        <v>1</v>
      </c>
      <c r="AR140" s="66" t="str">
        <f t="shared" si="70"/>
        <v>右半</v>
      </c>
      <c r="AS140" s="67" t="str">
        <f t="shared" si="71"/>
        <v>や</v>
      </c>
      <c r="AT140" s="68">
        <f t="shared" si="94"/>
        <v>8797166764032</v>
      </c>
      <c r="AU140" s="69" t="str">
        <f t="shared" si="95"/>
        <v/>
      </c>
      <c r="AV140" s="67">
        <f t="shared" si="96"/>
        <v>0</v>
      </c>
      <c r="AW140" s="66" t="str">
        <f t="shared" si="72"/>
        <v>ひ</v>
      </c>
      <c r="AX140" s="67" t="str">
        <f t="shared" si="73"/>
        <v>や</v>
      </c>
      <c r="AY140" s="68">
        <f t="shared" si="97"/>
        <v>275951648768</v>
      </c>
      <c r="AZ140" s="69" t="str">
        <f t="shared" si="98"/>
        <v>ひゃ</v>
      </c>
      <c r="BA140" s="70">
        <f t="shared" si="99"/>
        <v>2</v>
      </c>
      <c r="BB140" s="116"/>
      <c r="BC140" s="193">
        <v>129</v>
      </c>
      <c r="BD140" s="2"/>
      <c r="BE140" s="14"/>
      <c r="BF140" s="4" t="s">
        <v>410</v>
      </c>
      <c r="BG140" s="17" t="s">
        <v>622</v>
      </c>
      <c r="BH140" s="17" t="s">
        <v>82</v>
      </c>
      <c r="BI140" s="17" t="s">
        <v>88</v>
      </c>
      <c r="BJ140" s="169" t="s">
        <v>51</v>
      </c>
      <c r="BK140" s="31" t="s">
        <v>635</v>
      </c>
      <c r="BL140" s="6"/>
      <c r="BM140" s="7"/>
      <c r="BN140" s="16"/>
      <c r="BO140" s="29" t="str">
        <f t="shared" si="106"/>
        <v>{"key_code":"p"},{"key_code":"y"},{"key_code":"a"}</v>
      </c>
      <c r="BP140" s="132"/>
      <c r="BQ140" s="29" t="str">
        <f t="shared" si="74"/>
        <v/>
      </c>
    </row>
    <row r="141" spans="1:69" ht="21">
      <c r="A141" s="154"/>
      <c r="B141" s="137"/>
      <c r="C141" s="137"/>
      <c r="D141" s="360"/>
      <c r="E141" s="371" t="str">
        <f t="shared" si="75"/>
        <v/>
      </c>
      <c r="F141" s="138" t="str">
        <f t="shared" si="100"/>
        <v/>
      </c>
      <c r="G141" s="138" t="str">
        <f t="shared" si="101"/>
        <v/>
      </c>
      <c r="H141" s="138" t="str">
        <f t="shared" si="76"/>
        <v>{"description":"(Sp) 右半, ひ &amp; ゆ → ぴゅ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D10","value":1}},{"set_variable":{"name":"USC","value":0}}],"to_after_key_up":[{"set_variable":{"name":"D10","value":0}}],"type":"basic"},</v>
      </c>
      <c r="I141" s="138" t="str">
        <f t="shared" si="77"/>
        <v/>
      </c>
      <c r="J141" s="138" t="str">
        <f t="shared" si="102"/>
        <v/>
      </c>
      <c r="K141" s="138" t="str">
        <f t="shared" si="103"/>
        <v>{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B02","value":1}},{"set_variable":{"name":"USC","value":0}}],"to_after_key_up":[{"set_variable":{"name":"B02","value":0}}],"type":"basic"},</v>
      </c>
      <c r="L141" s="138" t="str">
        <f t="shared" si="104"/>
        <v/>
      </c>
      <c r="M141" s="138" t="str">
        <f t="shared" si="105"/>
        <v>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B07","value":1}},{"set_variable":{"name":"USC","value":0}}],"to_after_key_up":[{"set_variable":{"name":"B07","value":0}}],"type":"basic"},</v>
      </c>
      <c r="N141" s="138" t="str">
        <f t="shared" si="78"/>
        <v/>
      </c>
      <c r="O141" s="138" t="str">
        <f t="shared" si="79"/>
        <v/>
      </c>
      <c r="P141" s="138" t="str">
        <f t="shared" si="80"/>
        <v/>
      </c>
      <c r="Q141" s="138" t="str">
        <f t="shared" si="81"/>
        <v/>
      </c>
      <c r="R141" s="138" t="str">
        <f t="shared" si="82"/>
        <v/>
      </c>
      <c r="S141" s="138" t="str">
        <f t="shared" si="83"/>
        <v/>
      </c>
      <c r="T141" s="138" t="str">
        <f t="shared" si="84"/>
        <v/>
      </c>
      <c r="U141" s="138" t="str">
        <f t="shared" si="85"/>
        <v/>
      </c>
      <c r="V141" s="138" t="str">
        <f t="shared" si="86"/>
        <v/>
      </c>
      <c r="W141" s="138"/>
      <c r="X141" s="138"/>
      <c r="Y141" s="160"/>
      <c r="Z141" s="159" t="str">
        <f t="shared" si="87"/>
        <v/>
      </c>
      <c r="AA141" s="138" t="str">
        <f t="shared" si="88"/>
        <v/>
      </c>
      <c r="AB141" s="138" t="str">
        <f t="shared" si="89"/>
        <v/>
      </c>
      <c r="AC141" s="160" t="str">
        <f t="shared" si="90"/>
        <v/>
      </c>
      <c r="AD141" s="162"/>
      <c r="AF141" s="34">
        <f t="shared" si="62"/>
        <v>3</v>
      </c>
      <c r="AG141" s="33" t="str">
        <f t="shared" si="63"/>
        <v>C</v>
      </c>
      <c r="AH141" s="33">
        <f t="shared" si="64"/>
        <v>1</v>
      </c>
      <c r="AI141" s="33">
        <f t="shared" si="65"/>
        <v>2</v>
      </c>
      <c r="AJ141" s="40">
        <f t="shared" si="66"/>
        <v>9070975123456</v>
      </c>
      <c r="AK141" s="319">
        <f t="shared" si="67"/>
        <v>0</v>
      </c>
      <c r="AL141" s="116"/>
      <c r="AM141" s="66" t="str">
        <f t="shared" si="68"/>
        <v>右半</v>
      </c>
      <c r="AN141" s="67" t="str">
        <f t="shared" si="69"/>
        <v>ひ</v>
      </c>
      <c r="AO141" s="68">
        <f t="shared" si="91"/>
        <v>9070970929152</v>
      </c>
      <c r="AP141" s="69" t="str">
        <f t="shared" si="92"/>
        <v>ぴ</v>
      </c>
      <c r="AQ141" s="67">
        <f t="shared" si="93"/>
        <v>1</v>
      </c>
      <c r="AR141" s="66" t="str">
        <f t="shared" si="70"/>
        <v>右半</v>
      </c>
      <c r="AS141" s="67" t="str">
        <f t="shared" si="71"/>
        <v>ゆ</v>
      </c>
      <c r="AT141" s="68">
        <f t="shared" si="94"/>
        <v>8796097216512</v>
      </c>
      <c r="AU141" s="69" t="str">
        <f t="shared" si="95"/>
        <v/>
      </c>
      <c r="AV141" s="67">
        <f t="shared" si="96"/>
        <v>0</v>
      </c>
      <c r="AW141" s="66" t="str">
        <f t="shared" si="72"/>
        <v>ひ</v>
      </c>
      <c r="AX141" s="67" t="str">
        <f t="shared" si="73"/>
        <v>ゆ</v>
      </c>
      <c r="AY141" s="68">
        <f t="shared" si="97"/>
        <v>274882101248</v>
      </c>
      <c r="AZ141" s="69" t="str">
        <f t="shared" si="98"/>
        <v>ひゅ</v>
      </c>
      <c r="BA141" s="70">
        <f t="shared" si="99"/>
        <v>2</v>
      </c>
      <c r="BB141" s="116"/>
      <c r="BC141" s="193">
        <v>130</v>
      </c>
      <c r="BD141" s="2"/>
      <c r="BE141" s="14"/>
      <c r="BF141" s="4" t="s">
        <v>410</v>
      </c>
      <c r="BG141" s="17" t="s">
        <v>622</v>
      </c>
      <c r="BH141" s="17" t="s">
        <v>82</v>
      </c>
      <c r="BI141" s="17" t="s">
        <v>88</v>
      </c>
      <c r="BJ141" s="169" t="s">
        <v>22</v>
      </c>
      <c r="BK141" s="31" t="s">
        <v>636</v>
      </c>
      <c r="BL141" s="6"/>
      <c r="BM141" s="7"/>
      <c r="BN141" s="16"/>
      <c r="BO141" s="29" t="str">
        <f t="shared" si="106"/>
        <v>{"key_code":"p"},{"key_code":"y"},{"key_code":"u"}</v>
      </c>
      <c r="BP141" s="132"/>
      <c r="BQ141" s="29" t="str">
        <f t="shared" si="74"/>
        <v/>
      </c>
    </row>
    <row r="142" spans="1:69" ht="21">
      <c r="A142" s="154"/>
      <c r="B142" s="137"/>
      <c r="C142" s="137"/>
      <c r="D142" s="360"/>
      <c r="E142" s="371" t="str">
        <f t="shared" si="75"/>
        <v/>
      </c>
      <c r="F142" s="138" t="str">
        <f t="shared" si="100"/>
        <v/>
      </c>
      <c r="G142" s="138" t="str">
        <f t="shared" si="101"/>
        <v/>
      </c>
      <c r="H142" s="138" t="str">
        <f t="shared" si="76"/>
        <v>{"description":"(Sp) 右半, ひ &amp; よ → ぴょ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D08","value":1}},{"set_variable":{"name":"USC","value":0}}],"to_after_key_up":[{"set_variable":{"name":"D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D08","value":1}},{"set_variable":{"name":"USC","value":0}}],"to_after_key_up":[{"set_variable":{"name":"D08","value":0}}],"type":"basic"},</v>
      </c>
      <c r="I142" s="138" t="str">
        <f t="shared" si="77"/>
        <v/>
      </c>
      <c r="J142" s="138" t="str">
        <f t="shared" si="102"/>
        <v/>
      </c>
      <c r="K142" s="138" t="str">
        <f t="shared" si="103"/>
        <v>{"conditions":[{"type":"variable_if","name":"USC","value":2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B02","value":1}},{"set_variable":{"name":"USC","value":0}}],"to_after_key_up":[{"set_variable":{"name":"B02","value":0}}],"type":"basic"},</v>
      </c>
      <c r="L142" s="138" t="str">
        <f t="shared" si="104"/>
        <v/>
      </c>
      <c r="M142" s="138" t="str">
        <f t="shared" si="105"/>
        <v>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B07","value":1}},{"set_variable":{"name":"USC","value":0}}],"to_after_key_up":[{"set_variable":{"name":"B07","value":0}}],"type":"basic"},</v>
      </c>
      <c r="N142" s="138" t="str">
        <f t="shared" si="78"/>
        <v/>
      </c>
      <c r="O142" s="138" t="str">
        <f t="shared" si="79"/>
        <v/>
      </c>
      <c r="P142" s="138" t="str">
        <f t="shared" si="80"/>
        <v/>
      </c>
      <c r="Q142" s="138" t="str">
        <f t="shared" si="81"/>
        <v/>
      </c>
      <c r="R142" s="138" t="str">
        <f t="shared" si="82"/>
        <v/>
      </c>
      <c r="S142" s="138" t="str">
        <f t="shared" si="83"/>
        <v/>
      </c>
      <c r="T142" s="138" t="str">
        <f t="shared" si="84"/>
        <v/>
      </c>
      <c r="U142" s="138" t="str">
        <f t="shared" si="85"/>
        <v/>
      </c>
      <c r="V142" s="138" t="str">
        <f t="shared" si="86"/>
        <v/>
      </c>
      <c r="W142" s="138"/>
      <c r="X142" s="138"/>
      <c r="Y142" s="160"/>
      <c r="Z142" s="159" t="str">
        <f t="shared" si="87"/>
        <v/>
      </c>
      <c r="AA142" s="138" t="str">
        <f t="shared" si="88"/>
        <v/>
      </c>
      <c r="AB142" s="138" t="str">
        <f t="shared" si="89"/>
        <v/>
      </c>
      <c r="AC142" s="160" t="str">
        <f t="shared" si="90"/>
        <v/>
      </c>
      <c r="AD142" s="162"/>
      <c r="AF142" s="34">
        <f t="shared" si="62"/>
        <v>3</v>
      </c>
      <c r="AG142" s="33" t="str">
        <f t="shared" si="63"/>
        <v>C</v>
      </c>
      <c r="AH142" s="33">
        <f t="shared" si="64"/>
        <v>1</v>
      </c>
      <c r="AI142" s="33">
        <f t="shared" si="65"/>
        <v>2</v>
      </c>
      <c r="AJ142" s="40">
        <f t="shared" si="66"/>
        <v>9070971977728</v>
      </c>
      <c r="AK142" s="319">
        <f t="shared" si="67"/>
        <v>0</v>
      </c>
      <c r="AL142" s="116"/>
      <c r="AM142" s="66" t="str">
        <f t="shared" si="68"/>
        <v>右半</v>
      </c>
      <c r="AN142" s="67" t="str">
        <f t="shared" si="69"/>
        <v>ひ</v>
      </c>
      <c r="AO142" s="68">
        <f t="shared" si="91"/>
        <v>9070970929152</v>
      </c>
      <c r="AP142" s="69" t="str">
        <f t="shared" si="92"/>
        <v>ぴ</v>
      </c>
      <c r="AQ142" s="67">
        <f t="shared" si="93"/>
        <v>1</v>
      </c>
      <c r="AR142" s="66" t="str">
        <f t="shared" si="70"/>
        <v>右半</v>
      </c>
      <c r="AS142" s="67" t="str">
        <f t="shared" si="71"/>
        <v>よ</v>
      </c>
      <c r="AT142" s="68">
        <f t="shared" si="94"/>
        <v>8796094070784</v>
      </c>
      <c r="AU142" s="69" t="str">
        <f t="shared" si="95"/>
        <v/>
      </c>
      <c r="AV142" s="67">
        <f t="shared" si="96"/>
        <v>0</v>
      </c>
      <c r="AW142" s="66" t="str">
        <f t="shared" si="72"/>
        <v>ひ</v>
      </c>
      <c r="AX142" s="67" t="str">
        <f t="shared" si="73"/>
        <v>よ</v>
      </c>
      <c r="AY142" s="68">
        <f t="shared" si="97"/>
        <v>274878955520</v>
      </c>
      <c r="AZ142" s="69" t="str">
        <f t="shared" si="98"/>
        <v>ひょ</v>
      </c>
      <c r="BA142" s="70">
        <f t="shared" si="99"/>
        <v>2</v>
      </c>
      <c r="BB142" s="116"/>
      <c r="BC142" s="193">
        <v>131</v>
      </c>
      <c r="BD142" s="2"/>
      <c r="BE142" s="14"/>
      <c r="BF142" s="4" t="s">
        <v>410</v>
      </c>
      <c r="BG142" s="17" t="s">
        <v>622</v>
      </c>
      <c r="BH142" s="17" t="s">
        <v>82</v>
      </c>
      <c r="BI142" s="17" t="s">
        <v>88</v>
      </c>
      <c r="BJ142" s="169" t="s">
        <v>20</v>
      </c>
      <c r="BK142" s="31" t="s">
        <v>637</v>
      </c>
      <c r="BL142" s="6"/>
      <c r="BM142" s="7"/>
      <c r="BN142" s="16"/>
      <c r="BO142" s="29" t="str">
        <f t="shared" si="106"/>
        <v>{"key_code":"p"},{"key_code":"y"},{"key_code":"o"}</v>
      </c>
      <c r="BP142" s="132"/>
      <c r="BQ142" s="29" t="str">
        <f t="shared" si="74"/>
        <v/>
      </c>
    </row>
    <row r="143" spans="1:69" ht="21">
      <c r="A143" s="154"/>
      <c r="B143" s="137"/>
      <c r="C143" s="137"/>
      <c r="D143" s="360"/>
      <c r="E143" s="371" t="str">
        <f t="shared" si="75"/>
        <v/>
      </c>
      <c r="F143" s="138" t="str">
        <f t="shared" si="100"/>
        <v/>
      </c>
      <c r="G143" s="138" t="str">
        <f t="shared" si="101"/>
        <v/>
      </c>
      <c r="H143" s="138" t="str">
        <f t="shared" si="76"/>
        <v/>
      </c>
      <c r="I143" s="138" t="str">
        <f t="shared" si="77"/>
        <v>{"description":"(Sp) 右半, い &amp; て → てぃ","conditions":[{"type":"variable_if","name":"USC","value":2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D03","value":1}},{"set_variable":{"name":"USC","value":0}}],"to_after_key_up":[{"set_variable":{"name":"D03","value":0}}],"type":"basic"},</v>
      </c>
      <c r="J143" s="138" t="str">
        <f t="shared" si="102"/>
        <v/>
      </c>
      <c r="K143" s="138" t="str">
        <f t="shared" si="103"/>
        <v>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C08","value":1}},{"set_variable":{"name":"USC","value":0}}],"to_after_key_up":[{"set_variable":{"name":"C08","value":0}}],"type":"basic"},</v>
      </c>
      <c r="L143" s="138" t="str">
        <f t="shared" si="104"/>
        <v/>
      </c>
      <c r="M143" s="138" t="str">
        <f t="shared" si="105"/>
        <v>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B07","value":1}},{"set_variable":{"name":"USC","value":0}}],"to_after_key_up":[{"set_variable":{"name":"B07","value":0}}],"type":"basic"},</v>
      </c>
      <c r="N143" s="138" t="str">
        <f t="shared" si="78"/>
        <v/>
      </c>
      <c r="O143" s="138" t="str">
        <f t="shared" si="79"/>
        <v/>
      </c>
      <c r="P143" s="138" t="str">
        <f t="shared" si="80"/>
        <v/>
      </c>
      <c r="Q143" s="138" t="str">
        <f t="shared" si="81"/>
        <v/>
      </c>
      <c r="R143" s="138" t="str">
        <f t="shared" si="82"/>
        <v/>
      </c>
      <c r="S143" s="138" t="str">
        <f t="shared" si="83"/>
        <v/>
      </c>
      <c r="T143" s="138" t="str">
        <f t="shared" si="84"/>
        <v/>
      </c>
      <c r="U143" s="138" t="str">
        <f t="shared" si="85"/>
        <v/>
      </c>
      <c r="V143" s="138" t="str">
        <f t="shared" si="86"/>
        <v/>
      </c>
      <c r="W143" s="138"/>
      <c r="X143" s="138"/>
      <c r="Y143" s="160"/>
      <c r="Z143" s="159" t="str">
        <f t="shared" si="87"/>
        <v/>
      </c>
      <c r="AA143" s="138" t="str">
        <f t="shared" si="88"/>
        <v/>
      </c>
      <c r="AB143" s="138" t="str">
        <f t="shared" si="89"/>
        <v/>
      </c>
      <c r="AC143" s="160" t="str">
        <f t="shared" si="90"/>
        <v/>
      </c>
      <c r="AD143" s="162"/>
      <c r="AF143" s="34">
        <f t="shared" si="62"/>
        <v>3</v>
      </c>
      <c r="AG143" s="33" t="str">
        <f t="shared" si="63"/>
        <v>C</v>
      </c>
      <c r="AH143" s="33">
        <f t="shared" si="64"/>
        <v>1</v>
      </c>
      <c r="AI143" s="33">
        <f t="shared" si="65"/>
        <v>2</v>
      </c>
      <c r="AJ143" s="40">
        <f t="shared" si="66"/>
        <v>8800388022272</v>
      </c>
      <c r="AK143" s="319">
        <f t="shared" si="67"/>
        <v>0</v>
      </c>
      <c r="AL143" s="116"/>
      <c r="AM143" s="66" t="str">
        <f t="shared" si="68"/>
        <v>右半</v>
      </c>
      <c r="AN143" s="67" t="str">
        <f t="shared" si="69"/>
        <v>い</v>
      </c>
      <c r="AO143" s="68">
        <f t="shared" si="91"/>
        <v>8800387989504</v>
      </c>
      <c r="AP143" s="69" t="str">
        <f t="shared" si="92"/>
        <v/>
      </c>
      <c r="AQ143" s="67">
        <f t="shared" si="93"/>
        <v>0</v>
      </c>
      <c r="AR143" s="66" t="str">
        <f t="shared" si="70"/>
        <v>右半</v>
      </c>
      <c r="AS143" s="67" t="str">
        <f t="shared" si="71"/>
        <v>て</v>
      </c>
      <c r="AT143" s="68">
        <f t="shared" si="94"/>
        <v>8796093054976</v>
      </c>
      <c r="AU143" s="69" t="str">
        <f t="shared" si="95"/>
        <v/>
      </c>
      <c r="AV143" s="67">
        <f t="shared" si="96"/>
        <v>0</v>
      </c>
      <c r="AW143" s="66" t="str">
        <f t="shared" si="72"/>
        <v>い</v>
      </c>
      <c r="AX143" s="67" t="str">
        <f t="shared" si="73"/>
        <v>て</v>
      </c>
      <c r="AY143" s="68">
        <f t="shared" si="97"/>
        <v>4295000064</v>
      </c>
      <c r="AZ143" s="69" t="str">
        <f t="shared" si="98"/>
        <v/>
      </c>
      <c r="BA143" s="70">
        <f t="shared" si="99"/>
        <v>0</v>
      </c>
      <c r="BB143" s="116"/>
      <c r="BC143" s="193">
        <v>132</v>
      </c>
      <c r="BD143" s="2"/>
      <c r="BE143" s="14"/>
      <c r="BF143" s="4" t="s">
        <v>410</v>
      </c>
      <c r="BG143" s="17" t="s">
        <v>622</v>
      </c>
      <c r="BH143" s="17" t="s">
        <v>82</v>
      </c>
      <c r="BI143" s="17" t="s">
        <v>71</v>
      </c>
      <c r="BJ143" s="169" t="s">
        <v>28</v>
      </c>
      <c r="BK143" s="31" t="s">
        <v>638</v>
      </c>
      <c r="BL143" s="6"/>
      <c r="BM143" s="7"/>
      <c r="BN143" s="16"/>
      <c r="BO143" s="29" t="str">
        <f t="shared" si="106"/>
        <v>{"key_code":"t"},{"key_code":"h"},{"key_code":"i"}</v>
      </c>
      <c r="BP143" s="132"/>
      <c r="BQ143" s="29" t="str">
        <f t="shared" si="74"/>
        <v/>
      </c>
    </row>
    <row r="144" spans="1:69" ht="21">
      <c r="A144" s="154"/>
      <c r="B144" s="137"/>
      <c r="C144" s="137"/>
      <c r="D144" s="360"/>
      <c r="E144" s="371" t="str">
        <f t="shared" si="75"/>
        <v/>
      </c>
      <c r="F144" s="138" t="str">
        <f t="shared" si="100"/>
        <v/>
      </c>
      <c r="G144" s="138" t="str">
        <f t="shared" si="101"/>
        <v/>
      </c>
      <c r="H144" s="138" t="str">
        <f t="shared" si="76"/>
        <v/>
      </c>
      <c r="I144" s="138" t="str">
        <f t="shared" si="77"/>
        <v>{"description":"(Sp) 右半, ゆ &amp; て → てゅ",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D03","value":1}},{"set_variable":{"name":"USC","value":0}}],"to_after_key_up":[{"set_variable":{"name":"D03","value":0}}],"type":"basic"},</v>
      </c>
      <c r="J144" s="138" t="str">
        <f t="shared" si="102"/>
        <v/>
      </c>
      <c r="K144" s="138" t="str">
        <f t="shared" si="103"/>
        <v>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D10","value":1}},{"set_variable":{"name":"USC","value":0}}],"to_after_key_up":[{"set_variable":{"name":"D10","value":0}}],"type":"basic"},</v>
      </c>
      <c r="L144" s="138" t="str">
        <f t="shared" si="104"/>
        <v/>
      </c>
      <c r="M144" s="138" t="str">
        <f t="shared" si="105"/>
        <v>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B07","value":1}},{"set_variable":{"name":"USC","value":0}}],"to_after_key_up":[{"set_variable":{"name":"B07","value":0}}],"type":"basic"},</v>
      </c>
      <c r="N144" s="138" t="str">
        <f t="shared" si="78"/>
        <v/>
      </c>
      <c r="O144" s="138" t="str">
        <f t="shared" si="79"/>
        <v/>
      </c>
      <c r="P144" s="138" t="str">
        <f t="shared" si="80"/>
        <v/>
      </c>
      <c r="Q144" s="138" t="str">
        <f t="shared" si="81"/>
        <v/>
      </c>
      <c r="R144" s="138" t="str">
        <f t="shared" si="82"/>
        <v/>
      </c>
      <c r="S144" s="138" t="str">
        <f t="shared" si="83"/>
        <v/>
      </c>
      <c r="T144" s="138" t="str">
        <f t="shared" si="84"/>
        <v/>
      </c>
      <c r="U144" s="138" t="str">
        <f t="shared" si="85"/>
        <v/>
      </c>
      <c r="V144" s="138" t="str">
        <f t="shared" si="86"/>
        <v/>
      </c>
      <c r="W144" s="138"/>
      <c r="X144" s="138"/>
      <c r="Y144" s="160"/>
      <c r="Z144" s="159" t="str">
        <f t="shared" si="87"/>
        <v/>
      </c>
      <c r="AA144" s="138" t="str">
        <f t="shared" si="88"/>
        <v/>
      </c>
      <c r="AB144" s="138" t="str">
        <f t="shared" si="89"/>
        <v/>
      </c>
      <c r="AC144" s="160" t="str">
        <f t="shared" si="90"/>
        <v/>
      </c>
      <c r="AD144" s="162"/>
      <c r="AF144" s="34">
        <f t="shared" si="62"/>
        <v>3</v>
      </c>
      <c r="AG144" s="33" t="str">
        <f t="shared" si="63"/>
        <v>C</v>
      </c>
      <c r="AH144" s="33">
        <f t="shared" si="64"/>
        <v>1</v>
      </c>
      <c r="AI144" s="33">
        <f t="shared" si="65"/>
        <v>2</v>
      </c>
      <c r="AJ144" s="40">
        <f t="shared" si="66"/>
        <v>8796097249280</v>
      </c>
      <c r="AK144" s="319">
        <f t="shared" si="67"/>
        <v>0</v>
      </c>
      <c r="AL144" s="116"/>
      <c r="AM144" s="66" t="str">
        <f t="shared" si="68"/>
        <v>右半</v>
      </c>
      <c r="AN144" s="67" t="str">
        <f t="shared" si="69"/>
        <v>ゆ</v>
      </c>
      <c r="AO144" s="68">
        <f t="shared" si="91"/>
        <v>8796097216512</v>
      </c>
      <c r="AP144" s="69" t="str">
        <f t="shared" si="92"/>
        <v/>
      </c>
      <c r="AQ144" s="67">
        <f t="shared" si="93"/>
        <v>0</v>
      </c>
      <c r="AR144" s="66" t="str">
        <f t="shared" si="70"/>
        <v>右半</v>
      </c>
      <c r="AS144" s="67" t="str">
        <f t="shared" si="71"/>
        <v>て</v>
      </c>
      <c r="AT144" s="68">
        <f t="shared" si="94"/>
        <v>8796093054976</v>
      </c>
      <c r="AU144" s="69" t="str">
        <f t="shared" si="95"/>
        <v/>
      </c>
      <c r="AV144" s="67">
        <f t="shared" si="96"/>
        <v>0</v>
      </c>
      <c r="AW144" s="66" t="str">
        <f t="shared" si="72"/>
        <v>ゆ</v>
      </c>
      <c r="AX144" s="67" t="str">
        <f t="shared" si="73"/>
        <v>て</v>
      </c>
      <c r="AY144" s="68">
        <f t="shared" si="97"/>
        <v>4227072</v>
      </c>
      <c r="AZ144" s="69" t="str">
        <f t="shared" si="98"/>
        <v>りゅ</v>
      </c>
      <c r="BA144" s="70">
        <f t="shared" si="99"/>
        <v>2</v>
      </c>
      <c r="BB144" s="116"/>
      <c r="BC144" s="193">
        <v>133</v>
      </c>
      <c r="BD144" s="2"/>
      <c r="BE144" s="14"/>
      <c r="BF144" s="4" t="s">
        <v>410</v>
      </c>
      <c r="BG144" s="17" t="s">
        <v>622</v>
      </c>
      <c r="BH144" s="17" t="s">
        <v>82</v>
      </c>
      <c r="BI144" s="17" t="s">
        <v>22</v>
      </c>
      <c r="BJ144" s="169" t="s">
        <v>28</v>
      </c>
      <c r="BK144" s="31" t="s">
        <v>639</v>
      </c>
      <c r="BL144" s="6"/>
      <c r="BM144" s="7"/>
      <c r="BN144" s="16"/>
      <c r="BO144" s="29" t="str">
        <f t="shared" si="106"/>
        <v>{"key_code":"t"},{"key_code":"h"},{"key_code":"u"}</v>
      </c>
      <c r="BP144" s="132"/>
      <c r="BQ144" s="29" t="str">
        <f t="shared" si="74"/>
        <v/>
      </c>
    </row>
    <row r="145" spans="1:69" ht="21">
      <c r="A145" s="154"/>
      <c r="B145" s="137"/>
      <c r="C145" s="137"/>
      <c r="D145" s="360"/>
      <c r="E145" s="371" t="str">
        <f t="shared" si="75"/>
        <v/>
      </c>
      <c r="F145" s="138" t="str">
        <f t="shared" si="100"/>
        <v/>
      </c>
      <c r="G145" s="138" t="str">
        <f t="shared" si="101"/>
        <v/>
      </c>
      <c r="H145" s="138" t="str">
        <f t="shared" si="76"/>
        <v/>
      </c>
      <c r="I145" s="138" t="str">
        <f t="shared" si="77"/>
        <v>{"description":"(Sp) 右濁, い &amp; て → でぃ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D03","value":1}},{"set_variable":{"name":"USC","value":0}}],"to_after_key_up":[{"set_variable":{"name":"D03","value":0}}],"type":"basic"},</v>
      </c>
      <c r="J145" s="138" t="str">
        <f t="shared" si="102"/>
        <v>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C08","value":1}},{"set_variable":{"name":"USC","value":0}}],"to_after_key_up":[{"set_variable":{"name":"C08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C08","value":1}},{"set_variable":{"name":"USC","value":0}}],"to_after_key_up":[{"set_variable":{"name":"C08","value":0}}],"type":"basic"},</v>
      </c>
      <c r="K145" s="138" t="str">
        <f t="shared" si="103"/>
        <v/>
      </c>
      <c r="L145" s="138" t="str">
        <f t="shared" si="104"/>
        <v/>
      </c>
      <c r="M145" s="138" t="str">
        <f t="shared" si="105"/>
        <v>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C07","value":1}},{"set_variable":{"name":"USC","value":0}}],"to_after_key_up":[{"set_variable":{"name":"C07","value":0}}],"type":"basic"},</v>
      </c>
      <c r="N145" s="138" t="str">
        <f t="shared" si="78"/>
        <v/>
      </c>
      <c r="O145" s="138" t="str">
        <f t="shared" si="79"/>
        <v/>
      </c>
      <c r="P145" s="138" t="str">
        <f t="shared" si="80"/>
        <v/>
      </c>
      <c r="Q145" s="138" t="str">
        <f t="shared" si="81"/>
        <v/>
      </c>
      <c r="R145" s="138" t="str">
        <f t="shared" si="82"/>
        <v/>
      </c>
      <c r="S145" s="138" t="str">
        <f t="shared" si="83"/>
        <v/>
      </c>
      <c r="T145" s="138" t="str">
        <f t="shared" si="84"/>
        <v/>
      </c>
      <c r="U145" s="138" t="str">
        <f t="shared" si="85"/>
        <v/>
      </c>
      <c r="V145" s="138" t="str">
        <f t="shared" si="86"/>
        <v/>
      </c>
      <c r="W145" s="138"/>
      <c r="X145" s="138"/>
      <c r="Y145" s="160"/>
      <c r="Z145" s="159" t="str">
        <f t="shared" si="87"/>
        <v/>
      </c>
      <c r="AA145" s="138" t="str">
        <f t="shared" si="88"/>
        <v/>
      </c>
      <c r="AB145" s="138" t="str">
        <f t="shared" si="89"/>
        <v/>
      </c>
      <c r="AC145" s="160" t="str">
        <f t="shared" si="90"/>
        <v/>
      </c>
      <c r="AD145" s="162"/>
      <c r="AF145" s="34">
        <f t="shared" si="62"/>
        <v>3</v>
      </c>
      <c r="AG145" s="33" t="str">
        <f t="shared" si="63"/>
        <v>C</v>
      </c>
      <c r="AH145" s="33">
        <f t="shared" si="64"/>
        <v>1</v>
      </c>
      <c r="AI145" s="33">
        <f t="shared" si="65"/>
        <v>2</v>
      </c>
      <c r="AJ145" s="40">
        <f t="shared" si="66"/>
        <v>6442483712</v>
      </c>
      <c r="AK145" s="319">
        <f t="shared" si="67"/>
        <v>0</v>
      </c>
      <c r="AL145" s="116"/>
      <c r="AM145" s="66" t="str">
        <f t="shared" si="68"/>
        <v>右濁</v>
      </c>
      <c r="AN145" s="67" t="str">
        <f t="shared" si="69"/>
        <v>い</v>
      </c>
      <c r="AO145" s="68">
        <f t="shared" si="91"/>
        <v>6442450944</v>
      </c>
      <c r="AP145" s="69" t="str">
        <f t="shared" si="92"/>
        <v/>
      </c>
      <c r="AQ145" s="67">
        <f t="shared" si="93"/>
        <v>0</v>
      </c>
      <c r="AR145" s="66" t="str">
        <f t="shared" si="70"/>
        <v>右濁</v>
      </c>
      <c r="AS145" s="67" t="str">
        <f t="shared" si="71"/>
        <v>て</v>
      </c>
      <c r="AT145" s="68">
        <f t="shared" si="94"/>
        <v>2147516416</v>
      </c>
      <c r="AU145" s="69" t="str">
        <f t="shared" si="95"/>
        <v>で</v>
      </c>
      <c r="AV145" s="67">
        <f t="shared" si="96"/>
        <v>1</v>
      </c>
      <c r="AW145" s="66" t="str">
        <f t="shared" si="72"/>
        <v>い</v>
      </c>
      <c r="AX145" s="67" t="str">
        <f t="shared" si="73"/>
        <v>て</v>
      </c>
      <c r="AY145" s="68">
        <f t="shared" si="97"/>
        <v>4295000064</v>
      </c>
      <c r="AZ145" s="69" t="str">
        <f t="shared" si="98"/>
        <v/>
      </c>
      <c r="BA145" s="70">
        <f t="shared" si="99"/>
        <v>0</v>
      </c>
      <c r="BB145" s="116"/>
      <c r="BC145" s="193">
        <v>134</v>
      </c>
      <c r="BD145" s="2"/>
      <c r="BE145" s="14"/>
      <c r="BF145" s="4" t="s">
        <v>410</v>
      </c>
      <c r="BG145" s="17" t="s">
        <v>622</v>
      </c>
      <c r="BH145" s="17" t="s">
        <v>52</v>
      </c>
      <c r="BI145" s="17" t="s">
        <v>71</v>
      </c>
      <c r="BJ145" s="169" t="s">
        <v>28</v>
      </c>
      <c r="BK145" s="31" t="s">
        <v>640</v>
      </c>
      <c r="BL145" s="6"/>
      <c r="BM145" s="7"/>
      <c r="BN145" s="16"/>
      <c r="BO145" s="29" t="str">
        <f t="shared" si="106"/>
        <v>{"key_code":"d"},{"key_code":"h"},{"key_code":"i"}</v>
      </c>
      <c r="BP145" s="132"/>
      <c r="BQ145" s="29" t="str">
        <f t="shared" si="74"/>
        <v/>
      </c>
    </row>
    <row r="146" spans="1:69" ht="21">
      <c r="A146" s="154"/>
      <c r="B146" s="137"/>
      <c r="C146" s="137"/>
      <c r="D146" s="360"/>
      <c r="E146" s="371" t="str">
        <f t="shared" si="75"/>
        <v/>
      </c>
      <c r="F146" s="138" t="str">
        <f t="shared" si="100"/>
        <v/>
      </c>
      <c r="G146" s="138" t="str">
        <f t="shared" si="101"/>
        <v/>
      </c>
      <c r="H146" s="138" t="str">
        <f t="shared" si="76"/>
        <v/>
      </c>
      <c r="I146" s="138" t="str">
        <f t="shared" si="77"/>
        <v>{"description":"(Sp) 右濁, ゆ &amp; て → でゅ",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D03","value":1}},{"set_variable":{"name":"USC","value":0}}],"to_after_key_up":[{"set_variable":{"name":"D03","value":0}}],"type":"basic"},</v>
      </c>
      <c r="J146" s="138" t="str">
        <f t="shared" si="102"/>
        <v>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D10","value":1}},{"set_variable":{"name":"USC","value":0}}],"to_after_key_up":[{"set_variable":{"name":"D10","value":0}}],"type":"basic"},</v>
      </c>
      <c r="K146" s="138" t="str">
        <f t="shared" si="103"/>
        <v/>
      </c>
      <c r="L146" s="138" t="str">
        <f t="shared" si="104"/>
        <v/>
      </c>
      <c r="M146" s="138" t="str">
        <f t="shared" si="105"/>
        <v>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C07","value":1}},{"set_variable":{"name":"USC","value":0}}],"to_after_key_up":[{"set_variable":{"name":"C07","value":0}}],"type":"basic"},</v>
      </c>
      <c r="N146" s="138" t="str">
        <f t="shared" si="78"/>
        <v/>
      </c>
      <c r="O146" s="138" t="str">
        <f t="shared" si="79"/>
        <v/>
      </c>
      <c r="P146" s="138" t="str">
        <f t="shared" si="80"/>
        <v/>
      </c>
      <c r="Q146" s="138" t="str">
        <f t="shared" si="81"/>
        <v/>
      </c>
      <c r="R146" s="138" t="str">
        <f t="shared" si="82"/>
        <v/>
      </c>
      <c r="S146" s="138" t="str">
        <f t="shared" si="83"/>
        <v/>
      </c>
      <c r="T146" s="138" t="str">
        <f t="shared" si="84"/>
        <v/>
      </c>
      <c r="U146" s="138" t="str">
        <f t="shared" si="85"/>
        <v/>
      </c>
      <c r="V146" s="138" t="str">
        <f t="shared" si="86"/>
        <v/>
      </c>
      <c r="W146" s="138"/>
      <c r="X146" s="138"/>
      <c r="Y146" s="160"/>
      <c r="Z146" s="159" t="str">
        <f t="shared" si="87"/>
        <v/>
      </c>
      <c r="AA146" s="138" t="str">
        <f t="shared" si="88"/>
        <v/>
      </c>
      <c r="AB146" s="138" t="str">
        <f t="shared" si="89"/>
        <v/>
      </c>
      <c r="AC146" s="160" t="str">
        <f t="shared" si="90"/>
        <v/>
      </c>
      <c r="AD146" s="162"/>
      <c r="AF146" s="34">
        <f t="shared" si="62"/>
        <v>3</v>
      </c>
      <c r="AG146" s="33" t="str">
        <f t="shared" si="63"/>
        <v>C</v>
      </c>
      <c r="AH146" s="33">
        <f t="shared" si="64"/>
        <v>1</v>
      </c>
      <c r="AI146" s="33">
        <f t="shared" si="65"/>
        <v>2</v>
      </c>
      <c r="AJ146" s="40">
        <f t="shared" si="66"/>
        <v>2151710720</v>
      </c>
      <c r="AK146" s="319">
        <f t="shared" si="67"/>
        <v>0</v>
      </c>
      <c r="AL146" s="116"/>
      <c r="AM146" s="66" t="str">
        <f t="shared" si="68"/>
        <v>右濁</v>
      </c>
      <c r="AN146" s="67" t="str">
        <f t="shared" si="69"/>
        <v>ゆ</v>
      </c>
      <c r="AO146" s="68">
        <f t="shared" si="91"/>
        <v>2151677952</v>
      </c>
      <c r="AP146" s="69" t="str">
        <f t="shared" si="92"/>
        <v/>
      </c>
      <c r="AQ146" s="67">
        <f t="shared" si="93"/>
        <v>0</v>
      </c>
      <c r="AR146" s="66" t="str">
        <f t="shared" si="70"/>
        <v>右濁</v>
      </c>
      <c r="AS146" s="67" t="str">
        <f t="shared" si="71"/>
        <v>て</v>
      </c>
      <c r="AT146" s="68">
        <f t="shared" si="94"/>
        <v>2147516416</v>
      </c>
      <c r="AU146" s="69" t="str">
        <f t="shared" si="95"/>
        <v>で</v>
      </c>
      <c r="AV146" s="67">
        <f t="shared" si="96"/>
        <v>1</v>
      </c>
      <c r="AW146" s="66" t="str">
        <f t="shared" si="72"/>
        <v>ゆ</v>
      </c>
      <c r="AX146" s="67" t="str">
        <f t="shared" si="73"/>
        <v>て</v>
      </c>
      <c r="AY146" s="68">
        <f t="shared" si="97"/>
        <v>4227072</v>
      </c>
      <c r="AZ146" s="69" t="str">
        <f t="shared" si="98"/>
        <v>りゅ</v>
      </c>
      <c r="BA146" s="70">
        <f t="shared" si="99"/>
        <v>2</v>
      </c>
      <c r="BB146" s="116"/>
      <c r="BC146" s="193">
        <v>135</v>
      </c>
      <c r="BD146" s="2"/>
      <c r="BE146" s="14"/>
      <c r="BF146" s="4" t="s">
        <v>410</v>
      </c>
      <c r="BG146" s="17" t="s">
        <v>622</v>
      </c>
      <c r="BH146" s="17" t="s">
        <v>52</v>
      </c>
      <c r="BI146" s="17" t="s">
        <v>22</v>
      </c>
      <c r="BJ146" s="169" t="s">
        <v>28</v>
      </c>
      <c r="BK146" s="31" t="s">
        <v>641</v>
      </c>
      <c r="BL146" s="6"/>
      <c r="BM146" s="7"/>
      <c r="BN146" s="16"/>
      <c r="BO146" s="29" t="str">
        <f t="shared" si="106"/>
        <v>{"key_code":"d"},{"key_code":"h"},{"key_code":"u"}</v>
      </c>
      <c r="BP146" s="132"/>
      <c r="BQ146" s="29" t="str">
        <f t="shared" si="74"/>
        <v/>
      </c>
    </row>
    <row r="147" spans="1:69" ht="21">
      <c r="A147" s="154"/>
      <c r="B147" s="137"/>
      <c r="C147" s="137"/>
      <c r="D147" s="360"/>
      <c r="E147" s="371" t="str">
        <f t="shared" si="75"/>
        <v/>
      </c>
      <c r="F147" s="138" t="str">
        <f t="shared" si="100"/>
        <v/>
      </c>
      <c r="G147" s="138" t="str">
        <f t="shared" si="101"/>
        <v/>
      </c>
      <c r="H147" s="138" t="str">
        <f t="shared" si="76"/>
        <v/>
      </c>
      <c r="I147" s="138" t="str">
        <f t="shared" si="77"/>
        <v>{"description":"(Sp) 右半, う &amp; と → とぅ","conditions":[{"type":"variable_if","name":"USC","value":2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C03","value":1}},{"set_variable":{"name":"USC","value":0}}],"to_after_key_up":[{"set_variable":{"name":"C03","value":0}}],"type":"basic"},</v>
      </c>
      <c r="J147" s="138" t="str">
        <f t="shared" si="102"/>
        <v/>
      </c>
      <c r="K147" s="138" t="str">
        <f t="shared" si="103"/>
        <v>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C09","value":1}},{"set_variable":{"name":"USC","value":0}}],"to_after_key_up":[{"set_variable":{"name":"C09","value":0}}],"type":"basic"},</v>
      </c>
      <c r="L147" s="138" t="str">
        <f t="shared" si="104"/>
        <v/>
      </c>
      <c r="M147" s="138" t="str">
        <f t="shared" si="105"/>
        <v>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B07","value":1}},{"set_variable":{"name":"USC","value":0}}],"to_after_key_up":[{"set_variable":{"name":"B07","value":0}}],"type":"basic"},</v>
      </c>
      <c r="N147" s="138" t="str">
        <f t="shared" si="78"/>
        <v/>
      </c>
      <c r="O147" s="138" t="str">
        <f t="shared" si="79"/>
        <v/>
      </c>
      <c r="P147" s="138" t="str">
        <f t="shared" si="80"/>
        <v/>
      </c>
      <c r="Q147" s="138" t="str">
        <f t="shared" si="81"/>
        <v/>
      </c>
      <c r="R147" s="138" t="str">
        <f t="shared" si="82"/>
        <v/>
      </c>
      <c r="S147" s="138" t="str">
        <f t="shared" si="83"/>
        <v/>
      </c>
      <c r="T147" s="138" t="str">
        <f t="shared" si="84"/>
        <v/>
      </c>
      <c r="U147" s="138" t="str">
        <f t="shared" si="85"/>
        <v/>
      </c>
      <c r="V147" s="138" t="str">
        <f t="shared" si="86"/>
        <v/>
      </c>
      <c r="W147" s="138"/>
      <c r="X147" s="138"/>
      <c r="Y147" s="160"/>
      <c r="Z147" s="159" t="str">
        <f t="shared" si="87"/>
        <v/>
      </c>
      <c r="AA147" s="138" t="str">
        <f t="shared" si="88"/>
        <v/>
      </c>
      <c r="AB147" s="138" t="str">
        <f t="shared" si="89"/>
        <v/>
      </c>
      <c r="AC147" s="160" t="str">
        <f t="shared" si="90"/>
        <v/>
      </c>
      <c r="AD147" s="162"/>
      <c r="AF147" s="34">
        <f t="shared" si="62"/>
        <v>3</v>
      </c>
      <c r="AG147" s="33" t="str">
        <f t="shared" si="63"/>
        <v>C</v>
      </c>
      <c r="AH147" s="33">
        <f t="shared" si="64"/>
        <v>1</v>
      </c>
      <c r="AI147" s="33">
        <f t="shared" si="65"/>
        <v>2</v>
      </c>
      <c r="AJ147" s="40">
        <f t="shared" si="66"/>
        <v>8804817174528</v>
      </c>
      <c r="AK147" s="319">
        <f t="shared" si="67"/>
        <v>0</v>
      </c>
      <c r="AL147" s="116"/>
      <c r="AM147" s="66" t="str">
        <f t="shared" si="68"/>
        <v>右半</v>
      </c>
      <c r="AN147" s="67" t="str">
        <f t="shared" si="69"/>
        <v>う</v>
      </c>
      <c r="AO147" s="68">
        <f t="shared" si="91"/>
        <v>8804682956800</v>
      </c>
      <c r="AP147" s="69" t="str">
        <f t="shared" si="92"/>
        <v/>
      </c>
      <c r="AQ147" s="67">
        <f t="shared" si="93"/>
        <v>0</v>
      </c>
      <c r="AR147" s="66" t="str">
        <f t="shared" si="70"/>
        <v>右半</v>
      </c>
      <c r="AS147" s="67" t="str">
        <f t="shared" si="71"/>
        <v>と</v>
      </c>
      <c r="AT147" s="68">
        <f t="shared" si="94"/>
        <v>8796227239936</v>
      </c>
      <c r="AU147" s="69" t="str">
        <f t="shared" si="95"/>
        <v/>
      </c>
      <c r="AV147" s="67">
        <f t="shared" si="96"/>
        <v>0</v>
      </c>
      <c r="AW147" s="66" t="str">
        <f t="shared" si="72"/>
        <v>う</v>
      </c>
      <c r="AX147" s="67" t="str">
        <f t="shared" si="73"/>
        <v>と</v>
      </c>
      <c r="AY147" s="68">
        <f t="shared" si="97"/>
        <v>8724152320</v>
      </c>
      <c r="AZ147" s="69" t="str">
        <f t="shared" si="98"/>
        <v/>
      </c>
      <c r="BA147" s="70">
        <f t="shared" si="99"/>
        <v>0</v>
      </c>
      <c r="BB147" s="116"/>
      <c r="BC147" s="193">
        <v>136</v>
      </c>
      <c r="BD147" s="2"/>
      <c r="BE147" s="14"/>
      <c r="BF147" s="4" t="s">
        <v>410</v>
      </c>
      <c r="BG147" s="17" t="s">
        <v>622</v>
      </c>
      <c r="BH147" s="17" t="s">
        <v>82</v>
      </c>
      <c r="BI147" s="17" t="s">
        <v>73</v>
      </c>
      <c r="BJ147" s="169" t="s">
        <v>61</v>
      </c>
      <c r="BK147" s="31" t="s">
        <v>642</v>
      </c>
      <c r="BL147" s="6"/>
      <c r="BM147" s="7"/>
      <c r="BN147" s="16"/>
      <c r="BO147" s="29" t="str">
        <f t="shared" si="106"/>
        <v>{"key_code":"t"},{"key_code":"w"},{"key_code":"u"}</v>
      </c>
      <c r="BP147" s="132"/>
      <c r="BQ147" s="29" t="str">
        <f t="shared" si="74"/>
        <v/>
      </c>
    </row>
    <row r="148" spans="1:69" ht="21">
      <c r="A148" s="154"/>
      <c r="B148" s="137"/>
      <c r="C148" s="137"/>
      <c r="D148" s="360"/>
      <c r="E148" s="371" t="str">
        <f t="shared" si="75"/>
        <v/>
      </c>
      <c r="F148" s="138" t="str">
        <f t="shared" si="100"/>
        <v/>
      </c>
      <c r="G148" s="138" t="str">
        <f t="shared" si="101"/>
        <v/>
      </c>
      <c r="H148" s="138" t="str">
        <f t="shared" si="76"/>
        <v/>
      </c>
      <c r="I148" s="138" t="str">
        <f t="shared" si="77"/>
        <v>{"description":"(Sp) 右濁, う &amp; と → どぅ","conditions":[{"type":"variable_if","name":"USC","value":2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C03","value":1}},{"set_variable":{"name":"USC","value":0}}],"to_after_key_up":[{"set_variable":{"name":"C03","value":0}}],"type":"basic"},</v>
      </c>
      <c r="J148" s="138" t="str">
        <f t="shared" si="102"/>
        <v>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C09","value":1}},{"set_variable":{"name":"USC","value":0}}],"to_after_key_up":[{"set_variable":{"name":"C09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C09","value":1}},{"set_variable":{"name":"USC","value":0}}],"to_after_key_up":[{"set_variable":{"name":"C09","value":0}}],"type":"basic"},</v>
      </c>
      <c r="K148" s="138" t="str">
        <f t="shared" si="103"/>
        <v/>
      </c>
      <c r="L148" s="138" t="str">
        <f t="shared" si="104"/>
        <v/>
      </c>
      <c r="M148" s="138" t="str">
        <f t="shared" si="105"/>
        <v>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C07","value":1}},{"set_variable":{"name":"USC","value":0}}],"to_after_key_up":[{"set_variable":{"name":"C07","value":0}}],"type":"basic"},</v>
      </c>
      <c r="N148" s="138" t="str">
        <f t="shared" si="78"/>
        <v/>
      </c>
      <c r="O148" s="138" t="str">
        <f t="shared" si="79"/>
        <v/>
      </c>
      <c r="P148" s="138" t="str">
        <f t="shared" si="80"/>
        <v/>
      </c>
      <c r="Q148" s="138" t="str">
        <f t="shared" si="81"/>
        <v/>
      </c>
      <c r="R148" s="138" t="str">
        <f t="shared" si="82"/>
        <v/>
      </c>
      <c r="S148" s="138" t="str">
        <f t="shared" si="83"/>
        <v/>
      </c>
      <c r="T148" s="138" t="str">
        <f t="shared" si="84"/>
        <v/>
      </c>
      <c r="U148" s="138" t="str">
        <f t="shared" si="85"/>
        <v/>
      </c>
      <c r="V148" s="138" t="str">
        <f t="shared" si="86"/>
        <v/>
      </c>
      <c r="W148" s="138"/>
      <c r="X148" s="138"/>
      <c r="Y148" s="160"/>
      <c r="Z148" s="159" t="str">
        <f t="shared" si="87"/>
        <v/>
      </c>
      <c r="AA148" s="138" t="str">
        <f t="shared" si="88"/>
        <v/>
      </c>
      <c r="AB148" s="138" t="str">
        <f t="shared" si="89"/>
        <v/>
      </c>
      <c r="AC148" s="160" t="str">
        <f t="shared" si="90"/>
        <v/>
      </c>
      <c r="AD148" s="162"/>
      <c r="AF148" s="34">
        <f t="shared" si="62"/>
        <v>3</v>
      </c>
      <c r="AG148" s="33" t="str">
        <f t="shared" si="63"/>
        <v>C</v>
      </c>
      <c r="AH148" s="33">
        <f t="shared" si="64"/>
        <v>1</v>
      </c>
      <c r="AI148" s="33">
        <f t="shared" si="65"/>
        <v>2</v>
      </c>
      <c r="AJ148" s="40">
        <f t="shared" si="66"/>
        <v>10871635968</v>
      </c>
      <c r="AK148" s="319">
        <f t="shared" si="67"/>
        <v>0</v>
      </c>
      <c r="AL148" s="116"/>
      <c r="AM148" s="66" t="str">
        <f t="shared" si="68"/>
        <v>右濁</v>
      </c>
      <c r="AN148" s="67" t="str">
        <f t="shared" si="69"/>
        <v>う</v>
      </c>
      <c r="AO148" s="68">
        <f t="shared" si="91"/>
        <v>10737418240</v>
      </c>
      <c r="AP148" s="69" t="str">
        <f t="shared" si="92"/>
        <v/>
      </c>
      <c r="AQ148" s="67">
        <f t="shared" si="93"/>
        <v>0</v>
      </c>
      <c r="AR148" s="66" t="str">
        <f t="shared" si="70"/>
        <v>右濁</v>
      </c>
      <c r="AS148" s="67" t="str">
        <f t="shared" si="71"/>
        <v>と</v>
      </c>
      <c r="AT148" s="68">
        <f t="shared" si="94"/>
        <v>2281701376</v>
      </c>
      <c r="AU148" s="69" t="str">
        <f t="shared" si="95"/>
        <v>ど</v>
      </c>
      <c r="AV148" s="67">
        <f t="shared" si="96"/>
        <v>1</v>
      </c>
      <c r="AW148" s="66" t="str">
        <f t="shared" si="72"/>
        <v>う</v>
      </c>
      <c r="AX148" s="67" t="str">
        <f t="shared" si="73"/>
        <v>と</v>
      </c>
      <c r="AY148" s="68">
        <f t="shared" si="97"/>
        <v>8724152320</v>
      </c>
      <c r="AZ148" s="69" t="str">
        <f t="shared" si="98"/>
        <v/>
      </c>
      <c r="BA148" s="70">
        <f t="shared" si="99"/>
        <v>0</v>
      </c>
      <c r="BB148" s="116"/>
      <c r="BC148" s="193">
        <v>137</v>
      </c>
      <c r="BD148" s="2"/>
      <c r="BE148" s="14"/>
      <c r="BF148" s="4" t="s">
        <v>410</v>
      </c>
      <c r="BG148" s="17" t="s">
        <v>622</v>
      </c>
      <c r="BH148" s="17" t="s">
        <v>52</v>
      </c>
      <c r="BI148" s="17" t="s">
        <v>73</v>
      </c>
      <c r="BJ148" s="169" t="s">
        <v>61</v>
      </c>
      <c r="BK148" s="31" t="s">
        <v>643</v>
      </c>
      <c r="BL148" s="6"/>
      <c r="BM148" s="7"/>
      <c r="BN148" s="16"/>
      <c r="BO148" s="29" t="str">
        <f t="shared" si="106"/>
        <v>{"key_code":"d"},{"key_code":"w"},{"key_code":"u"}</v>
      </c>
      <c r="BP148" s="132"/>
      <c r="BQ148" s="29" t="str">
        <f t="shared" si="74"/>
        <v/>
      </c>
    </row>
    <row r="149" spans="1:69" ht="21">
      <c r="A149" s="154"/>
      <c r="B149" s="137"/>
      <c r="C149" s="137"/>
      <c r="D149" s="360"/>
      <c r="E149" s="371" t="str">
        <f t="shared" si="75"/>
        <v/>
      </c>
      <c r="F149" s="138" t="str">
        <f t="shared" si="100"/>
        <v/>
      </c>
      <c r="G149" s="138" t="str">
        <f t="shared" si="101"/>
        <v/>
      </c>
      <c r="H149" s="138" t="str">
        <f t="shared" si="76"/>
        <v/>
      </c>
      <c r="I149" s="138" t="str">
        <f t="shared" si="77"/>
        <v>{"description":"(Sp) 右半, し &amp; え → しぇ","conditions":[{"type":"variable_if","name":"USC","value":2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D09","value":1}},{"set_variable":{"name":"USC","value":0}}],"to_after_key_up":[{"set_variable":{"name":"D09","value":0}}],"type":"basic"},</v>
      </c>
      <c r="J149" s="138" t="str">
        <f t="shared" si="102"/>
        <v/>
      </c>
      <c r="K149" s="138" t="str">
        <f t="shared" si="103"/>
        <v>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D04","value":1}},{"set_variable":{"name":"USC","value":0}}],"to_after_key_up":[{"set_variable":{"name":"D04","value":0}}],"type":"basic"},</v>
      </c>
      <c r="L149" s="138" t="str">
        <f t="shared" si="104"/>
        <v/>
      </c>
      <c r="M149" s="138" t="str">
        <f t="shared" si="105"/>
        <v>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B07","value":1}},{"set_variable":{"name":"USC","value":0}}],"to_after_key_up":[{"set_variable":{"name":"B07","value":0}}],"type":"basic"},</v>
      </c>
      <c r="N149" s="138" t="str">
        <f t="shared" si="78"/>
        <v/>
      </c>
      <c r="O149" s="138" t="str">
        <f t="shared" si="79"/>
        <v/>
      </c>
      <c r="P149" s="138" t="str">
        <f t="shared" si="80"/>
        <v/>
      </c>
      <c r="Q149" s="138" t="str">
        <f t="shared" si="81"/>
        <v/>
      </c>
      <c r="R149" s="138" t="str">
        <f t="shared" si="82"/>
        <v/>
      </c>
      <c r="S149" s="138" t="str">
        <f t="shared" si="83"/>
        <v/>
      </c>
      <c r="T149" s="138" t="str">
        <f t="shared" si="84"/>
        <v/>
      </c>
      <c r="U149" s="138" t="str">
        <f t="shared" si="85"/>
        <v/>
      </c>
      <c r="V149" s="138" t="str">
        <f t="shared" si="86"/>
        <v/>
      </c>
      <c r="W149" s="138"/>
      <c r="X149" s="138"/>
      <c r="Y149" s="160"/>
      <c r="Z149" s="159" t="str">
        <f t="shared" si="87"/>
        <v/>
      </c>
      <c r="AA149" s="138" t="str">
        <f t="shared" si="88"/>
        <v/>
      </c>
      <c r="AB149" s="138" t="str">
        <f t="shared" si="89"/>
        <v/>
      </c>
      <c r="AC149" s="160" t="str">
        <f t="shared" si="90"/>
        <v/>
      </c>
      <c r="AD149" s="162"/>
      <c r="AF149" s="34">
        <f t="shared" ref="AF149:AF212" si="107">COUNTA(BH149:BJ149)</f>
        <v>3</v>
      </c>
      <c r="AG149" s="33" t="str">
        <f t="shared" ref="AG149:AG212" si="108">CHAR($AG$16+AH149+AI149)</f>
        <v>C</v>
      </c>
      <c r="AH149" s="33">
        <f t="shared" ref="AH149:AH212" si="109">IF(BF149="",0,1)</f>
        <v>1</v>
      </c>
      <c r="AI149" s="33">
        <f t="shared" ref="AI149:AI212" si="110">IF(BG149="",0,2)</f>
        <v>2</v>
      </c>
      <c r="AJ149" s="40">
        <f t="shared" ref="AJ149:AJ212" si="111">_xlfn.BITOR(_xlfn.BITOR(_xlfn.BITLSHIFT(1,_xlfn.XLOOKUP(BH149,仮想キートップ,ビット)),_xlfn.BITLSHIFT(1,_xlfn.XLOOKUP(BI149,仮想キートップ,ビット))),_xlfn.BITLSHIFT(1,_xlfn.XLOOKUP(BJ149,仮想キートップ,ビット)))</f>
        <v>8796095184896</v>
      </c>
      <c r="AK149" s="319">
        <f t="shared" ref="AK149:AK212" si="112">IF(OR(AF149=3,AND(AF149=2,COUNTIF(ビットパターンA,AJ149)+COUNTIF(ビットパターンB,AJ149)+COUNTIF(ビットパターンC,AJ149)=0)),0,LEN(BK149))</f>
        <v>0</v>
      </c>
      <c r="AL149" s="116"/>
      <c r="AM149" s="66" t="str">
        <f t="shared" ref="AM149:AM212" si="113">IF(AND($AF149=3,$BO149&lt;&gt;""),BH149,"")</f>
        <v>右半</v>
      </c>
      <c r="AN149" s="67" t="str">
        <f t="shared" ref="AN149:AN212" si="114">IF(AND($AF149=3,$BO149&lt;&gt;""),BI149,"")</f>
        <v>し</v>
      </c>
      <c r="AO149" s="68">
        <f t="shared" si="91"/>
        <v>8796093087744</v>
      </c>
      <c r="AP149" s="69" t="str">
        <f t="shared" si="92"/>
        <v/>
      </c>
      <c r="AQ149" s="67">
        <f t="shared" si="93"/>
        <v>0</v>
      </c>
      <c r="AR149" s="66" t="str">
        <f t="shared" ref="AR149:AR212" si="115">IF(AND($AF149=3,$BO149&lt;&gt;""),BH149,"")</f>
        <v>右半</v>
      </c>
      <c r="AS149" s="67" t="str">
        <f t="shared" ref="AS149:AS212" si="116">IF(AND($AF149=3,$BO149&lt;&gt;""),BJ149,"")</f>
        <v>え</v>
      </c>
      <c r="AT149" s="68">
        <f t="shared" si="94"/>
        <v>8796095119360</v>
      </c>
      <c r="AU149" s="69" t="str">
        <f t="shared" si="95"/>
        <v/>
      </c>
      <c r="AV149" s="67">
        <f t="shared" si="96"/>
        <v>0</v>
      </c>
      <c r="AW149" s="66" t="str">
        <f t="shared" ref="AW149:AW212" si="117">IF(AND($AF149=3,$BO149&lt;&gt;""),BI149,"")</f>
        <v>し</v>
      </c>
      <c r="AX149" s="67" t="str">
        <f t="shared" ref="AX149:AX212" si="118">IF(AND($AF149=3,$BO149&lt;&gt;""),BJ149,"")</f>
        <v>え</v>
      </c>
      <c r="AY149" s="68">
        <f t="shared" si="97"/>
        <v>2162688</v>
      </c>
      <c r="AZ149" s="69" t="str">
        <f t="shared" si="98"/>
        <v/>
      </c>
      <c r="BA149" s="70">
        <f t="shared" si="99"/>
        <v>0</v>
      </c>
      <c r="BB149" s="116"/>
      <c r="BC149" s="193">
        <v>138</v>
      </c>
      <c r="BD149" s="2"/>
      <c r="BE149" s="14"/>
      <c r="BF149" s="4" t="s">
        <v>410</v>
      </c>
      <c r="BG149" s="17" t="s">
        <v>622</v>
      </c>
      <c r="BH149" s="17" t="s">
        <v>82</v>
      </c>
      <c r="BI149" s="17" t="s">
        <v>30</v>
      </c>
      <c r="BJ149" s="169" t="s">
        <v>21</v>
      </c>
      <c r="BK149" s="31" t="s">
        <v>644</v>
      </c>
      <c r="BL149" s="6"/>
      <c r="BM149" s="7"/>
      <c r="BN149" s="16"/>
      <c r="BO149" s="29" t="str">
        <f t="shared" si="106"/>
        <v>{"key_code":"s"},{"key_code":"y"},{"key_code":"e"}</v>
      </c>
      <c r="BP149" s="132"/>
      <c r="BQ149" s="29" t="str">
        <f t="shared" ref="BQ149:BQ212" si="119">IF(BD149="","",IF(BP149&lt;&gt;"",BP149,IF(AF149&gt;1,BO149,_xlfn.CONCAT(BQ$14,_xlfn.XLOOKUP(BH149,入力キー,入力コード),BQ$16))))</f>
        <v/>
      </c>
    </row>
    <row r="150" spans="1:69" ht="21">
      <c r="A150" s="154"/>
      <c r="B150" s="137"/>
      <c r="C150" s="137"/>
      <c r="D150" s="360"/>
      <c r="E150" s="371" t="str">
        <f t="shared" ref="E150:E213" si="120">IF(AND($AF150=3,$AG150="A",$BO150&lt;&gt;""),_xlfn.CONCAT(E$3,$BH150,", ",$BI150," &amp; ",$BJ150," → ",CLEAN($BL150),E$4,_xlfn.XLOOKUP($BH150,仮想キートップ,キー位置),E$6,_xlfn.XLOOKUP($BI150,仮想キートップ,キー位置),IF($BO150=$BQ150,E$16,E$7),_xlfn.XLOOKUP($BJ150,仮想キートップ,入力コード),E$8,$BO150,E$9,_xlfn.XLOOKUP($BJ150,仮想キートップ,キー位置),E$10,_xlfn.XLOOKUP($BJ150,仮想キートップ,キー位置),E$11,E$12,_xlfn.XLOOKUP($BH150,仮想キートップ,キー位置),E$6,_xlfn.XLOOKUP($BI150,仮想キートップ,キー位置),IF($BO150=$BQ150,E$16,E$7),_xlfn.XLOOKUP($BJ150,仮想キートップ,入力コード),E$13,$BO150,E$9,_xlfn.XLOOKUP($BJ150,仮想キートップ,キー位置),E$10,_xlfn.XLOOKUP($BJ150,仮想キートップ,キー位置),E$11,E$14,_xlfn.XLOOKUP($BH150,仮想キートップ,キー位置),E$6,_xlfn.XLOOKUP($BI150,仮想キートップ,キー位置),IF($BO150=$BQ150,E$16,E$7),_xlfn.XLOOKUP($BJ150,仮想キートップ,入力コード),E$15,$BO150,E$9,_xlfn.XLOOKUP($BJ150,仮想キートップ,キー位置),E$10,_xlfn.XLOOKUP($BJ150,仮想キートップ,キー位置),E$11),"")</f>
        <v/>
      </c>
      <c r="F150" s="138" t="str">
        <f t="shared" si="100"/>
        <v/>
      </c>
      <c r="G150" s="138" t="str">
        <f t="shared" si="101"/>
        <v/>
      </c>
      <c r="H150" s="138" t="str">
        <f t="shared" ref="H150:H213" si="121">IF(AND($AF150=3,$AG150="C",$AQ150=1),_xlfn.CONCAT(H$3,$BH150,", ",$BI150," &amp; ",$BJ150," → ",CLEAN($BK150),H$4,_xlfn.XLOOKUP($BH150,仮想キートップ,キー位置),H$6,_xlfn.XLOOKUP($BI150,仮想キートップ,キー位置),H$7,_xlfn.XLOOKUP($BJ150,仮想キートップ,入力コード),H$8,$BO150,H$9,_xlfn.XLOOKUP($BJ150,仮想キートップ,キー位置),H$10,_xlfn.XLOOKUP($BJ150,仮想キートップ,キー位置),H$11,H$12,_xlfn.XLOOKUP($BH150,仮想キートップ,キー位置),H$6,_xlfn.XLOOKUP($BI150,仮想キートップ,キー位置),H$7,_xlfn.XLOOKUP($BJ150,仮想キートップ,入力コード),H$13,$BO150,H$9,_xlfn.XLOOKUP($BJ150,仮想キートップ,キー位置),H$10,_xlfn.XLOOKUP($BJ150,仮想キートップ,キー位置),H$11),"")</f>
        <v/>
      </c>
      <c r="I150" s="138" t="str">
        <f t="shared" ref="I150:I213" si="122">IF(AND($AF150=3,$AG150="C",$AQ150&lt;&gt;1),_xlfn.CONCAT(I$3,$BH150,", ",$BI150," &amp; ",$BJ150," → ",CLEAN($BK150),I$4,_xlfn.XLOOKUP($BH150,仮想キートップ,キー位置),I$6,_xlfn.XLOOKUP($BI150,仮想キートップ,キー位置),I$7,_xlfn.XLOOKUP($BJ150,仮想キートップ,入力コード),I$8,$BO150,I$9,_xlfn.XLOOKUP($BJ150,仮想キートップ,キー位置),I$10,_xlfn.XLOOKUP($BJ150,仮想キートップ,キー位置),I$11,I$12,_xlfn.XLOOKUP($BH150,仮想キートップ,キー位置),I$6,_xlfn.XLOOKUP($BI150,仮想キートップ,キー位置),I$7,_xlfn.XLOOKUP($BJ150,仮想キートップ,入力コード),I$13,$BO150,I$9,_xlfn.XLOOKUP($BJ150,仮想キートップ,キー位置),I$10,_xlfn.XLOOKUP($BJ150,仮想キートップ,キー位置),I$11,I$14,_xlfn.XLOOKUP($BH150,仮想キートップ,キー位置),I$6,_xlfn.XLOOKUP($BI150,仮想キートップ,キー位置),I$7,_xlfn.XLOOKUP($BJ150,仮想キートップ,入力コード),I$15,$BO150,I$9,_xlfn.XLOOKUP($BJ150,仮想キートップ,キー位置),I$10,_xlfn.XLOOKUP($BJ150,仮想キートップ,キー位置),I$11),"")</f>
        <v>{"description":"(Sp) 右半, ち &amp; え → ちぇ","conditions":[{"type":"variable_if","name":"USC","value":2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D09","value":1}},{"set_variable":{"name":"USC","value":0}}],"to_after_key_up":[{"set_variable":{"name":"D09","value":0}}],"type":"basic"},</v>
      </c>
      <c r="J150" s="138" t="str">
        <f t="shared" si="102"/>
        <v/>
      </c>
      <c r="K150" s="138" t="str">
        <f t="shared" si="103"/>
        <v>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C05","value":1}},{"set_variable":{"name":"USC","value":0}}],"to_after_key_up":[{"set_variable":{"name":"C05","value":0}}],"type":"basic"},</v>
      </c>
      <c r="L150" s="138" t="str">
        <f t="shared" si="104"/>
        <v/>
      </c>
      <c r="M150" s="138" t="str">
        <f t="shared" si="105"/>
        <v>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B07","value":1}},{"set_variable":{"name":"USC","value":0}}],"to_after_key_up":[{"set_variable":{"name":"B07","value":0}}],"type":"basic"},</v>
      </c>
      <c r="N150" s="138" t="str">
        <f t="shared" ref="N150:N213" si="123">IF(AND($AF150=2,$AG150="A"),_xlfn.CONCAT(N$3,$BH150," &amp; ",$BI150," → ",IF($BK150="",CLEAN($BL150),$BK150),N$4,_xlfn.XLOOKUP($BH150,仮想キートップ,キー位置),IF($BO150=$BQ150,N$14,N$6),_xlfn.XLOOKUP($BI150,仮想キートップ,入力コード),N$7,$BO150,N$8,_xlfn.XLOOKUP($BI150,仮想キートップ,キー位置),N$9,$AK150,N$10,_xlfn.XLOOKUP($BI150,仮想キートップ,キー位置),N$11,N$12,_xlfn.XLOOKUP($BH150,仮想キートップ,キー位置),IF($BO150=$BQ150,N$14,N$6),_xlfn.XLOOKUP($BI150,仮想キートップ,入力コード),N$13,$BO150,N$8,_xlfn.XLOOKUP($BI150,仮想キートップ,キー位置),N$9,$AK150,N$10,_xlfn.XLOOKUP($BI150,仮想キートップ,キー位置),N$11),"")</f>
        <v/>
      </c>
      <c r="O150" s="138" t="str">
        <f t="shared" ref="O150:O213" si="124">IF(AND($AF150=2,$AG150="A"),_xlfn.CONCAT(N$5,_xlfn.XLOOKUP($BI150,仮想キートップ,キー位置),IF($BO150=$BQ150,N$14,N$6),_xlfn.XLOOKUP($BH150,仮想キートップ,入力コード),N$7,$BO150,N$8,_xlfn.XLOOKUP($BH150,仮想キートップ,キー位置),N$9,$AK150,N$10,_xlfn.XLOOKUP($BH150,仮想キートップ,キー位置),N$11,N$12,_xlfn.XLOOKUP($BI150,仮想キートップ,キー位置),IF($BO150=$BQ150,N$14,N$6),_xlfn.XLOOKUP($BH150,仮想キートップ,入力コード),N$13,$BO150,N$8,_xlfn.XLOOKUP($BH150,仮想キートップ,キー位置),N$9,$AK150,N$10,_xlfn.XLOOKUP($BH150,仮想キートップ,キー位置),N$11),"")</f>
        <v/>
      </c>
      <c r="P150" s="138" t="str">
        <f t="shared" ref="P150:P213" si="125">IF(AND($AF150=2,$AG150="B"),_xlfn.CONCAT(P$3,$BH150," &amp; ",$BI150," → ",$BK150,P$4,_xlfn.XLOOKUP($BH150,仮想キートップ,キー位置),P$6,_xlfn.XLOOKUP($BI150,仮想キートップ,入力コード),P$7,$BO150,P$8,_xlfn.XLOOKUP($BI150,仮想キートップ,キー位置),P$9,$AK150,P$10,_xlfn.XLOOKUP($BI150,仮想キートップ,キー位置),P$11,P$12,_xlfn.XLOOKUP($BH150,仮想キートップ,キー位置),P$6,_xlfn.XLOOKUP($BI150,仮想キートップ,入力コード),P$13,$BO150,P$8,_xlfn.XLOOKUP($BI150,仮想キートップ,キー位置),P$9,$AK150,P$10,_xlfn.XLOOKUP($BI150,仮想キートップ,キー位置),P$11,),"")</f>
        <v/>
      </c>
      <c r="Q150" s="138" t="str">
        <f t="shared" ref="Q150:Q213" si="126">IF(AND($AF150=2,$AG150="B"),_xlfn.CONCAT(P$5,_xlfn.XLOOKUP($BI150,仮想キートップ,キー位置),P$6,_xlfn.XLOOKUP($BH150,仮想キートップ,入力コード),P$7,$BO150,P$8,_xlfn.XLOOKUP($BH150,仮想キートップ,キー位置),P$9,$AK150,P$10,_xlfn.XLOOKUP($BH150,仮想キートップ,キー位置),P$11,P$12,_xlfn.XLOOKUP($BI150,仮想キートップ,キー位置),P$6,_xlfn.XLOOKUP($BH150,仮想キートップ,入力コード),P$13,$BO150,P$8,_xlfn.XLOOKUP($BH150,仮想キートップ,キー位置),P$9,$AK150,P$10,_xlfn.XLOOKUP($BH150,仮想キートップ,キー位置),P$11,),"")</f>
        <v/>
      </c>
      <c r="R150" s="138" t="str">
        <f t="shared" ref="R150:R213" si="127">IF(AND($AF150=2,$AG150="C"),_xlfn.CONCAT(R$3,$BH150," &amp; ",$BI150," → ",$BK150,R$4,_xlfn.XLOOKUP($BH150,仮想キートップ,キー位置),R$6,_xlfn.XLOOKUP($BI150,仮想キートップ,入力コード),R$7,$BO150,R$8,_xlfn.XLOOKUP($BI150,仮想キートップ,キー位置),R$9,$AK150,R$10,_xlfn.XLOOKUP($BI150,仮想キートップ,キー位置),R$11,R$12,_xlfn.XLOOKUP($BH150,仮想キートップ,キー位置),R$6,_xlfn.XLOOKUP($BI150,仮想キートップ,入力コード),R$13,$BO150,R$8,_xlfn.XLOOKUP($BI150,仮想キートップ,キー位置),R$9,$AK150,R$10,_xlfn.XLOOKUP($BI150,仮想キートップ,キー位置),R$11,),"")</f>
        <v/>
      </c>
      <c r="S150" s="138" t="str">
        <f t="shared" ref="S150:S213" si="128">IF(AND($AF150=2,$AG150="C"),_xlfn.CONCAT(R$5,_xlfn.XLOOKUP($BI150,仮想キートップ,キー位置),R$6,_xlfn.XLOOKUP($BH150,仮想キートップ,入力コード),R$7,$BO150,R$8,_xlfn.XLOOKUP($BH150,仮想キートップ,キー位置),R$9,$AK150,R$10,_xlfn.XLOOKUP($BH150,仮想キートップ,キー位置),R$11,R$12,_xlfn.XLOOKUP($BI150,仮想キートップ,キー位置),R$6,_xlfn.XLOOKUP($BH150,仮想キートップ,入力コード),R$13,$BO150,R$8,_xlfn.XLOOKUP($BH150,仮想キートップ,キー位置),R$9,$AK150,R$10,_xlfn.XLOOKUP($BH150,仮想キートップ,キー位置),R$11,),"")</f>
        <v/>
      </c>
      <c r="T150" s="138" t="str">
        <f t="shared" ref="T150:T213" si="129">IF(AND($AF150=1,$AG150="A"),_xlfn.CONCAT(T$3,$BH150,T$4,_xlfn.XLOOKUP($BH150,仮想キートップ,入力コード),T$5,$BO150,T$6,_xlfn.XLOOKUP($BH150,仮想キートップ,キー位置),T$7,IF($AK150=0,0,2),T$8,_xlfn.XLOOKUP($BH150,仮想キートップ,キー位置),T$9,T$10,_xlfn.XLOOKUP($BH150,仮想キートップ,入力コード),T$5,$BO150,T$6,_xlfn.XLOOKUP($BH150,仮想キートップ,キー位置),T$7,$AK150,T$11,_xlfn.XLOOKUP($BH150,仮想キートップ,キー位置),T$9),"")</f>
        <v/>
      </c>
      <c r="U150" s="138" t="str">
        <f t="shared" ref="U150:U213" si="130">IF(AND($AF150=1,$AG150="B"),_xlfn.CONCAT(U$3,$BH150,U$4,_xlfn.XLOOKUP($BH150,仮想キートップ,入力コード),U$5,$BO150,U$6,_xlfn.XLOOKUP($BH150,仮想キートップ,キー位置),U$7,IF($AK150=0,0,2),U$8,_xlfn.XLOOKUP($BH150,仮想キートップ,キー位置),U$9,U$10,_xlfn.XLOOKUP($BH150,仮想キートップ,入力コード),U$5,$BO150,U$6,_xlfn.XLOOKUP($BH150,仮想キートップ,キー位置),U$7,$AK150,U$11,_xlfn.XLOOKUP($BH150,仮想キートップ,キー位置),U$9),"")</f>
        <v/>
      </c>
      <c r="V150" s="138" t="str">
        <f t="shared" ref="V150:V213" si="131">IF(AND($AF150=1,$AG150="C"),_xlfn.CONCAT(V$3,$BH150,V$4,_xlfn.XLOOKUP($BH150,仮想キートップ,入力コード),V$5,$BO150,V$6,_xlfn.XLOOKUP($BH150,仮想キートップ,キー位置),V$7,IF($AK150=0,0,2),V$8,_xlfn.XLOOKUP($BH150,仮想キートップ,キー位置),V$9,V$10,_xlfn.XLOOKUP($BH150,仮想キートップ,入力コード),V$5,$BO150,V$6,_xlfn.XLOOKUP($BH150,仮想キートップ,キー位置),V$7,$AK150,V$11,_xlfn.XLOOKUP($BH150,仮想キートップ,キー位置),V$9),"")</f>
        <v/>
      </c>
      <c r="W150" s="138"/>
      <c r="X150" s="138"/>
      <c r="Y150" s="160"/>
      <c r="Z150" s="159" t="str">
        <f t="shared" ref="Z150:Z213" si="132">IF(AND($BD150&lt;&gt;"",$AF150=3,$BO150&lt;&gt;$BQ150),_xlfn.CONCAT(Z$3,PROPER(_xlfn.XLOOKUP($BH150,仮想キートップ,入力コード)),", ",PROPER(_xlfn.XLOOKUP($BI150,仮想キートップ,入力コード))," &amp; ",PROPER(_xlfn.XLOOKUP($BJ150,仮想キートップ,入力コード))," → ",CLEAN($BL150),Z$4,_xlfn.XLOOKUP($BH150,仮想キートップ,キー位置),Z$6,_xlfn.XLOOKUP($BI150,仮想キートップ,キー位置),Z$7,_xlfn.XLOOKUP($BJ150,仮想キートップ,入力コード),Z$8,$BQ150,Z$9,_xlfn.XLOOKUP($BJ150,仮想キートップ,キー位置),Z$10,_xlfn.XLOOKUP($BJ150,仮想キートップ,キー位置),Z$11,Z$12,_xlfn.XLOOKUP($BH150,仮想キートップ,キー位置),Z$6,_xlfn.XLOOKUP($BI150,仮想キートップ,キー位置),Z$7,_xlfn.XLOOKUP($BJ150,仮想キートップ,入力コード),Z$13,$BQ150,Z$9,_xlfn.XLOOKUP($BJ150,仮想キートップ,キー位置),Z$10,_xlfn.XLOOKUP($BJ150,仮想キートップ,キー位置),Z$11,Z$14,_xlfn.XLOOKUP($BH150,仮想キートップ,キー位置),Z$6,_xlfn.XLOOKUP($BI150,仮想キートップ,キー位置),Z$7,_xlfn.XLOOKUP($BJ150,仮想キートップ,入力コード),Z$15,$BQ150,Z$9,_xlfn.XLOOKUP($BJ150,仮想キートップ,キー位置),Z$10,_xlfn.XLOOKUP($BJ150,仮想キートップ,キー位置),Z$11),"")</f>
        <v/>
      </c>
      <c r="AA150" s="138" t="str">
        <f t="shared" ref="AA150:AA213" si="133">IF(AND($BD150&lt;&gt;"",$AF150=3,$BO150&lt;&gt;$BQ150),_xlfn.CONCAT(Z$5,_xlfn.XLOOKUP($BH150,仮想キートップ,キー位置),Z$6,_xlfn.XLOOKUP($BJ150,仮想キートップ,キー位置),Z$7,_xlfn.XLOOKUP($BI150,仮想キートップ,入力コード),Z$8,$BQ150,Z$9,_xlfn.XLOOKUP($BI150,仮想キートップ,キー位置),Z$10,_xlfn.XLOOKUP($BI150,仮想キートップ,キー位置),Z$11,Z$12,_xlfn.XLOOKUP($BH150,仮想キートップ,キー位置),Z$6,_xlfn.XLOOKUP($BJ150,仮想キートップ,キー位置),Z$7,_xlfn.XLOOKUP($BI150,仮想キートップ,入力コード),Z$13,$BQ150,Z$9,_xlfn.XLOOKUP($BI150,仮想キートップ,キー位置),Z$10,_xlfn.XLOOKUP($BI150,仮想キートップ,キー位置),Z$11,Z$14,_xlfn.XLOOKUP($BH150,仮想キートップ,キー位置),Z$6,_xlfn.XLOOKUP($BJ150,仮想キートップ,キー位置),Z$7,_xlfn.XLOOKUP($BI150,仮想キートップ,入力コード),Z$15,$BQ150,Z$9,_xlfn.XLOOKUP($BI150,仮想キートップ,キー位置),Z$10,_xlfn.XLOOKUP($BI150,仮想キートップ,キー位置),Z$11),"")</f>
        <v/>
      </c>
      <c r="AB150" s="138" t="str">
        <f t="shared" ref="AB150:AB213" si="134">IF(AND($BD150&lt;&gt;"",$AF150=3,$BO150&lt;&gt;$BQ150),_xlfn.CONCAT(Z$5,_xlfn.XLOOKUP($BI150,仮想キートップ,キー位置),Z$6,_xlfn.XLOOKUP($BJ150,仮想キートップ,キー位置),Z$7,_xlfn.XLOOKUP($BH150,仮想キートップ,入力コード),Z$8,$BQ150,Z$9,_xlfn.XLOOKUP($BH150,仮想キートップ,キー位置),Z$10,_xlfn.XLOOKUP($BH150,仮想キートップ,キー位置),Z$11,Z$12,_xlfn.XLOOKUP($BI150,仮想キートップ,キー位置),Z$6,_xlfn.XLOOKUP($BJ150,仮想キートップ,キー位置),Z$7,_xlfn.XLOOKUP($BH150,仮想キートップ,入力コード),Z$13,$BQ150,Z$9,_xlfn.XLOOKUP($BH150,仮想キートップ,キー位置),Z$10,_xlfn.XLOOKUP($BH150,仮想キートップ,キー位置),Z$11,Z$14,_xlfn.XLOOKUP($BI150,仮想キートップ,キー位置),Z$6,_xlfn.XLOOKUP($BJ150,仮想キートップ,キー位置),Z$7,_xlfn.XLOOKUP($BH150,仮想キートップ,入力コード),Z$15,$BQ150,Z$9,_xlfn.XLOOKUP($BH150,仮想キートップ,キー位置),Z$10,_xlfn.XLOOKUP($BH150,仮想キートップ,キー位置),Z$11),"")</f>
        <v/>
      </c>
      <c r="AC150" s="160" t="str">
        <f t="shared" ref="AC150:AC213" si="135">IF(AND($BD150&lt;&gt;"",$AF150=1),_xlfn.CONCAT(AC$3,PROPER(_xlfn.XLOOKUP($BH150,入力キー,入力コード)),IF($BH150=_xlfn.XLOOKUP($BH150,仮想キートップ,入力キー),AC$4,AC$5),_xlfn.XLOOKUP($BH150,仮想キートップ,入力コード),AC$6,$BQ150,AC$7,_xlfn.XLOOKUP($BH150,仮想キートップ,キー位置),AC$8,_xlfn.XLOOKUP($BH150,仮想キートップ,キー位置),AC$9,IF($BH150=_xlfn.XLOOKUP($BH150,仮想キートップ,入力キー),AC$10,AC$11),_xlfn.XLOOKUP($BH150,仮想キートップ,入力コード),AC$6,$BQ150,AC$7,_xlfn.XLOOKUP($BH150,仮想キートップ,キー位置),AC$12,_xlfn.XLOOKUP($BH150,仮想キートップ,キー位置),IF(ISBLANK($AC151),AC$13,AC$9)),"")</f>
        <v/>
      </c>
      <c r="AD150" s="162"/>
      <c r="AF150" s="34">
        <f t="shared" si="107"/>
        <v>3</v>
      </c>
      <c r="AG150" s="33" t="str">
        <f t="shared" si="108"/>
        <v>C</v>
      </c>
      <c r="AH150" s="33">
        <f t="shared" si="109"/>
        <v>1</v>
      </c>
      <c r="AI150" s="33">
        <f t="shared" si="110"/>
        <v>2</v>
      </c>
      <c r="AJ150" s="40">
        <f t="shared" si="111"/>
        <v>8796631990272</v>
      </c>
      <c r="AK150" s="319">
        <f t="shared" si="112"/>
        <v>0</v>
      </c>
      <c r="AL150" s="116"/>
      <c r="AM150" s="66" t="str">
        <f t="shared" si="113"/>
        <v>右半</v>
      </c>
      <c r="AN150" s="67" t="str">
        <f t="shared" si="114"/>
        <v>ち</v>
      </c>
      <c r="AO150" s="68">
        <f t="shared" ref="AO150:AO213" si="136">IF(AM150="","",_xlfn.BITOR(_xlfn.BITLSHIFT(1,_xlfn.XLOOKUP(AM150,仮想キートップ,ビット)),_xlfn.BITLSHIFT(1,_xlfn.XLOOKUP(AN150,仮想キートップ,ビット))))</f>
        <v>8796629893120</v>
      </c>
      <c r="AP150" s="69" t="str">
        <f t="shared" ref="AP150:AP213" si="137">_xlfn.XLOOKUP(AO150,ビットパターン,出力かな,"")</f>
        <v/>
      </c>
      <c r="AQ150" s="67">
        <f t="shared" ref="AQ150:AQ213" si="138">LEN(AP150)</f>
        <v>0</v>
      </c>
      <c r="AR150" s="66" t="str">
        <f t="shared" si="115"/>
        <v>右半</v>
      </c>
      <c r="AS150" s="67" t="str">
        <f t="shared" si="116"/>
        <v>え</v>
      </c>
      <c r="AT150" s="68">
        <f t="shared" ref="AT150:AT213" si="139">IF(AR150="","",_xlfn.BITOR(_xlfn.BITLSHIFT(1,_xlfn.XLOOKUP(AR150,仮想キートップ,ビット)),_xlfn.BITLSHIFT(1,_xlfn.XLOOKUP(AS150,仮想キートップ,ビット))))</f>
        <v>8796095119360</v>
      </c>
      <c r="AU150" s="69" t="str">
        <f t="shared" ref="AU150:AU213" si="140">_xlfn.XLOOKUP(AT150,ビットパターン,出力かな,"")</f>
        <v/>
      </c>
      <c r="AV150" s="67">
        <f t="shared" ref="AV150:AV213" si="141">LEN(AU150)</f>
        <v>0</v>
      </c>
      <c r="AW150" s="66" t="str">
        <f t="shared" si="117"/>
        <v>ち</v>
      </c>
      <c r="AX150" s="67" t="str">
        <f t="shared" si="118"/>
        <v>え</v>
      </c>
      <c r="AY150" s="68">
        <f t="shared" ref="AY150:AY213" si="142">IF(AW150="","",_xlfn.BITOR(_xlfn.BITLSHIFT(1,_xlfn.XLOOKUP(AW150,仮想キートップ,ビット)),_xlfn.BITLSHIFT(1,_xlfn.XLOOKUP(AX150,仮想キートップ,ビット))))</f>
        <v>538968064</v>
      </c>
      <c r="AZ150" s="69" t="str">
        <f t="shared" ref="AZ150:AZ213" si="143">_xlfn.XLOOKUP(AY150,ビットパターン,出力かな,"")</f>
        <v/>
      </c>
      <c r="BA150" s="70">
        <f t="shared" ref="BA150:BA213" si="144">LEN(AZ150)</f>
        <v>0</v>
      </c>
      <c r="BB150" s="116"/>
      <c r="BC150" s="193">
        <v>139</v>
      </c>
      <c r="BD150" s="2"/>
      <c r="BE150" s="14"/>
      <c r="BF150" s="4" t="s">
        <v>410</v>
      </c>
      <c r="BG150" s="17" t="s">
        <v>622</v>
      </c>
      <c r="BH150" s="17" t="s">
        <v>82</v>
      </c>
      <c r="BI150" s="17" t="s">
        <v>50</v>
      </c>
      <c r="BJ150" s="169" t="s">
        <v>21</v>
      </c>
      <c r="BK150" s="31" t="s">
        <v>645</v>
      </c>
      <c r="BL150" s="6"/>
      <c r="BM150" s="7"/>
      <c r="BN150" s="16"/>
      <c r="BO150" s="29" t="str">
        <f t="shared" si="106"/>
        <v>{"key_code":"t"},{"key_code":"y"},{"key_code":"e"}</v>
      </c>
      <c r="BP150" s="132"/>
      <c r="BQ150" s="29" t="str">
        <f t="shared" si="119"/>
        <v/>
      </c>
    </row>
    <row r="151" spans="1:69" ht="21">
      <c r="A151" s="154"/>
      <c r="B151" s="137"/>
      <c r="C151" s="137"/>
      <c r="D151" s="360"/>
      <c r="E151" s="371" t="str">
        <f t="shared" si="120"/>
        <v/>
      </c>
      <c r="F151" s="138" t="str">
        <f t="shared" ref="F151:F214" si="145">IF(AND($AF151=3,$AG151="A",$BO151&lt;&gt;""),_xlfn.CONCAT(E$5,_xlfn.XLOOKUP($BH151,仮想キートップ,キー位置),E$6,_xlfn.XLOOKUP($BJ151,仮想キートップ,キー位置),IF($BO151=$BQ151,E$16,E$7),_xlfn.XLOOKUP($BI151,仮想キートップ,入力コード),E$8,$BO151,E$9,_xlfn.XLOOKUP($BI151,仮想キートップ,キー位置),E$10,_xlfn.XLOOKUP($BI151,仮想キートップ,キー位置),E$11,E$12,_xlfn.XLOOKUP($BH151,仮想キートップ,キー位置),E$6,_xlfn.XLOOKUP($BJ151,仮想キートップ,キー位置),IF($BO151=$BQ151,E$16,E$7),_xlfn.XLOOKUP($BI151,仮想キートップ,入力コード),E$13,$BO151,E$9,_xlfn.XLOOKUP($BI151,仮想キートップ,キー位置),E$10,_xlfn.XLOOKUP($BI151,仮想キートップ,キー位置),E$11,E$14,_xlfn.XLOOKUP($BH151,仮想キートップ,キー位置),E$6,_xlfn.XLOOKUP($BJ151,仮想キートップ,キー位置),IF($BO151=$BQ151,E$16,E$7),_xlfn.XLOOKUP($BI151,仮想キートップ,入力コード),E$15,$BO151,E$9,_xlfn.XLOOKUP($BI151,仮想キートップ,キー位置),E$10,_xlfn.XLOOKUP($BI151,仮想キートップ,キー位置),E$11),"")</f>
        <v/>
      </c>
      <c r="G151" s="138" t="str">
        <f t="shared" ref="G151:G214" si="146">IF(AND($AF151=3,$AG151="A",$BO151&lt;&gt;""),_xlfn.CONCAT(E$5,_xlfn.XLOOKUP($BI151,仮想キートップ,キー位置),E$6,_xlfn.XLOOKUP($BJ151,仮想キートップ,キー位置),IF($BO151=$BQ151,E$16,E$7),_xlfn.XLOOKUP($BH151,仮想キートップ,入力コード),E$8,$BO151,E$9,_xlfn.XLOOKUP($BH151,仮想キートップ,キー位置),E$10,_xlfn.XLOOKUP($BH151,仮想キートップ,キー位置),E$11,E$12,_xlfn.XLOOKUP($BI151,仮想キートップ,キー位置),E$6,_xlfn.XLOOKUP($BJ151,仮想キートップ,キー位置),IF($BO151=$BQ151,E$16,E$7),_xlfn.XLOOKUP($BH151,仮想キートップ,入力コード),E$13,$BO151,E$9,_xlfn.XLOOKUP($BH151,仮想キートップ,キー位置),E$10,_xlfn.XLOOKUP($BH151,仮想キートップ,キー位置),E$11,E$14,_xlfn.XLOOKUP($BI151,仮想キートップ,キー位置),E$6,_xlfn.XLOOKUP($BJ151,仮想キートップ,キー位置),IF($BO151=$BQ151,E$16,E$7),_xlfn.XLOOKUP($BH151,仮想キートップ,入力コード),E$15,$BO151,E$9,_xlfn.XLOOKUP($BH151,仮想キートップ,キー位置),E$10,_xlfn.XLOOKUP($BH151,仮想キートップ,キー位置),E$11),"")</f>
        <v/>
      </c>
      <c r="H151" s="138" t="str">
        <f t="shared" si="121"/>
        <v>{"description":"(Sp) 右濁, し &amp; え → じ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D09","value":1}},{"set_variable":{"name":"USC","value":0}}],"to_after_key_up":[{"set_variable":{"name":"D09","value":0}}],"type":"basic"},</v>
      </c>
      <c r="I151" s="138" t="str">
        <f t="shared" si="122"/>
        <v/>
      </c>
      <c r="J151" s="138" t="str">
        <f t="shared" ref="J151:J214" si="147">IF(AND($AF151=3,$AG151="C",$AV151=1),_xlfn.CONCAT(H$5,_xlfn.XLOOKUP($BH151,仮想キートップ,キー位置),H$6,_xlfn.XLOOKUP($BJ151,仮想キートップ,キー位置),H$7,_xlfn.XLOOKUP($BI151,仮想キートップ,入力コード),H$8,$BO151,H$9,_xlfn.XLOOKUP($BI151,仮想キートップ,キー位置),H$10,_xlfn.XLOOKUP($BI151,仮想キートップ,キー位置),H$11,H$12,_xlfn.XLOOKUP($BH151,仮想キートップ,キー位置),H$6,_xlfn.XLOOKUP($BJ151,仮想キートップ,キー位置),H$7,_xlfn.XLOOKUP($BI151,仮想キートップ,入力コード),H$13,$BO151,H$9,_xlfn.XLOOKUP($BI151,仮想キートップ,キー位置),H$10,_xlfn.XLOOKUP($BI151,仮想キートップ,キー位置),H$11),"")</f>
        <v/>
      </c>
      <c r="K151" s="138" t="str">
        <f t="shared" ref="K151:K214" si="148">IF(AND($AF151=3,$AG151="C",$AV151&lt;&gt;1),_xlfn.CONCAT(I$5,_xlfn.XLOOKUP($BH151,仮想キートップ,キー位置),I$6,_xlfn.XLOOKUP($BJ151,仮想キートップ,キー位置),I$7,_xlfn.XLOOKUP($BI151,仮想キートップ,入力コード),I$8,$BO151,I$9,_xlfn.XLOOKUP($BI151,仮想キートップ,キー位置),I$10,_xlfn.XLOOKUP($BI151,仮想キートップ,キー位置),I$11,I$12,_xlfn.XLOOKUP($BH151,仮想キートップ,キー位置),I$6,_xlfn.XLOOKUP($BJ151,仮想キートップ,キー位置),I$7,_xlfn.XLOOKUP($BI151,仮想キートップ,入力コード),I$13,$BO151,I$9,_xlfn.XLOOKUP($BI151,仮想キートップ,キー位置),I$10,_xlfn.XLOOKUP($BI151,仮想キートップ,キー位置),I$11,I$14,_xlfn.XLOOKUP($BH151,仮想キートップ,キー位置),I$6,_xlfn.XLOOKUP($BJ151,仮想キートップ,キー位置),I$7,_xlfn.XLOOKUP($BI151,仮想キートップ,入力コード),I$15,$BO151,I$9,_xlfn.XLOOKUP($BI151,仮想キートップ,キー位置),I$10,_xlfn.XLOOKUP($BI151,仮想キートップ,キー位置),I$11),"")</f>
        <v>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D04","value":1}},{"set_variable":{"name":"USC","value":0}}],"to_after_key_up":[{"set_variable":{"name":"D04","value":0}}],"type":"basic"},</v>
      </c>
      <c r="L151" s="138" t="str">
        <f t="shared" ref="L151:L214" si="149">IF(AND($AF151=3,$AG151="C",$BA151=1),_xlfn.CONCAT(H$5,_xlfn.XLOOKUP($BI151,仮想キートップ,キー位置),H$6,_xlfn.XLOOKUP($BJ151,仮想キートップ,キー位置),H$7,_xlfn.XLOOKUP($BH151,仮想キートップ,入力コード),H$8,$BO151,H$9,_xlfn.XLOOKUP($BH151,仮想キートップ,キー位置),H$10,_xlfn.XLOOKUP($BH151,仮想キートップ,キー位置),H$11,H$12,_xlfn.XLOOKUP($BI151,仮想キートップ,キー位置),H$6,_xlfn.XLOOKUP($BJ151,仮想キートップ,キー位置),H$7,_xlfn.XLOOKUP($BH151,仮想キートップ,入力コード),H$13,$BO151,H$9,_xlfn.XLOOKUP($BH151,仮想キートップ,キー位置),H$10,_xlfn.XLOOKUP($BH151,仮想キートップ,キー位置),H$11),"")</f>
        <v/>
      </c>
      <c r="M151" s="138" t="str">
        <f t="shared" ref="M151:M214" si="150">IF(AND($AF151=3,$AG151="C",$BA151&lt;&gt;1),_xlfn.CONCAT(I$5,_xlfn.XLOOKUP($BI151,仮想キートップ,キー位置),I$6,_xlfn.XLOOKUP($BJ151,仮想キートップ,キー位置),I$7,_xlfn.XLOOKUP($BH151,仮想キートップ,入力コード),I$8,$BO151,I$9,_xlfn.XLOOKUP($BH151,仮想キートップ,キー位置),I$10,_xlfn.XLOOKUP($BH151,仮想キートップ,キー位置),I$11,I$12,_xlfn.XLOOKUP($BI151,仮想キートップ,キー位置),I$6,_xlfn.XLOOKUP($BJ151,仮想キートップ,キー位置),I$7,_xlfn.XLOOKUP($BH151,仮想キートップ,入力コード),I$13,$BO151,I$9,_xlfn.XLOOKUP($BH151,仮想キートップ,キー位置),I$10,_xlfn.XLOOKUP($BH151,仮想キートップ,キー位置),I$11,I$14,_xlfn.XLOOKUP($BI151,仮想キートップ,キー位置),I$6,_xlfn.XLOOKUP($BJ151,仮想キートップ,キー位置),I$7,_xlfn.XLOOKUP($BH151,仮想キートップ,入力コード),I$15,$BO151,I$9,_xlfn.XLOOKUP($BH151,仮想キートップ,キー位置),I$10,_xlfn.XLOOKUP($BH151,仮想キートップ,キー位置),I$11),"")</f>
        <v>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C07","value":1}},{"set_variable":{"name":"USC","value":0}}],"to_after_key_up":[{"set_variable":{"name":"C07","value":0}}],"type":"basic"},</v>
      </c>
      <c r="N151" s="138" t="str">
        <f t="shared" si="123"/>
        <v/>
      </c>
      <c r="O151" s="138" t="str">
        <f t="shared" si="124"/>
        <v/>
      </c>
      <c r="P151" s="138" t="str">
        <f t="shared" si="125"/>
        <v/>
      </c>
      <c r="Q151" s="138" t="str">
        <f t="shared" si="126"/>
        <v/>
      </c>
      <c r="R151" s="138" t="str">
        <f t="shared" si="127"/>
        <v/>
      </c>
      <c r="S151" s="138" t="str">
        <f t="shared" si="128"/>
        <v/>
      </c>
      <c r="T151" s="138" t="str">
        <f t="shared" si="129"/>
        <v/>
      </c>
      <c r="U151" s="138" t="str">
        <f t="shared" si="130"/>
        <v/>
      </c>
      <c r="V151" s="138" t="str">
        <f t="shared" si="131"/>
        <v/>
      </c>
      <c r="W151" s="138"/>
      <c r="X151" s="138"/>
      <c r="Y151" s="160"/>
      <c r="Z151" s="159" t="str">
        <f t="shared" si="132"/>
        <v/>
      </c>
      <c r="AA151" s="138" t="str">
        <f t="shared" si="133"/>
        <v/>
      </c>
      <c r="AB151" s="138" t="str">
        <f t="shared" si="134"/>
        <v/>
      </c>
      <c r="AC151" s="160" t="str">
        <f t="shared" si="135"/>
        <v/>
      </c>
      <c r="AD151" s="162"/>
      <c r="AF151" s="34">
        <f t="shared" si="107"/>
        <v>3</v>
      </c>
      <c r="AG151" s="33" t="str">
        <f t="shared" si="108"/>
        <v>C</v>
      </c>
      <c r="AH151" s="33">
        <f t="shared" si="109"/>
        <v>1</v>
      </c>
      <c r="AI151" s="33">
        <f t="shared" si="110"/>
        <v>2</v>
      </c>
      <c r="AJ151" s="40">
        <f t="shared" si="111"/>
        <v>2149646336</v>
      </c>
      <c r="AK151" s="319">
        <f t="shared" si="112"/>
        <v>0</v>
      </c>
      <c r="AL151" s="116"/>
      <c r="AM151" s="66" t="str">
        <f t="shared" si="113"/>
        <v>右濁</v>
      </c>
      <c r="AN151" s="67" t="str">
        <f t="shared" si="114"/>
        <v>し</v>
      </c>
      <c r="AO151" s="68">
        <f t="shared" si="136"/>
        <v>2147549184</v>
      </c>
      <c r="AP151" s="69" t="str">
        <f t="shared" si="137"/>
        <v>じ</v>
      </c>
      <c r="AQ151" s="67">
        <f t="shared" si="138"/>
        <v>1</v>
      </c>
      <c r="AR151" s="66" t="str">
        <f t="shared" si="115"/>
        <v>右濁</v>
      </c>
      <c r="AS151" s="67" t="str">
        <f t="shared" si="116"/>
        <v>え</v>
      </c>
      <c r="AT151" s="68">
        <f t="shared" si="139"/>
        <v>2149580800</v>
      </c>
      <c r="AU151" s="69" t="str">
        <f t="shared" si="140"/>
        <v/>
      </c>
      <c r="AV151" s="67">
        <f t="shared" si="141"/>
        <v>0</v>
      </c>
      <c r="AW151" s="66" t="str">
        <f t="shared" si="117"/>
        <v>し</v>
      </c>
      <c r="AX151" s="67" t="str">
        <f t="shared" si="118"/>
        <v>え</v>
      </c>
      <c r="AY151" s="68">
        <f t="shared" si="142"/>
        <v>2162688</v>
      </c>
      <c r="AZ151" s="69" t="str">
        <f t="shared" si="143"/>
        <v/>
      </c>
      <c r="BA151" s="70">
        <f t="shared" si="144"/>
        <v>0</v>
      </c>
      <c r="BB151" s="116"/>
      <c r="BC151" s="193">
        <v>140</v>
      </c>
      <c r="BD151" s="2"/>
      <c r="BE151" s="14"/>
      <c r="BF151" s="4" t="s">
        <v>410</v>
      </c>
      <c r="BG151" s="17" t="s">
        <v>622</v>
      </c>
      <c r="BH151" s="17" t="s">
        <v>52</v>
      </c>
      <c r="BI151" s="17" t="s">
        <v>30</v>
      </c>
      <c r="BJ151" s="169" t="s">
        <v>21</v>
      </c>
      <c r="BK151" s="31" t="s">
        <v>646</v>
      </c>
      <c r="BL151" s="6"/>
      <c r="BM151" s="7"/>
      <c r="BN151" s="16"/>
      <c r="BO151" s="29" t="str">
        <f t="shared" si="106"/>
        <v>{"key_code":"j"},{"key_code":"e"}</v>
      </c>
      <c r="BP151" s="132"/>
      <c r="BQ151" s="29" t="str">
        <f t="shared" si="119"/>
        <v/>
      </c>
    </row>
    <row r="152" spans="1:69" ht="21">
      <c r="A152" s="154"/>
      <c r="B152" s="137"/>
      <c r="C152" s="137"/>
      <c r="D152" s="360"/>
      <c r="E152" s="371" t="str">
        <f t="shared" si="120"/>
        <v/>
      </c>
      <c r="F152" s="138" t="str">
        <f t="shared" si="145"/>
        <v/>
      </c>
      <c r="G152" s="138" t="str">
        <f t="shared" si="146"/>
        <v/>
      </c>
      <c r="H152" s="138" t="str">
        <f t="shared" si="121"/>
        <v>{"description":"(Sp) 右濁, ち &amp; え → ぢ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D09","value":1}},{"set_variable":{"name":"USC","value":0}}],"to_after_key_up":[{"set_variable":{"name":"D09","value":0}}],"type":"basic"},</v>
      </c>
      <c r="I152" s="138" t="str">
        <f t="shared" si="122"/>
        <v/>
      </c>
      <c r="J152" s="138" t="str">
        <f t="shared" si="147"/>
        <v/>
      </c>
      <c r="K152" s="138" t="str">
        <f t="shared" si="148"/>
        <v>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C05","value":1}},{"set_variable":{"name":"USC","value":0}}],"to_after_key_up":[{"set_variable":{"name":"C05","value":0}}],"type":"basic"},</v>
      </c>
      <c r="L152" s="138" t="str">
        <f t="shared" si="149"/>
        <v/>
      </c>
      <c r="M152" s="138" t="str">
        <f t="shared" si="150"/>
        <v>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C07","value":1}},{"set_variable":{"name":"USC","value":0}}],"to_after_key_up":[{"set_variable":{"name":"C07","value":0}}],"type":"basic"},</v>
      </c>
      <c r="N152" s="138" t="str">
        <f t="shared" si="123"/>
        <v/>
      </c>
      <c r="O152" s="138" t="str">
        <f t="shared" si="124"/>
        <v/>
      </c>
      <c r="P152" s="138" t="str">
        <f t="shared" si="125"/>
        <v/>
      </c>
      <c r="Q152" s="138" t="str">
        <f t="shared" si="126"/>
        <v/>
      </c>
      <c r="R152" s="138" t="str">
        <f t="shared" si="127"/>
        <v/>
      </c>
      <c r="S152" s="138" t="str">
        <f t="shared" si="128"/>
        <v/>
      </c>
      <c r="T152" s="138" t="str">
        <f t="shared" si="129"/>
        <v/>
      </c>
      <c r="U152" s="138" t="str">
        <f t="shared" si="130"/>
        <v/>
      </c>
      <c r="V152" s="138" t="str">
        <f t="shared" si="131"/>
        <v/>
      </c>
      <c r="W152" s="138"/>
      <c r="X152" s="138"/>
      <c r="Y152" s="160"/>
      <c r="Z152" s="159" t="str">
        <f t="shared" si="132"/>
        <v/>
      </c>
      <c r="AA152" s="138" t="str">
        <f t="shared" si="133"/>
        <v/>
      </c>
      <c r="AB152" s="138" t="str">
        <f t="shared" si="134"/>
        <v/>
      </c>
      <c r="AC152" s="160" t="str">
        <f t="shared" si="135"/>
        <v/>
      </c>
      <c r="AD152" s="162"/>
      <c r="AF152" s="34">
        <f t="shared" si="107"/>
        <v>3</v>
      </c>
      <c r="AG152" s="33" t="str">
        <f t="shared" si="108"/>
        <v>C</v>
      </c>
      <c r="AH152" s="33">
        <f t="shared" si="109"/>
        <v>1</v>
      </c>
      <c r="AI152" s="33">
        <f t="shared" si="110"/>
        <v>2</v>
      </c>
      <c r="AJ152" s="40">
        <f t="shared" si="111"/>
        <v>2686451712</v>
      </c>
      <c r="AK152" s="319">
        <f t="shared" si="112"/>
        <v>0</v>
      </c>
      <c r="AL152" s="116"/>
      <c r="AM152" s="66" t="str">
        <f t="shared" si="113"/>
        <v>右濁</v>
      </c>
      <c r="AN152" s="67" t="str">
        <f t="shared" si="114"/>
        <v>ち</v>
      </c>
      <c r="AO152" s="68">
        <f t="shared" si="136"/>
        <v>2684354560</v>
      </c>
      <c r="AP152" s="69" t="str">
        <f t="shared" si="137"/>
        <v>ぢ</v>
      </c>
      <c r="AQ152" s="67">
        <f t="shared" si="138"/>
        <v>1</v>
      </c>
      <c r="AR152" s="66" t="str">
        <f t="shared" si="115"/>
        <v>右濁</v>
      </c>
      <c r="AS152" s="67" t="str">
        <f t="shared" si="116"/>
        <v>え</v>
      </c>
      <c r="AT152" s="68">
        <f t="shared" si="139"/>
        <v>2149580800</v>
      </c>
      <c r="AU152" s="69" t="str">
        <f t="shared" si="140"/>
        <v/>
      </c>
      <c r="AV152" s="67">
        <f t="shared" si="141"/>
        <v>0</v>
      </c>
      <c r="AW152" s="66" t="str">
        <f t="shared" si="117"/>
        <v>ち</v>
      </c>
      <c r="AX152" s="67" t="str">
        <f t="shared" si="118"/>
        <v>え</v>
      </c>
      <c r="AY152" s="68">
        <f t="shared" si="142"/>
        <v>538968064</v>
      </c>
      <c r="AZ152" s="69" t="str">
        <f t="shared" si="143"/>
        <v/>
      </c>
      <c r="BA152" s="70">
        <f t="shared" si="144"/>
        <v>0</v>
      </c>
      <c r="BB152" s="116"/>
      <c r="BC152" s="193">
        <v>141</v>
      </c>
      <c r="BD152" s="2"/>
      <c r="BE152" s="14"/>
      <c r="BF152" s="4" t="s">
        <v>410</v>
      </c>
      <c r="BG152" s="17" t="s">
        <v>622</v>
      </c>
      <c r="BH152" s="17" t="s">
        <v>52</v>
      </c>
      <c r="BI152" s="17" t="s">
        <v>50</v>
      </c>
      <c r="BJ152" s="169" t="s">
        <v>21</v>
      </c>
      <c r="BK152" s="31" t="s">
        <v>647</v>
      </c>
      <c r="BL152" s="6"/>
      <c r="BM152" s="7"/>
      <c r="BN152" s="16"/>
      <c r="BO152" s="29" t="str">
        <f t="shared" si="106"/>
        <v>{"key_code":"d"},{"key_code":"y"},{"key_code":"e"}</v>
      </c>
      <c r="BP152" s="132"/>
      <c r="BQ152" s="29" t="str">
        <f t="shared" si="119"/>
        <v/>
      </c>
    </row>
    <row r="153" spans="1:69" ht="21">
      <c r="A153" s="154"/>
      <c r="B153" s="137"/>
      <c r="C153" s="137"/>
      <c r="D153" s="360"/>
      <c r="E153" s="371" t="str">
        <f t="shared" si="120"/>
        <v/>
      </c>
      <c r="F153" s="138" t="str">
        <f t="shared" si="145"/>
        <v/>
      </c>
      <c r="G153" s="138" t="str">
        <f t="shared" si="146"/>
        <v/>
      </c>
      <c r="H153" s="138" t="str">
        <f t="shared" si="121"/>
        <v>{"description":"(Sp) 左半, ふ &amp; あ → ふぁ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C07","value":1}},{"set_variable":{"name":"USC","value":0}}],"to_after_key_up":[{"set_variable":{"name":"C07","value":0}}],"type":"basic"},</v>
      </c>
      <c r="I153" s="138" t="str">
        <f t="shared" si="122"/>
        <v/>
      </c>
      <c r="J153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B09","value":1}},{"set_variable":{"name":"USC","value":0}}],"to_after_key_up":[{"set_variable":{"name":"B09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B09","value":1}},{"set_variable":{"name":"USC","value":0}}],"to_after_key_up":[{"set_variable":{"name":"B09","value":0}}],"type":"basic"},</v>
      </c>
      <c r="K153" s="138" t="str">
        <f t="shared" si="148"/>
        <v/>
      </c>
      <c r="L153" s="138" t="str">
        <f t="shared" si="149"/>
        <v/>
      </c>
      <c r="M153" s="138" t="str">
        <f t="shared" si="150"/>
        <v>{"conditions":[{"type":"variable_if","name":"USC","value":2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B04","value":1}},{"set_variable":{"name":"USC","value":0}}],"to_after_key_up":[{"set_variable":{"name":"B04","value":0}}],"type":"basic"},</v>
      </c>
      <c r="N153" s="138" t="str">
        <f t="shared" si="123"/>
        <v/>
      </c>
      <c r="O153" s="138" t="str">
        <f t="shared" si="124"/>
        <v/>
      </c>
      <c r="P153" s="138" t="str">
        <f t="shared" si="125"/>
        <v/>
      </c>
      <c r="Q153" s="138" t="str">
        <f t="shared" si="126"/>
        <v/>
      </c>
      <c r="R153" s="138" t="str">
        <f t="shared" si="127"/>
        <v/>
      </c>
      <c r="S153" s="138" t="str">
        <f t="shared" si="128"/>
        <v/>
      </c>
      <c r="T153" s="138" t="str">
        <f t="shared" si="129"/>
        <v/>
      </c>
      <c r="U153" s="138" t="str">
        <f t="shared" si="130"/>
        <v/>
      </c>
      <c r="V153" s="138" t="str">
        <f t="shared" si="131"/>
        <v/>
      </c>
      <c r="W153" s="138"/>
      <c r="X153" s="138"/>
      <c r="Y153" s="160"/>
      <c r="Z153" s="159" t="str">
        <f t="shared" si="132"/>
        <v/>
      </c>
      <c r="AA153" s="138" t="str">
        <f t="shared" si="133"/>
        <v/>
      </c>
      <c r="AB153" s="138" t="str">
        <f t="shared" si="134"/>
        <v/>
      </c>
      <c r="AC153" s="160" t="str">
        <f t="shared" si="135"/>
        <v/>
      </c>
      <c r="AD153" s="162"/>
      <c r="AF153" s="34">
        <f t="shared" si="107"/>
        <v>3</v>
      </c>
      <c r="AG153" s="33" t="str">
        <f t="shared" si="108"/>
        <v>C</v>
      </c>
      <c r="AH153" s="33">
        <f t="shared" si="109"/>
        <v>1</v>
      </c>
      <c r="AI153" s="33">
        <f t="shared" si="110"/>
        <v>2</v>
      </c>
      <c r="AJ153" s="40">
        <f t="shared" si="111"/>
        <v>36286031200256</v>
      </c>
      <c r="AK153" s="319">
        <f t="shared" si="112"/>
        <v>0</v>
      </c>
      <c r="AL153" s="116"/>
      <c r="AM153" s="66" t="str">
        <f t="shared" si="113"/>
        <v>左半</v>
      </c>
      <c r="AN153" s="67" t="str">
        <f t="shared" si="114"/>
        <v>ふ</v>
      </c>
      <c r="AO153" s="68">
        <f t="shared" si="136"/>
        <v>36283883716608</v>
      </c>
      <c r="AP153" s="69" t="str">
        <f t="shared" si="137"/>
        <v>ぷ</v>
      </c>
      <c r="AQ153" s="67">
        <f t="shared" si="138"/>
        <v>1</v>
      </c>
      <c r="AR153" s="66" t="str">
        <f t="shared" si="115"/>
        <v>左半</v>
      </c>
      <c r="AS153" s="67" t="str">
        <f t="shared" si="116"/>
        <v>あ</v>
      </c>
      <c r="AT153" s="68">
        <f t="shared" si="139"/>
        <v>1101659111424</v>
      </c>
      <c r="AU153" s="69" t="str">
        <f t="shared" si="140"/>
        <v>ご</v>
      </c>
      <c r="AV153" s="67">
        <f t="shared" si="141"/>
        <v>1</v>
      </c>
      <c r="AW153" s="66" t="str">
        <f t="shared" si="117"/>
        <v>ふ</v>
      </c>
      <c r="AX153" s="67" t="str">
        <f t="shared" si="118"/>
        <v>あ</v>
      </c>
      <c r="AY153" s="68">
        <f t="shared" si="142"/>
        <v>35186519572480</v>
      </c>
      <c r="AZ153" s="69" t="str">
        <f t="shared" si="143"/>
        <v/>
      </c>
      <c r="BA153" s="70">
        <f t="shared" si="144"/>
        <v>0</v>
      </c>
      <c r="BB153" s="116"/>
      <c r="BC153" s="193">
        <v>142</v>
      </c>
      <c r="BD153" s="2"/>
      <c r="BE153" s="14"/>
      <c r="BF153" s="4" t="s">
        <v>410</v>
      </c>
      <c r="BG153" s="17" t="s">
        <v>622</v>
      </c>
      <c r="BH153" s="17" t="s">
        <v>79</v>
      </c>
      <c r="BI153" s="17" t="s">
        <v>84</v>
      </c>
      <c r="BJ153" s="169" t="s">
        <v>69</v>
      </c>
      <c r="BK153" s="31" t="s">
        <v>648</v>
      </c>
      <c r="BL153" s="6"/>
      <c r="BM153" s="7"/>
      <c r="BN153" s="16"/>
      <c r="BO153" s="29" t="str">
        <f t="shared" si="106"/>
        <v>{"key_code":"f"},{"key_code":"a"}</v>
      </c>
      <c r="BP153" s="132"/>
      <c r="BQ153" s="29" t="str">
        <f t="shared" si="119"/>
        <v/>
      </c>
    </row>
    <row r="154" spans="1:69" ht="21">
      <c r="A154" s="154"/>
      <c r="B154" s="137"/>
      <c r="C154" s="137"/>
      <c r="D154" s="360"/>
      <c r="E154" s="371" t="str">
        <f t="shared" si="120"/>
        <v/>
      </c>
      <c r="F154" s="138" t="str">
        <f t="shared" si="145"/>
        <v/>
      </c>
      <c r="G154" s="138" t="str">
        <f t="shared" si="146"/>
        <v/>
      </c>
      <c r="H154" s="138" t="str">
        <f t="shared" si="121"/>
        <v>{"description":"(Sp) 左半, ふ &amp; い → ふぃ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C08","value":1}},{"set_variable":{"name":"USC","value":0}}],"to_after_key_up":[{"set_variable":{"name":"C08","value":0}}],"type":"basic"},</v>
      </c>
      <c r="I154" s="138" t="str">
        <f t="shared" si="122"/>
        <v/>
      </c>
      <c r="J154" s="138" t="str">
        <f t="shared" si="147"/>
        <v/>
      </c>
      <c r="K154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B09","value":1}},{"set_variable":{"name":"USC","value":0}}],"to_after_key_up":[{"set_variable":{"name":"B09","value":0}}],"type":"basic"},</v>
      </c>
      <c r="L154" s="138" t="str">
        <f t="shared" si="149"/>
        <v/>
      </c>
      <c r="M154" s="138" t="str">
        <f t="shared" si="150"/>
        <v>{"conditions":[{"type":"variable_if","name":"USC","value":2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B04","value":1}},{"set_variable":{"name":"USC","value":0}}],"to_after_key_up":[{"set_variable":{"name":"B04","value":0}}],"type":"basic"},</v>
      </c>
      <c r="N154" s="138" t="str">
        <f t="shared" si="123"/>
        <v/>
      </c>
      <c r="O154" s="138" t="str">
        <f t="shared" si="124"/>
        <v/>
      </c>
      <c r="P154" s="138" t="str">
        <f t="shared" si="125"/>
        <v/>
      </c>
      <c r="Q154" s="138" t="str">
        <f t="shared" si="126"/>
        <v/>
      </c>
      <c r="R154" s="138" t="str">
        <f t="shared" si="127"/>
        <v/>
      </c>
      <c r="S154" s="138" t="str">
        <f t="shared" si="128"/>
        <v/>
      </c>
      <c r="T154" s="138" t="str">
        <f t="shared" si="129"/>
        <v/>
      </c>
      <c r="U154" s="138" t="str">
        <f t="shared" si="130"/>
        <v/>
      </c>
      <c r="V154" s="138" t="str">
        <f t="shared" si="131"/>
        <v/>
      </c>
      <c r="W154" s="138"/>
      <c r="X154" s="138"/>
      <c r="Y154" s="160"/>
      <c r="Z154" s="159" t="str">
        <f t="shared" si="132"/>
        <v/>
      </c>
      <c r="AA154" s="138" t="str">
        <f t="shared" si="133"/>
        <v/>
      </c>
      <c r="AB154" s="138" t="str">
        <f t="shared" si="134"/>
        <v/>
      </c>
      <c r="AC154" s="160" t="str">
        <f t="shared" si="135"/>
        <v/>
      </c>
      <c r="AD154" s="162"/>
      <c r="AF154" s="34">
        <f t="shared" si="107"/>
        <v>3</v>
      </c>
      <c r="AG154" s="33" t="str">
        <f t="shared" si="108"/>
        <v>C</v>
      </c>
      <c r="AH154" s="33">
        <f t="shared" si="109"/>
        <v>1</v>
      </c>
      <c r="AI154" s="33">
        <f t="shared" si="110"/>
        <v>2</v>
      </c>
      <c r="AJ154" s="40">
        <f t="shared" si="111"/>
        <v>36288178683904</v>
      </c>
      <c r="AK154" s="319">
        <f t="shared" si="112"/>
        <v>0</v>
      </c>
      <c r="AL154" s="116"/>
      <c r="AM154" s="66" t="str">
        <f t="shared" si="113"/>
        <v>左半</v>
      </c>
      <c r="AN154" s="67" t="str">
        <f t="shared" si="114"/>
        <v>ふ</v>
      </c>
      <c r="AO154" s="68">
        <f t="shared" si="136"/>
        <v>36283883716608</v>
      </c>
      <c r="AP154" s="69" t="str">
        <f t="shared" si="137"/>
        <v>ぷ</v>
      </c>
      <c r="AQ154" s="67">
        <f t="shared" si="138"/>
        <v>1</v>
      </c>
      <c r="AR154" s="66" t="str">
        <f t="shared" si="115"/>
        <v>左半</v>
      </c>
      <c r="AS154" s="67" t="str">
        <f t="shared" si="116"/>
        <v>い</v>
      </c>
      <c r="AT154" s="68">
        <f t="shared" si="139"/>
        <v>1103806595072</v>
      </c>
      <c r="AU154" s="69" t="str">
        <f t="shared" si="140"/>
        <v/>
      </c>
      <c r="AV154" s="67">
        <f t="shared" si="141"/>
        <v>0</v>
      </c>
      <c r="AW154" s="66" t="str">
        <f t="shared" si="117"/>
        <v>ふ</v>
      </c>
      <c r="AX154" s="67" t="str">
        <f t="shared" si="118"/>
        <v>い</v>
      </c>
      <c r="AY154" s="68">
        <f t="shared" si="142"/>
        <v>35188667056128</v>
      </c>
      <c r="AZ154" s="69" t="str">
        <f t="shared" si="143"/>
        <v/>
      </c>
      <c r="BA154" s="70">
        <f t="shared" si="144"/>
        <v>0</v>
      </c>
      <c r="BB154" s="116"/>
      <c r="BC154" s="193">
        <v>143</v>
      </c>
      <c r="BD154" s="2"/>
      <c r="BE154" s="14"/>
      <c r="BF154" s="4" t="s">
        <v>410</v>
      </c>
      <c r="BG154" s="17" t="s">
        <v>622</v>
      </c>
      <c r="BH154" s="17" t="s">
        <v>79</v>
      </c>
      <c r="BI154" s="17" t="s">
        <v>84</v>
      </c>
      <c r="BJ154" s="169" t="s">
        <v>71</v>
      </c>
      <c r="BK154" s="31" t="s">
        <v>649</v>
      </c>
      <c r="BL154" s="6"/>
      <c r="BM154" s="7"/>
      <c r="BN154" s="16"/>
      <c r="BO154" s="29" t="str">
        <f t="shared" si="106"/>
        <v>{"key_code":"f"},{"key_code":"i"}</v>
      </c>
      <c r="BP154" s="132"/>
      <c r="BQ154" s="29" t="str">
        <f t="shared" si="119"/>
        <v/>
      </c>
    </row>
    <row r="155" spans="1:69" ht="21">
      <c r="A155" s="154"/>
      <c r="B155" s="137"/>
      <c r="C155" s="137"/>
      <c r="D155" s="360"/>
      <c r="E155" s="371" t="str">
        <f t="shared" si="120"/>
        <v/>
      </c>
      <c r="F155" s="138" t="str">
        <f t="shared" si="145"/>
        <v/>
      </c>
      <c r="G155" s="138" t="str">
        <f t="shared" si="146"/>
        <v/>
      </c>
      <c r="H155" s="138" t="str">
        <f t="shared" si="121"/>
        <v>{"description":"(Sp) 左半, ふ &amp; え → ふぇ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D09","value":1}},{"set_variable":{"name":"USC","value":0}}],"to_after_key_up":[{"set_variable":{"name":"D09","value":0}}],"type":"basic"},</v>
      </c>
      <c r="I155" s="138" t="str">
        <f t="shared" si="122"/>
        <v/>
      </c>
      <c r="J155" s="138" t="str">
        <f t="shared" si="147"/>
        <v/>
      </c>
      <c r="K155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B09","value":1}},{"set_variable":{"name":"USC","value":0}}],"to_after_key_up":[{"set_variable":{"name":"B09","value":0}}],"type":"basic"},</v>
      </c>
      <c r="L155" s="138" t="str">
        <f t="shared" si="149"/>
        <v/>
      </c>
      <c r="M155" s="138" t="str">
        <f t="shared" si="150"/>
        <v>{"conditions":[{"type":"variable_if","name":"USC","value":2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B04","value":1}},{"set_variable":{"name":"USC","value":0}}],"to_after_key_up":[{"set_variable":{"name":"B04","value":0}}],"type":"basic"},</v>
      </c>
      <c r="N155" s="138" t="str">
        <f t="shared" si="123"/>
        <v/>
      </c>
      <c r="O155" s="138" t="str">
        <f t="shared" si="124"/>
        <v/>
      </c>
      <c r="P155" s="138" t="str">
        <f t="shared" si="125"/>
        <v/>
      </c>
      <c r="Q155" s="138" t="str">
        <f t="shared" si="126"/>
        <v/>
      </c>
      <c r="R155" s="138" t="str">
        <f t="shared" si="127"/>
        <v/>
      </c>
      <c r="S155" s="138" t="str">
        <f t="shared" si="128"/>
        <v/>
      </c>
      <c r="T155" s="138" t="str">
        <f t="shared" si="129"/>
        <v/>
      </c>
      <c r="U155" s="138" t="str">
        <f t="shared" si="130"/>
        <v/>
      </c>
      <c r="V155" s="138" t="str">
        <f t="shared" si="131"/>
        <v/>
      </c>
      <c r="W155" s="138"/>
      <c r="X155" s="138"/>
      <c r="Y155" s="160"/>
      <c r="Z155" s="159" t="str">
        <f t="shared" si="132"/>
        <v/>
      </c>
      <c r="AA155" s="138" t="str">
        <f t="shared" si="133"/>
        <v/>
      </c>
      <c r="AB155" s="138" t="str">
        <f t="shared" si="134"/>
        <v/>
      </c>
      <c r="AC155" s="160" t="str">
        <f t="shared" si="135"/>
        <v/>
      </c>
      <c r="AD155" s="162"/>
      <c r="AF155" s="34">
        <f t="shared" si="107"/>
        <v>3</v>
      </c>
      <c r="AG155" s="33" t="str">
        <f t="shared" si="108"/>
        <v>C</v>
      </c>
      <c r="AH155" s="33">
        <f t="shared" si="109"/>
        <v>1</v>
      </c>
      <c r="AI155" s="33">
        <f t="shared" si="110"/>
        <v>2</v>
      </c>
      <c r="AJ155" s="40">
        <f t="shared" si="111"/>
        <v>36283885813760</v>
      </c>
      <c r="AK155" s="319">
        <f t="shared" si="112"/>
        <v>0</v>
      </c>
      <c r="AL155" s="116"/>
      <c r="AM155" s="66" t="str">
        <f t="shared" si="113"/>
        <v>左半</v>
      </c>
      <c r="AN155" s="67" t="str">
        <f t="shared" si="114"/>
        <v>ふ</v>
      </c>
      <c r="AO155" s="68">
        <f t="shared" si="136"/>
        <v>36283883716608</v>
      </c>
      <c r="AP155" s="69" t="str">
        <f t="shared" si="137"/>
        <v>ぷ</v>
      </c>
      <c r="AQ155" s="67">
        <f t="shared" si="138"/>
        <v>1</v>
      </c>
      <c r="AR155" s="66" t="str">
        <f t="shared" si="115"/>
        <v>左半</v>
      </c>
      <c r="AS155" s="67" t="str">
        <f t="shared" si="116"/>
        <v>え</v>
      </c>
      <c r="AT155" s="68">
        <f t="shared" si="139"/>
        <v>1099513724928</v>
      </c>
      <c r="AU155" s="69" t="str">
        <f t="shared" si="140"/>
        <v/>
      </c>
      <c r="AV155" s="67">
        <f t="shared" si="141"/>
        <v>0</v>
      </c>
      <c r="AW155" s="66" t="str">
        <f t="shared" si="117"/>
        <v>ふ</v>
      </c>
      <c r="AX155" s="67" t="str">
        <f t="shared" si="118"/>
        <v>え</v>
      </c>
      <c r="AY155" s="68">
        <f t="shared" si="142"/>
        <v>35184374185984</v>
      </c>
      <c r="AZ155" s="69" t="str">
        <f t="shared" si="143"/>
        <v/>
      </c>
      <c r="BA155" s="70">
        <f t="shared" si="144"/>
        <v>0</v>
      </c>
      <c r="BB155" s="116"/>
      <c r="BC155" s="193">
        <v>144</v>
      </c>
      <c r="BD155" s="2"/>
      <c r="BE155" s="14"/>
      <c r="BF155" s="4" t="s">
        <v>410</v>
      </c>
      <c r="BG155" s="17" t="s">
        <v>622</v>
      </c>
      <c r="BH155" s="17" t="s">
        <v>79</v>
      </c>
      <c r="BI155" s="17" t="s">
        <v>84</v>
      </c>
      <c r="BJ155" s="169" t="s">
        <v>21</v>
      </c>
      <c r="BK155" s="31" t="s">
        <v>650</v>
      </c>
      <c r="BL155" s="6"/>
      <c r="BM155" s="7"/>
      <c r="BN155" s="16"/>
      <c r="BO155" s="29" t="str">
        <f t="shared" si="106"/>
        <v>{"key_code":"f"},{"key_code":"e"}</v>
      </c>
      <c r="BP155" s="132"/>
      <c r="BQ155" s="29" t="str">
        <f t="shared" si="119"/>
        <v/>
      </c>
    </row>
    <row r="156" spans="1:69" ht="21">
      <c r="A156" s="154"/>
      <c r="B156" s="137"/>
      <c r="C156" s="137"/>
      <c r="D156" s="360"/>
      <c r="E156" s="371" t="str">
        <f t="shared" si="120"/>
        <v/>
      </c>
      <c r="F156" s="138" t="str">
        <f t="shared" si="145"/>
        <v/>
      </c>
      <c r="G156" s="138" t="str">
        <f t="shared" si="146"/>
        <v/>
      </c>
      <c r="H156" s="138" t="str">
        <f t="shared" si="121"/>
        <v>{"description":"(Sp) 左半, ふ &amp; お → ふぉ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B06","value":1}},{"set_variable":{"name":"USC","value":0}}],"to_after_key_up":[{"set_variable":{"name":"B06","value":0}}],"type":"basic"},</v>
      </c>
      <c r="I156" s="138" t="str">
        <f t="shared" si="122"/>
        <v/>
      </c>
      <c r="J156" s="138" t="str">
        <f t="shared" si="147"/>
        <v/>
      </c>
      <c r="K156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B09","value":1}},{"set_variable":{"name":"USC","value":0}}],"to_after_key_up":[{"set_variable":{"name":"B09","value":0}}],"type":"basic"},</v>
      </c>
      <c r="L156" s="138" t="str">
        <f t="shared" si="149"/>
        <v/>
      </c>
      <c r="M156" s="138" t="str">
        <f t="shared" si="150"/>
        <v>{"conditions":[{"type":"variable_if","name":"USC","value":2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B04","value":1}},{"set_variable":{"name":"USC","value":0}}],"to_after_key_up":[{"set_variable":{"name":"B04","value":0}}],"type":"basic"},</v>
      </c>
      <c r="N156" s="138" t="str">
        <f t="shared" si="123"/>
        <v/>
      </c>
      <c r="O156" s="138" t="str">
        <f t="shared" si="124"/>
        <v/>
      </c>
      <c r="P156" s="138" t="str">
        <f t="shared" si="125"/>
        <v/>
      </c>
      <c r="Q156" s="138" t="str">
        <f t="shared" si="126"/>
        <v/>
      </c>
      <c r="R156" s="138" t="str">
        <f t="shared" si="127"/>
        <v/>
      </c>
      <c r="S156" s="138" t="str">
        <f t="shared" si="128"/>
        <v/>
      </c>
      <c r="T156" s="138" t="str">
        <f t="shared" si="129"/>
        <v/>
      </c>
      <c r="U156" s="138" t="str">
        <f t="shared" si="130"/>
        <v/>
      </c>
      <c r="V156" s="138" t="str">
        <f t="shared" si="131"/>
        <v/>
      </c>
      <c r="W156" s="138"/>
      <c r="X156" s="138"/>
      <c r="Y156" s="160"/>
      <c r="Z156" s="159" t="str">
        <f t="shared" si="132"/>
        <v/>
      </c>
      <c r="AA156" s="138" t="str">
        <f t="shared" si="133"/>
        <v/>
      </c>
      <c r="AB156" s="138" t="str">
        <f t="shared" si="134"/>
        <v/>
      </c>
      <c r="AC156" s="160" t="str">
        <f t="shared" si="135"/>
        <v/>
      </c>
      <c r="AD156" s="162"/>
      <c r="AF156" s="34">
        <f t="shared" si="107"/>
        <v>3</v>
      </c>
      <c r="AG156" s="33" t="str">
        <f t="shared" si="108"/>
        <v>C</v>
      </c>
      <c r="AH156" s="33">
        <f t="shared" si="109"/>
        <v>1</v>
      </c>
      <c r="AI156" s="33">
        <f t="shared" si="110"/>
        <v>2</v>
      </c>
      <c r="AJ156" s="40">
        <f t="shared" si="111"/>
        <v>40681930227712</v>
      </c>
      <c r="AK156" s="319">
        <f t="shared" si="112"/>
        <v>0</v>
      </c>
      <c r="AL156" s="116"/>
      <c r="AM156" s="66" t="str">
        <f t="shared" si="113"/>
        <v>左半</v>
      </c>
      <c r="AN156" s="67" t="str">
        <f t="shared" si="114"/>
        <v>ふ</v>
      </c>
      <c r="AO156" s="68">
        <f t="shared" si="136"/>
        <v>36283883716608</v>
      </c>
      <c r="AP156" s="69" t="str">
        <f t="shared" si="137"/>
        <v>ぷ</v>
      </c>
      <c r="AQ156" s="67">
        <f t="shared" si="138"/>
        <v>1</v>
      </c>
      <c r="AR156" s="66" t="str">
        <f t="shared" si="115"/>
        <v>左半</v>
      </c>
      <c r="AS156" s="67" t="str">
        <f t="shared" si="116"/>
        <v>お</v>
      </c>
      <c r="AT156" s="68">
        <f t="shared" si="139"/>
        <v>5497558138880</v>
      </c>
      <c r="AU156" s="69" t="str">
        <f t="shared" si="140"/>
        <v/>
      </c>
      <c r="AV156" s="67">
        <f t="shared" si="141"/>
        <v>0</v>
      </c>
      <c r="AW156" s="66" t="str">
        <f t="shared" si="117"/>
        <v>ふ</v>
      </c>
      <c r="AX156" s="67" t="str">
        <f t="shared" si="118"/>
        <v>お</v>
      </c>
      <c r="AY156" s="68">
        <f t="shared" si="142"/>
        <v>39582418599936</v>
      </c>
      <c r="AZ156" s="69" t="str">
        <f t="shared" si="143"/>
        <v/>
      </c>
      <c r="BA156" s="70">
        <f t="shared" si="144"/>
        <v>0</v>
      </c>
      <c r="BB156" s="116"/>
      <c r="BC156" s="193">
        <v>145</v>
      </c>
      <c r="BD156" s="2"/>
      <c r="BE156" s="14"/>
      <c r="BF156" s="4" t="s">
        <v>410</v>
      </c>
      <c r="BG156" s="17" t="s">
        <v>622</v>
      </c>
      <c r="BH156" s="17" t="s">
        <v>79</v>
      </c>
      <c r="BI156" s="17" t="s">
        <v>84</v>
      </c>
      <c r="BJ156" s="169" t="s">
        <v>81</v>
      </c>
      <c r="BK156" s="31" t="s">
        <v>651</v>
      </c>
      <c r="BL156" s="6"/>
      <c r="BM156" s="7"/>
      <c r="BN156" s="16"/>
      <c r="BO156" s="29" t="str">
        <f t="shared" si="106"/>
        <v>{"key_code":"f"},{"key_code":"o"}</v>
      </c>
      <c r="BP156" s="132"/>
      <c r="BQ156" s="29" t="str">
        <f t="shared" si="119"/>
        <v/>
      </c>
    </row>
    <row r="157" spans="1:69" ht="21">
      <c r="A157" s="154"/>
      <c r="B157" s="137"/>
      <c r="C157" s="137"/>
      <c r="D157" s="360"/>
      <c r="E157" s="371" t="str">
        <f t="shared" si="120"/>
        <v/>
      </c>
      <c r="F157" s="138" t="str">
        <f t="shared" si="145"/>
        <v/>
      </c>
      <c r="G157" s="138" t="str">
        <f t="shared" si="146"/>
        <v/>
      </c>
      <c r="H157" s="138" t="str">
        <f t="shared" si="121"/>
        <v>{"description":"(Sp) 左半, ふ &amp; ゆ → ふゅ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D10","value":1}},{"set_variable":{"name":"USC","value":0}}],"to_after_key_up":[{"set_variable":{"name":"D10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D10","value":1}},{"set_variable":{"name":"USC","value":0}}],"to_after_key_up":[{"set_variable":{"name":"D10","value":0}}],"type":"basic"},</v>
      </c>
      <c r="I157" s="138" t="str">
        <f t="shared" si="122"/>
        <v/>
      </c>
      <c r="J157" s="138" t="str">
        <f t="shared" si="147"/>
        <v>{"conditions":[{"type":"variable_unless","name":"USC","value":0},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B09","value":1}},{"set_variable":{"name":"USC","value":0}}],"to_after_key_up":[{"set_variable":{"name":"B09","value":0}}],"type":"basic"},{"conditions":[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B09","value":1}},{"set_variable":{"name":"USC","value":0}}],"to_after_key_up":[{"set_variable":{"name":"B09","value":0}}],"type":"basic"},</v>
      </c>
      <c r="K157" s="138" t="str">
        <f t="shared" si="148"/>
        <v/>
      </c>
      <c r="L157" s="138" t="str">
        <f t="shared" si="149"/>
        <v/>
      </c>
      <c r="M157" s="138" t="str">
        <f t="shared" si="150"/>
        <v>{"conditions":[{"type":"variable_if","name":"USC","value":2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B04","value":1}},{"set_variable":{"name":"USC","value":0}}],"to_after_key_up":[{"set_variable":{"name":"B04","value":0}}],"type":"basic"},</v>
      </c>
      <c r="N157" s="138" t="str">
        <f t="shared" si="123"/>
        <v/>
      </c>
      <c r="O157" s="138" t="str">
        <f t="shared" si="124"/>
        <v/>
      </c>
      <c r="P157" s="138" t="str">
        <f t="shared" si="125"/>
        <v/>
      </c>
      <c r="Q157" s="138" t="str">
        <f t="shared" si="126"/>
        <v/>
      </c>
      <c r="R157" s="138" t="str">
        <f t="shared" si="127"/>
        <v/>
      </c>
      <c r="S157" s="138" t="str">
        <f t="shared" si="128"/>
        <v/>
      </c>
      <c r="T157" s="138" t="str">
        <f t="shared" si="129"/>
        <v/>
      </c>
      <c r="U157" s="138" t="str">
        <f t="shared" si="130"/>
        <v/>
      </c>
      <c r="V157" s="138" t="str">
        <f t="shared" si="131"/>
        <v/>
      </c>
      <c r="W157" s="138"/>
      <c r="X157" s="138"/>
      <c r="Y157" s="160"/>
      <c r="Z157" s="159" t="str">
        <f t="shared" si="132"/>
        <v/>
      </c>
      <c r="AA157" s="138" t="str">
        <f t="shared" si="133"/>
        <v/>
      </c>
      <c r="AB157" s="138" t="str">
        <f t="shared" si="134"/>
        <v/>
      </c>
      <c r="AC157" s="160" t="str">
        <f t="shared" si="135"/>
        <v/>
      </c>
      <c r="AD157" s="162"/>
      <c r="AF157" s="34">
        <f t="shared" si="107"/>
        <v>3</v>
      </c>
      <c r="AG157" s="33" t="str">
        <f t="shared" si="108"/>
        <v>C</v>
      </c>
      <c r="AH157" s="33">
        <f t="shared" si="109"/>
        <v>1</v>
      </c>
      <c r="AI157" s="33">
        <f t="shared" si="110"/>
        <v>2</v>
      </c>
      <c r="AJ157" s="40">
        <f t="shared" si="111"/>
        <v>36283887910912</v>
      </c>
      <c r="AK157" s="319">
        <f t="shared" si="112"/>
        <v>0</v>
      </c>
      <c r="AL157" s="116"/>
      <c r="AM157" s="66" t="str">
        <f t="shared" si="113"/>
        <v>左半</v>
      </c>
      <c r="AN157" s="67" t="str">
        <f t="shared" si="114"/>
        <v>ふ</v>
      </c>
      <c r="AO157" s="68">
        <f t="shared" si="136"/>
        <v>36283883716608</v>
      </c>
      <c r="AP157" s="69" t="str">
        <f t="shared" si="137"/>
        <v>ぷ</v>
      </c>
      <c r="AQ157" s="67">
        <f t="shared" si="138"/>
        <v>1</v>
      </c>
      <c r="AR157" s="66" t="str">
        <f t="shared" si="115"/>
        <v>左半</v>
      </c>
      <c r="AS157" s="67" t="str">
        <f t="shared" si="116"/>
        <v>ゆ</v>
      </c>
      <c r="AT157" s="68">
        <f t="shared" si="139"/>
        <v>1099515822080</v>
      </c>
      <c r="AU157" s="69" t="str">
        <f t="shared" si="140"/>
        <v>ぺ</v>
      </c>
      <c r="AV157" s="67">
        <f t="shared" si="141"/>
        <v>1</v>
      </c>
      <c r="AW157" s="66" t="str">
        <f t="shared" si="117"/>
        <v>ふ</v>
      </c>
      <c r="AX157" s="67" t="str">
        <f t="shared" si="118"/>
        <v>ゆ</v>
      </c>
      <c r="AY157" s="68">
        <f t="shared" si="142"/>
        <v>35184376283136</v>
      </c>
      <c r="AZ157" s="69" t="str">
        <f t="shared" si="143"/>
        <v/>
      </c>
      <c r="BA157" s="70">
        <f t="shared" si="144"/>
        <v>0</v>
      </c>
      <c r="BB157" s="116"/>
      <c r="BC157" s="193">
        <v>146</v>
      </c>
      <c r="BD157" s="2"/>
      <c r="BE157" s="14"/>
      <c r="BF157" s="4" t="s">
        <v>410</v>
      </c>
      <c r="BG157" s="17" t="s">
        <v>622</v>
      </c>
      <c r="BH157" s="17" t="s">
        <v>79</v>
      </c>
      <c r="BI157" s="17" t="s">
        <v>84</v>
      </c>
      <c r="BJ157" s="169" t="s">
        <v>22</v>
      </c>
      <c r="BK157" s="31" t="s">
        <v>652</v>
      </c>
      <c r="BL157" s="6"/>
      <c r="BM157" s="7"/>
      <c r="BN157" s="16"/>
      <c r="BO157" s="29" t="str">
        <f t="shared" si="106"/>
        <v>{"key_code":"f"},{"key_code":"y"},{"key_code":"u"}</v>
      </c>
      <c r="BP157" s="132"/>
      <c r="BQ157" s="29" t="str">
        <f t="shared" si="119"/>
        <v/>
      </c>
    </row>
    <row r="158" spans="1:69" ht="21">
      <c r="A158" s="154"/>
      <c r="B158" s="137"/>
      <c r="C158" s="137"/>
      <c r="D158" s="360"/>
      <c r="E158" s="371" t="str">
        <f t="shared" si="120"/>
        <v/>
      </c>
      <c r="F158" s="138" t="str">
        <f t="shared" si="145"/>
        <v/>
      </c>
      <c r="G158" s="138" t="str">
        <f t="shared" si="146"/>
        <v/>
      </c>
      <c r="H158" s="138" t="str">
        <f t="shared" si="121"/>
        <v>{"description":"(Sp) 左濁, う &amp; あ → ヴぁ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C07","value":1}},{"set_variable":{"name":"USC","value":0}}],"to_after_key_up":[{"set_variable":{"name":"C07","value":0}}],"type":"basic"},</v>
      </c>
      <c r="I158" s="138" t="str">
        <f t="shared" si="122"/>
        <v/>
      </c>
      <c r="J158" s="138" t="str">
        <f t="shared" si="147"/>
        <v>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C09","value":1}},{"set_variable":{"name":"USC","value":0}}],"to_after_key_up":[{"set_variable":{"name":"C09","value":0}}],"type":"basic"},</v>
      </c>
      <c r="K158" s="138" t="str">
        <f t="shared" si="148"/>
        <v/>
      </c>
      <c r="L158" s="138" t="str">
        <f t="shared" si="149"/>
        <v/>
      </c>
      <c r="M158" s="138" t="str">
        <f t="shared" si="150"/>
        <v>{"conditions":[{"type":"variable_if","name":"USC","value":2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C04","value":1}},{"set_variable":{"name":"USC","value":0}}],"to_after_key_up":[{"set_variable":{"name":"C04","value":0}}],"type":"basic"},</v>
      </c>
      <c r="N158" s="138" t="str">
        <f t="shared" si="123"/>
        <v/>
      </c>
      <c r="O158" s="138" t="str">
        <f t="shared" si="124"/>
        <v/>
      </c>
      <c r="P158" s="138" t="str">
        <f t="shared" si="125"/>
        <v/>
      </c>
      <c r="Q158" s="138" t="str">
        <f t="shared" si="126"/>
        <v/>
      </c>
      <c r="R158" s="138" t="str">
        <f t="shared" si="127"/>
        <v/>
      </c>
      <c r="S158" s="138" t="str">
        <f t="shared" si="128"/>
        <v/>
      </c>
      <c r="T158" s="138" t="str">
        <f t="shared" si="129"/>
        <v/>
      </c>
      <c r="U158" s="138" t="str">
        <f t="shared" si="130"/>
        <v/>
      </c>
      <c r="V158" s="138" t="str">
        <f t="shared" si="131"/>
        <v/>
      </c>
      <c r="W158" s="138"/>
      <c r="X158" s="138"/>
      <c r="Y158" s="160"/>
      <c r="Z158" s="159" t="str">
        <f t="shared" si="132"/>
        <v/>
      </c>
      <c r="AA158" s="138" t="str">
        <f t="shared" si="133"/>
        <v/>
      </c>
      <c r="AB158" s="138" t="str">
        <f t="shared" si="134"/>
        <v/>
      </c>
      <c r="AC158" s="160" t="str">
        <f t="shared" si="135"/>
        <v/>
      </c>
      <c r="AD158" s="162"/>
      <c r="AF158" s="34">
        <f t="shared" si="107"/>
        <v>3</v>
      </c>
      <c r="AG158" s="33" t="str">
        <f t="shared" si="108"/>
        <v>C</v>
      </c>
      <c r="AH158" s="33">
        <f t="shared" si="109"/>
        <v>1</v>
      </c>
      <c r="AI158" s="33">
        <f t="shared" si="110"/>
        <v>2</v>
      </c>
      <c r="AJ158" s="40">
        <f t="shared" si="111"/>
        <v>11005853696</v>
      </c>
      <c r="AK158" s="319">
        <f t="shared" si="112"/>
        <v>0</v>
      </c>
      <c r="AL158" s="116"/>
      <c r="AM158" s="66" t="str">
        <f t="shared" si="113"/>
        <v>左濁</v>
      </c>
      <c r="AN158" s="67" t="str">
        <f t="shared" si="114"/>
        <v>う</v>
      </c>
      <c r="AO158" s="68">
        <f t="shared" si="136"/>
        <v>8858370048</v>
      </c>
      <c r="AP158" s="69" t="str">
        <f t="shared" si="137"/>
        <v>ヴ</v>
      </c>
      <c r="AQ158" s="67">
        <f t="shared" si="138"/>
        <v>1</v>
      </c>
      <c r="AR158" s="66" t="str">
        <f t="shared" si="115"/>
        <v>左濁</v>
      </c>
      <c r="AS158" s="67" t="str">
        <f t="shared" si="116"/>
        <v>あ</v>
      </c>
      <c r="AT158" s="68">
        <f t="shared" si="139"/>
        <v>2415919104</v>
      </c>
      <c r="AU158" s="69" t="str">
        <f t="shared" si="140"/>
        <v>が</v>
      </c>
      <c r="AV158" s="67">
        <f t="shared" si="141"/>
        <v>1</v>
      </c>
      <c r="AW158" s="66" t="str">
        <f t="shared" si="117"/>
        <v>う</v>
      </c>
      <c r="AX158" s="67" t="str">
        <f t="shared" si="118"/>
        <v>あ</v>
      </c>
      <c r="AY158" s="68">
        <f t="shared" si="142"/>
        <v>10737418240</v>
      </c>
      <c r="AZ158" s="69" t="str">
        <f t="shared" si="143"/>
        <v/>
      </c>
      <c r="BA158" s="70">
        <f t="shared" si="144"/>
        <v>0</v>
      </c>
      <c r="BB158" s="116"/>
      <c r="BC158" s="193">
        <v>147</v>
      </c>
      <c r="BD158" s="2"/>
      <c r="BE158" s="14"/>
      <c r="BF158" s="4" t="s">
        <v>410</v>
      </c>
      <c r="BG158" s="17" t="s">
        <v>622</v>
      </c>
      <c r="BH158" s="17" t="s">
        <v>48</v>
      </c>
      <c r="BI158" s="17" t="s">
        <v>73</v>
      </c>
      <c r="BJ158" s="169" t="s">
        <v>69</v>
      </c>
      <c r="BK158" s="31" t="s">
        <v>653</v>
      </c>
      <c r="BL158" s="6"/>
      <c r="BM158" s="7"/>
      <c r="BN158" s="16"/>
      <c r="BO158" s="29" t="str">
        <f t="shared" si="106"/>
        <v>{"key_code":"v"},{"key_code":"a"}</v>
      </c>
      <c r="BP158" s="132"/>
      <c r="BQ158" s="29" t="str">
        <f t="shared" si="119"/>
        <v/>
      </c>
    </row>
    <row r="159" spans="1:69" ht="21">
      <c r="A159" s="154"/>
      <c r="B159" s="137"/>
      <c r="C159" s="137"/>
      <c r="D159" s="360"/>
      <c r="E159" s="371" t="str">
        <f t="shared" si="120"/>
        <v/>
      </c>
      <c r="F159" s="138" t="str">
        <f t="shared" si="145"/>
        <v/>
      </c>
      <c r="G159" s="138" t="str">
        <f t="shared" si="146"/>
        <v/>
      </c>
      <c r="H159" s="138" t="str">
        <f t="shared" si="121"/>
        <v>{"description":"(Sp) 左濁, う &amp; い → ヴぃ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C08","value":1}},{"set_variable":{"name":"USC","value":0}}],"to_after_key_up":[{"set_variable":{"name":"C08","value":0}}],"type":"basic"},</v>
      </c>
      <c r="I159" s="138" t="str">
        <f t="shared" si="122"/>
        <v/>
      </c>
      <c r="J159" s="138" t="str">
        <f t="shared" si="147"/>
        <v/>
      </c>
      <c r="K159" s="138" t="str">
        <f t="shared" si="148"/>
        <v>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C09","value":1}},{"set_variable":{"name":"USC","value":0}}],"to_after_key_up":[{"set_variable":{"name":"C09","value":0}}],"type":"basic"},</v>
      </c>
      <c r="L159" s="138" t="str">
        <f t="shared" si="149"/>
        <v/>
      </c>
      <c r="M159" s="138" t="str">
        <f t="shared" si="150"/>
        <v>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C04","value":1}},{"set_variable":{"name":"USC","value":0}}],"to_after_key_up":[{"set_variable":{"name":"C04","value":0}}],"type":"basic"},</v>
      </c>
      <c r="N159" s="138" t="str">
        <f t="shared" si="123"/>
        <v/>
      </c>
      <c r="O159" s="138" t="str">
        <f t="shared" si="124"/>
        <v/>
      </c>
      <c r="P159" s="138" t="str">
        <f t="shared" si="125"/>
        <v/>
      </c>
      <c r="Q159" s="138" t="str">
        <f t="shared" si="126"/>
        <v/>
      </c>
      <c r="R159" s="138" t="str">
        <f t="shared" si="127"/>
        <v/>
      </c>
      <c r="S159" s="138" t="str">
        <f t="shared" si="128"/>
        <v/>
      </c>
      <c r="T159" s="138" t="str">
        <f t="shared" si="129"/>
        <v/>
      </c>
      <c r="U159" s="138" t="str">
        <f t="shared" si="130"/>
        <v/>
      </c>
      <c r="V159" s="138" t="str">
        <f t="shared" si="131"/>
        <v/>
      </c>
      <c r="W159" s="138"/>
      <c r="X159" s="138"/>
      <c r="Y159" s="160"/>
      <c r="Z159" s="159" t="str">
        <f t="shared" si="132"/>
        <v/>
      </c>
      <c r="AA159" s="138" t="str">
        <f t="shared" si="133"/>
        <v/>
      </c>
      <c r="AB159" s="138" t="str">
        <f t="shared" si="134"/>
        <v/>
      </c>
      <c r="AC159" s="160" t="str">
        <f t="shared" si="135"/>
        <v/>
      </c>
      <c r="AD159" s="162"/>
      <c r="AF159" s="34">
        <f t="shared" si="107"/>
        <v>3</v>
      </c>
      <c r="AG159" s="33" t="str">
        <f t="shared" si="108"/>
        <v>C</v>
      </c>
      <c r="AH159" s="33">
        <f t="shared" si="109"/>
        <v>1</v>
      </c>
      <c r="AI159" s="33">
        <f t="shared" si="110"/>
        <v>2</v>
      </c>
      <c r="AJ159" s="40">
        <f t="shared" si="111"/>
        <v>13153337344</v>
      </c>
      <c r="AK159" s="319">
        <f t="shared" si="112"/>
        <v>0</v>
      </c>
      <c r="AL159" s="116"/>
      <c r="AM159" s="66" t="str">
        <f t="shared" si="113"/>
        <v>左濁</v>
      </c>
      <c r="AN159" s="67" t="str">
        <f t="shared" si="114"/>
        <v>う</v>
      </c>
      <c r="AO159" s="68">
        <f t="shared" si="136"/>
        <v>8858370048</v>
      </c>
      <c r="AP159" s="69" t="str">
        <f t="shared" si="137"/>
        <v>ヴ</v>
      </c>
      <c r="AQ159" s="67">
        <f t="shared" si="138"/>
        <v>1</v>
      </c>
      <c r="AR159" s="66" t="str">
        <f t="shared" si="115"/>
        <v>左濁</v>
      </c>
      <c r="AS159" s="67" t="str">
        <f t="shared" si="116"/>
        <v>い</v>
      </c>
      <c r="AT159" s="68">
        <f t="shared" si="139"/>
        <v>4563402752</v>
      </c>
      <c r="AU159" s="69" t="str">
        <f t="shared" si="140"/>
        <v/>
      </c>
      <c r="AV159" s="67">
        <f t="shared" si="141"/>
        <v>0</v>
      </c>
      <c r="AW159" s="66" t="str">
        <f t="shared" si="117"/>
        <v>う</v>
      </c>
      <c r="AX159" s="67" t="str">
        <f t="shared" si="118"/>
        <v>い</v>
      </c>
      <c r="AY159" s="68">
        <f t="shared" si="142"/>
        <v>12884901888</v>
      </c>
      <c r="AZ159" s="69" t="str">
        <f t="shared" si="143"/>
        <v/>
      </c>
      <c r="BA159" s="70">
        <f t="shared" si="144"/>
        <v>0</v>
      </c>
      <c r="BB159" s="116"/>
      <c r="BC159" s="193">
        <v>148</v>
      </c>
      <c r="BD159" s="2"/>
      <c r="BE159" s="14"/>
      <c r="BF159" s="4" t="s">
        <v>410</v>
      </c>
      <c r="BG159" s="17" t="s">
        <v>622</v>
      </c>
      <c r="BH159" s="17" t="s">
        <v>48</v>
      </c>
      <c r="BI159" s="17" t="s">
        <v>73</v>
      </c>
      <c r="BJ159" s="169" t="s">
        <v>71</v>
      </c>
      <c r="BK159" s="31" t="s">
        <v>654</v>
      </c>
      <c r="BL159" s="6"/>
      <c r="BM159" s="7"/>
      <c r="BN159" s="16"/>
      <c r="BO159" s="29" t="str">
        <f t="shared" si="106"/>
        <v>{"key_code":"v"},{"key_code":"i"}</v>
      </c>
      <c r="BP159" s="132"/>
      <c r="BQ159" s="29" t="str">
        <f t="shared" si="119"/>
        <v/>
      </c>
    </row>
    <row r="160" spans="1:69" ht="21">
      <c r="A160" s="154"/>
      <c r="B160" s="137"/>
      <c r="C160" s="137"/>
      <c r="D160" s="360"/>
      <c r="E160" s="371" t="str">
        <f t="shared" si="120"/>
        <v/>
      </c>
      <c r="F160" s="138" t="str">
        <f t="shared" si="145"/>
        <v/>
      </c>
      <c r="G160" s="138" t="str">
        <f t="shared" si="146"/>
        <v/>
      </c>
      <c r="H160" s="138" t="str">
        <f t="shared" si="121"/>
        <v>{"description":"(Sp) 左濁, う &amp; え → ヴぇ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D09","value":1}},{"set_variable":{"name":"USC","value":0}}],"to_after_key_up":[{"set_variable":{"name":"D09","value":0}}],"type":"basic"},</v>
      </c>
      <c r="I160" s="138" t="str">
        <f t="shared" si="122"/>
        <v/>
      </c>
      <c r="J160" s="138" t="str">
        <f t="shared" si="147"/>
        <v>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C09","value":1}},{"set_variable":{"name":"USC","value":0}}],"to_after_key_up":[{"set_variable":{"name":"C09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C09","value":1}},{"set_variable":{"name":"USC","value":0}}],"to_after_key_up":[{"set_variable":{"name":"C09","value":0}}],"type":"basic"},</v>
      </c>
      <c r="K160" s="138" t="str">
        <f t="shared" si="148"/>
        <v/>
      </c>
      <c r="L160" s="138" t="str">
        <f t="shared" si="149"/>
        <v/>
      </c>
      <c r="M160" s="138" t="str">
        <f t="shared" si="150"/>
        <v>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C04","value":1}},{"set_variable":{"name":"USC","value":0}}],"to_after_key_up":[{"set_variable":{"name":"C04","value":0}}],"type":"basic"},</v>
      </c>
      <c r="N160" s="138" t="str">
        <f t="shared" si="123"/>
        <v/>
      </c>
      <c r="O160" s="138" t="str">
        <f t="shared" si="124"/>
        <v/>
      </c>
      <c r="P160" s="138" t="str">
        <f t="shared" si="125"/>
        <v/>
      </c>
      <c r="Q160" s="138" t="str">
        <f t="shared" si="126"/>
        <v/>
      </c>
      <c r="R160" s="138" t="str">
        <f t="shared" si="127"/>
        <v/>
      </c>
      <c r="S160" s="138" t="str">
        <f t="shared" si="128"/>
        <v/>
      </c>
      <c r="T160" s="138" t="str">
        <f t="shared" si="129"/>
        <v/>
      </c>
      <c r="U160" s="138" t="str">
        <f t="shared" si="130"/>
        <v/>
      </c>
      <c r="V160" s="138" t="str">
        <f t="shared" si="131"/>
        <v/>
      </c>
      <c r="W160" s="138"/>
      <c r="X160" s="138"/>
      <c r="Y160" s="160"/>
      <c r="Z160" s="159" t="str">
        <f t="shared" si="132"/>
        <v/>
      </c>
      <c r="AA160" s="138" t="str">
        <f t="shared" si="133"/>
        <v/>
      </c>
      <c r="AB160" s="138" t="str">
        <f t="shared" si="134"/>
        <v/>
      </c>
      <c r="AC160" s="160" t="str">
        <f t="shared" si="135"/>
        <v/>
      </c>
      <c r="AD160" s="162"/>
      <c r="AF160" s="34">
        <f t="shared" si="107"/>
        <v>3</v>
      </c>
      <c r="AG160" s="33" t="str">
        <f t="shared" si="108"/>
        <v>C</v>
      </c>
      <c r="AH160" s="33">
        <f t="shared" si="109"/>
        <v>1</v>
      </c>
      <c r="AI160" s="33">
        <f t="shared" si="110"/>
        <v>2</v>
      </c>
      <c r="AJ160" s="40">
        <f t="shared" si="111"/>
        <v>8860467200</v>
      </c>
      <c r="AK160" s="319">
        <f t="shared" si="112"/>
        <v>0</v>
      </c>
      <c r="AL160" s="116"/>
      <c r="AM160" s="66" t="str">
        <f t="shared" si="113"/>
        <v>左濁</v>
      </c>
      <c r="AN160" s="67" t="str">
        <f t="shared" si="114"/>
        <v>う</v>
      </c>
      <c r="AO160" s="68">
        <f t="shared" si="136"/>
        <v>8858370048</v>
      </c>
      <c r="AP160" s="69" t="str">
        <f t="shared" si="137"/>
        <v>ヴ</v>
      </c>
      <c r="AQ160" s="67">
        <f t="shared" si="138"/>
        <v>1</v>
      </c>
      <c r="AR160" s="66" t="str">
        <f t="shared" si="115"/>
        <v>左濁</v>
      </c>
      <c r="AS160" s="67" t="str">
        <f t="shared" si="116"/>
        <v>え</v>
      </c>
      <c r="AT160" s="68">
        <f t="shared" si="139"/>
        <v>270532608</v>
      </c>
      <c r="AU160" s="69" t="str">
        <f t="shared" si="140"/>
        <v>ず</v>
      </c>
      <c r="AV160" s="67">
        <f t="shared" si="141"/>
        <v>1</v>
      </c>
      <c r="AW160" s="66" t="str">
        <f t="shared" si="117"/>
        <v>う</v>
      </c>
      <c r="AX160" s="67" t="str">
        <f t="shared" si="118"/>
        <v>え</v>
      </c>
      <c r="AY160" s="68">
        <f t="shared" si="142"/>
        <v>8592031744</v>
      </c>
      <c r="AZ160" s="69" t="str">
        <f t="shared" si="143"/>
        <v/>
      </c>
      <c r="BA160" s="70">
        <f t="shared" si="144"/>
        <v>0</v>
      </c>
      <c r="BB160" s="116"/>
      <c r="BC160" s="193">
        <v>149</v>
      </c>
      <c r="BD160" s="2"/>
      <c r="BE160" s="14"/>
      <c r="BF160" s="4" t="s">
        <v>410</v>
      </c>
      <c r="BG160" s="17" t="s">
        <v>622</v>
      </c>
      <c r="BH160" s="17" t="s">
        <v>48</v>
      </c>
      <c r="BI160" s="17" t="s">
        <v>73</v>
      </c>
      <c r="BJ160" s="169" t="s">
        <v>21</v>
      </c>
      <c r="BK160" s="31" t="s">
        <v>655</v>
      </c>
      <c r="BL160" s="6"/>
      <c r="BM160" s="7"/>
      <c r="BN160" s="16"/>
      <c r="BO160" s="29" t="str">
        <f t="shared" si="106"/>
        <v>{"key_code":"v"},{"key_code":"e"}</v>
      </c>
      <c r="BP160" s="132"/>
      <c r="BQ160" s="29" t="str">
        <f t="shared" si="119"/>
        <v/>
      </c>
    </row>
    <row r="161" spans="1:69" ht="21">
      <c r="A161" s="154"/>
      <c r="B161" s="137"/>
      <c r="C161" s="137"/>
      <c r="D161" s="360"/>
      <c r="E161" s="371" t="str">
        <f t="shared" si="120"/>
        <v/>
      </c>
      <c r="F161" s="138" t="str">
        <f t="shared" si="145"/>
        <v/>
      </c>
      <c r="G161" s="138" t="str">
        <f t="shared" si="146"/>
        <v/>
      </c>
      <c r="H161" s="138" t="str">
        <f t="shared" si="121"/>
        <v>{"description":"(Sp) 左濁, う &amp; お → ヴぉ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B06","value":1}},{"set_variable":{"name":"USC","value":0}}],"to_after_key_up":[{"set_variable":{"name":"B06","value":0}}],"type":"basic"},</v>
      </c>
      <c r="I161" s="138" t="str">
        <f t="shared" si="122"/>
        <v/>
      </c>
      <c r="J161" s="138" t="str">
        <f t="shared" si="147"/>
        <v>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C09","value":1}},{"set_variable":{"name":"USC","value":0}}],"to_after_key_up":[{"set_variable":{"name":"C09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C09","value":1}},{"set_variable":{"name":"USC","value":0}}],"to_after_key_up":[{"set_variable":{"name":"C09","value":0}}],"type":"basic"},</v>
      </c>
      <c r="K161" s="138" t="str">
        <f t="shared" si="148"/>
        <v/>
      </c>
      <c r="L161" s="138" t="str">
        <f t="shared" si="149"/>
        <v/>
      </c>
      <c r="M161" s="138" t="str">
        <f t="shared" si="150"/>
        <v>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C04","value":1}},{"set_variable":{"name":"USC","value":0}}],"to_after_key_up":[{"set_variable":{"name":"C04","value":0}}],"type":"basic"},</v>
      </c>
      <c r="N161" s="138" t="str">
        <f t="shared" si="123"/>
        <v/>
      </c>
      <c r="O161" s="138" t="str">
        <f t="shared" si="124"/>
        <v/>
      </c>
      <c r="P161" s="138" t="str">
        <f t="shared" si="125"/>
        <v/>
      </c>
      <c r="Q161" s="138" t="str">
        <f t="shared" si="126"/>
        <v/>
      </c>
      <c r="R161" s="138" t="str">
        <f t="shared" si="127"/>
        <v/>
      </c>
      <c r="S161" s="138" t="str">
        <f t="shared" si="128"/>
        <v/>
      </c>
      <c r="T161" s="138" t="str">
        <f t="shared" si="129"/>
        <v/>
      </c>
      <c r="U161" s="138" t="str">
        <f t="shared" si="130"/>
        <v/>
      </c>
      <c r="V161" s="138" t="str">
        <f t="shared" si="131"/>
        <v/>
      </c>
      <c r="W161" s="138"/>
      <c r="X161" s="138"/>
      <c r="Y161" s="160"/>
      <c r="Z161" s="159" t="str">
        <f t="shared" si="132"/>
        <v/>
      </c>
      <c r="AA161" s="138" t="str">
        <f t="shared" si="133"/>
        <v/>
      </c>
      <c r="AB161" s="138" t="str">
        <f t="shared" si="134"/>
        <v/>
      </c>
      <c r="AC161" s="160" t="str">
        <f t="shared" si="135"/>
        <v/>
      </c>
      <c r="AD161" s="162"/>
      <c r="AF161" s="34">
        <f t="shared" si="107"/>
        <v>3</v>
      </c>
      <c r="AG161" s="33" t="str">
        <f t="shared" si="108"/>
        <v>C</v>
      </c>
      <c r="AH161" s="33">
        <f t="shared" si="109"/>
        <v>1</v>
      </c>
      <c r="AI161" s="33">
        <f t="shared" si="110"/>
        <v>2</v>
      </c>
      <c r="AJ161" s="40">
        <f t="shared" si="111"/>
        <v>4406904881152</v>
      </c>
      <c r="AK161" s="319">
        <f t="shared" si="112"/>
        <v>0</v>
      </c>
      <c r="AL161" s="116"/>
      <c r="AM161" s="66" t="str">
        <f t="shared" si="113"/>
        <v>左濁</v>
      </c>
      <c r="AN161" s="67" t="str">
        <f t="shared" si="114"/>
        <v>う</v>
      </c>
      <c r="AO161" s="68">
        <f t="shared" si="136"/>
        <v>8858370048</v>
      </c>
      <c r="AP161" s="69" t="str">
        <f t="shared" si="137"/>
        <v>ヴ</v>
      </c>
      <c r="AQ161" s="67">
        <f t="shared" si="138"/>
        <v>1</v>
      </c>
      <c r="AR161" s="66" t="str">
        <f t="shared" si="115"/>
        <v>左濁</v>
      </c>
      <c r="AS161" s="67" t="str">
        <f t="shared" si="116"/>
        <v>お</v>
      </c>
      <c r="AT161" s="68">
        <f t="shared" si="139"/>
        <v>4398314946560</v>
      </c>
      <c r="AU161" s="69" t="str">
        <f t="shared" si="140"/>
        <v>だ</v>
      </c>
      <c r="AV161" s="67">
        <f t="shared" si="141"/>
        <v>1</v>
      </c>
      <c r="AW161" s="66" t="str">
        <f t="shared" si="117"/>
        <v>う</v>
      </c>
      <c r="AX161" s="67" t="str">
        <f t="shared" si="118"/>
        <v>お</v>
      </c>
      <c r="AY161" s="68">
        <f t="shared" si="142"/>
        <v>4406636445696</v>
      </c>
      <c r="AZ161" s="69" t="str">
        <f t="shared" si="143"/>
        <v/>
      </c>
      <c r="BA161" s="70">
        <f t="shared" si="144"/>
        <v>0</v>
      </c>
      <c r="BB161" s="116"/>
      <c r="BC161" s="193">
        <v>150</v>
      </c>
      <c r="BD161" s="2"/>
      <c r="BE161" s="14"/>
      <c r="BF161" s="4" t="s">
        <v>410</v>
      </c>
      <c r="BG161" s="17" t="s">
        <v>622</v>
      </c>
      <c r="BH161" s="17" t="s">
        <v>48</v>
      </c>
      <c r="BI161" s="17" t="s">
        <v>73</v>
      </c>
      <c r="BJ161" s="169" t="s">
        <v>81</v>
      </c>
      <c r="BK161" s="31" t="s">
        <v>656</v>
      </c>
      <c r="BL161" s="6"/>
      <c r="BM161" s="7"/>
      <c r="BN161" s="16"/>
      <c r="BO161" s="29" t="str">
        <f t="shared" si="106"/>
        <v>{"key_code":"v"},{"key_code":"o"}</v>
      </c>
      <c r="BP161" s="132"/>
      <c r="BQ161" s="29" t="str">
        <f t="shared" si="119"/>
        <v/>
      </c>
    </row>
    <row r="162" spans="1:69" ht="21">
      <c r="A162" s="154"/>
      <c r="B162" s="137"/>
      <c r="C162" s="137"/>
      <c r="D162" s="360"/>
      <c r="E162" s="371" t="str">
        <f t="shared" si="120"/>
        <v/>
      </c>
      <c r="F162" s="138" t="str">
        <f t="shared" si="145"/>
        <v/>
      </c>
      <c r="G162" s="138" t="str">
        <f t="shared" si="146"/>
        <v/>
      </c>
      <c r="H162" s="138" t="str">
        <f t="shared" si="121"/>
        <v>{"description":"(Sp) 左濁, う &amp; ゆ → ヴゅ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D10","value":1}},{"set_variable":{"name":"USC","value":0}}],"to_after_key_up":[{"set_variable":{"name":"D10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D10","value":1}},{"set_variable":{"name":"USC","value":0}}],"to_after_key_up":[{"set_variable":{"name":"D10","value":0}}],"type":"basic"},</v>
      </c>
      <c r="I162" s="138" t="str">
        <f t="shared" si="122"/>
        <v/>
      </c>
      <c r="J162" s="138" t="str">
        <f t="shared" si="147"/>
        <v>{"conditions":[{"type":"variable_unless","name":"USC","value":0},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C09","value":1}},{"set_variable":{"name":"USC","value":0}}],"to_after_key_up":[{"set_variable":{"name":"C09","value":0}}],"type":"basic"},{"conditions":[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C09","value":1}},{"set_variable":{"name":"USC","value":0}}],"to_after_key_up":[{"set_variable":{"name":"C09","value":0}}],"type":"basic"},</v>
      </c>
      <c r="K162" s="138" t="str">
        <f t="shared" si="148"/>
        <v/>
      </c>
      <c r="L162" s="138" t="str">
        <f t="shared" si="149"/>
        <v/>
      </c>
      <c r="M162" s="138" t="str">
        <f t="shared" si="150"/>
        <v>{"conditions":[{"type":"variable_if","name":"USC","value":2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C04","value":1}},{"set_variable":{"name":"USC","value":0}}],"to_after_key_up":[{"set_variable":{"name":"C04","value":0}}],"type":"basic"},</v>
      </c>
      <c r="N162" s="138" t="str">
        <f t="shared" si="123"/>
        <v/>
      </c>
      <c r="O162" s="138" t="str">
        <f t="shared" si="124"/>
        <v/>
      </c>
      <c r="P162" s="138" t="str">
        <f t="shared" si="125"/>
        <v/>
      </c>
      <c r="Q162" s="138" t="str">
        <f t="shared" si="126"/>
        <v/>
      </c>
      <c r="R162" s="138" t="str">
        <f t="shared" si="127"/>
        <v/>
      </c>
      <c r="S162" s="138" t="str">
        <f t="shared" si="128"/>
        <v/>
      </c>
      <c r="T162" s="138" t="str">
        <f t="shared" si="129"/>
        <v/>
      </c>
      <c r="U162" s="138" t="str">
        <f t="shared" si="130"/>
        <v/>
      </c>
      <c r="V162" s="138" t="str">
        <f t="shared" si="131"/>
        <v/>
      </c>
      <c r="W162" s="138"/>
      <c r="X162" s="138"/>
      <c r="Y162" s="160"/>
      <c r="Z162" s="159" t="str">
        <f t="shared" si="132"/>
        <v/>
      </c>
      <c r="AA162" s="138" t="str">
        <f t="shared" si="133"/>
        <v/>
      </c>
      <c r="AB162" s="138" t="str">
        <f t="shared" si="134"/>
        <v/>
      </c>
      <c r="AC162" s="160" t="str">
        <f t="shared" si="135"/>
        <v/>
      </c>
      <c r="AD162" s="162"/>
      <c r="AF162" s="34">
        <f t="shared" si="107"/>
        <v>3</v>
      </c>
      <c r="AG162" s="33" t="str">
        <f t="shared" si="108"/>
        <v>C</v>
      </c>
      <c r="AH162" s="33">
        <f t="shared" si="109"/>
        <v>1</v>
      </c>
      <c r="AI162" s="33">
        <f t="shared" si="110"/>
        <v>2</v>
      </c>
      <c r="AJ162" s="40">
        <f t="shared" si="111"/>
        <v>8862564352</v>
      </c>
      <c r="AK162" s="319">
        <f t="shared" si="112"/>
        <v>0</v>
      </c>
      <c r="AL162" s="116"/>
      <c r="AM162" s="66" t="str">
        <f t="shared" si="113"/>
        <v>左濁</v>
      </c>
      <c r="AN162" s="67" t="str">
        <f t="shared" si="114"/>
        <v>う</v>
      </c>
      <c r="AO162" s="68">
        <f t="shared" si="136"/>
        <v>8858370048</v>
      </c>
      <c r="AP162" s="69" t="str">
        <f t="shared" si="137"/>
        <v>ヴ</v>
      </c>
      <c r="AQ162" s="67">
        <f t="shared" si="138"/>
        <v>1</v>
      </c>
      <c r="AR162" s="66" t="str">
        <f t="shared" si="115"/>
        <v>左濁</v>
      </c>
      <c r="AS162" s="67" t="str">
        <f t="shared" si="116"/>
        <v>ゆ</v>
      </c>
      <c r="AT162" s="68">
        <f t="shared" si="139"/>
        <v>272629760</v>
      </c>
      <c r="AU162" s="69" t="str">
        <f t="shared" si="140"/>
        <v>べ</v>
      </c>
      <c r="AV162" s="67">
        <f t="shared" si="141"/>
        <v>1</v>
      </c>
      <c r="AW162" s="66" t="str">
        <f t="shared" si="117"/>
        <v>う</v>
      </c>
      <c r="AX162" s="67" t="str">
        <f t="shared" si="118"/>
        <v>ゆ</v>
      </c>
      <c r="AY162" s="68">
        <f t="shared" si="142"/>
        <v>8594128896</v>
      </c>
      <c r="AZ162" s="69" t="str">
        <f t="shared" si="143"/>
        <v/>
      </c>
      <c r="BA162" s="70">
        <f t="shared" si="144"/>
        <v>0</v>
      </c>
      <c r="BB162" s="116"/>
      <c r="BC162" s="193">
        <v>151</v>
      </c>
      <c r="BD162" s="2"/>
      <c r="BE162" s="14"/>
      <c r="BF162" s="4" t="s">
        <v>410</v>
      </c>
      <c r="BG162" s="17" t="s">
        <v>622</v>
      </c>
      <c r="BH162" s="17" t="s">
        <v>48</v>
      </c>
      <c r="BI162" s="17" t="s">
        <v>73</v>
      </c>
      <c r="BJ162" s="169" t="s">
        <v>22</v>
      </c>
      <c r="BK162" s="31" t="s">
        <v>657</v>
      </c>
      <c r="BL162" s="6"/>
      <c r="BM162" s="7"/>
      <c r="BN162" s="16"/>
      <c r="BO162" s="29" t="str">
        <f t="shared" si="106"/>
        <v>{"key_code":"v"},{"key_code":"y"},{"key_code":"u"}</v>
      </c>
      <c r="BP162" s="132"/>
      <c r="BQ162" s="29" t="str">
        <f t="shared" si="119"/>
        <v/>
      </c>
    </row>
    <row r="163" spans="1:69" ht="21">
      <c r="A163" s="154"/>
      <c r="B163" s="137"/>
      <c r="C163" s="137"/>
      <c r="D163" s="360"/>
      <c r="E163" s="371" t="str">
        <f t="shared" si="120"/>
        <v/>
      </c>
      <c r="F163" s="138" t="str">
        <f t="shared" si="145"/>
        <v/>
      </c>
      <c r="G163" s="138" t="str">
        <f t="shared" si="146"/>
        <v/>
      </c>
      <c r="H163" s="138" t="str">
        <f t="shared" si="121"/>
        <v/>
      </c>
      <c r="I163" s="138" t="str">
        <f t="shared" si="122"/>
        <v>{"description":"(Sp) 左半, う &amp; い → うぃ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u"},{"key_code":"x"},{"key_code":"i"},{"set_variable":{"name":"C08","value":1}},{"set_variable":{"name":"USC","value":0}}],"to_after_key_up":[{"set_variable":{"name":"C08","value":0}}],"type":"basic"},</v>
      </c>
      <c r="J163" s="138" t="str">
        <f t="shared" si="147"/>
        <v/>
      </c>
      <c r="K163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u"},{"key_code":"x"},{"key_code":"i"},{"set_variable":{"name":"C09","value":1}},{"set_variable":{"name":"USC","value":0}}],"to_after_key_up":[{"set_variable":{"name":"C09","value":0}}],"type":"basic"},</v>
      </c>
      <c r="L163" s="138" t="str">
        <f t="shared" si="149"/>
        <v/>
      </c>
      <c r="M163" s="138" t="str">
        <f t="shared" si="150"/>
        <v>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u"},{"key_code":"x"},{"key_code":"i"},{"set_variable":{"name":"B04","value":1}},{"set_variable":{"name":"USC","value":0}}],"to_after_key_up":[{"set_variable":{"name":"B04","value":0}}],"type":"basic"},</v>
      </c>
      <c r="N163" s="138" t="str">
        <f t="shared" si="123"/>
        <v/>
      </c>
      <c r="O163" s="138" t="str">
        <f t="shared" si="124"/>
        <v/>
      </c>
      <c r="P163" s="138" t="str">
        <f t="shared" si="125"/>
        <v/>
      </c>
      <c r="Q163" s="138" t="str">
        <f t="shared" si="126"/>
        <v/>
      </c>
      <c r="R163" s="138" t="str">
        <f t="shared" si="127"/>
        <v/>
      </c>
      <c r="S163" s="138" t="str">
        <f t="shared" si="128"/>
        <v/>
      </c>
      <c r="T163" s="138" t="str">
        <f t="shared" si="129"/>
        <v/>
      </c>
      <c r="U163" s="138" t="str">
        <f t="shared" si="130"/>
        <v/>
      </c>
      <c r="V163" s="138" t="str">
        <f t="shared" si="131"/>
        <v/>
      </c>
      <c r="W163" s="138"/>
      <c r="X163" s="138"/>
      <c r="Y163" s="160"/>
      <c r="Z163" s="159" t="str">
        <f t="shared" si="132"/>
        <v/>
      </c>
      <c r="AA163" s="138" t="str">
        <f t="shared" si="133"/>
        <v/>
      </c>
      <c r="AB163" s="138" t="str">
        <f t="shared" si="134"/>
        <v/>
      </c>
      <c r="AC163" s="160" t="str">
        <f t="shared" si="135"/>
        <v/>
      </c>
      <c r="AD163" s="162"/>
      <c r="AF163" s="34">
        <f t="shared" si="107"/>
        <v>3</v>
      </c>
      <c r="AG163" s="33" t="str">
        <f t="shared" si="108"/>
        <v>C</v>
      </c>
      <c r="AH163" s="33">
        <f t="shared" si="109"/>
        <v>1</v>
      </c>
      <c r="AI163" s="33">
        <f t="shared" si="110"/>
        <v>2</v>
      </c>
      <c r="AJ163" s="40">
        <f t="shared" si="111"/>
        <v>1112396529664</v>
      </c>
      <c r="AK163" s="319">
        <f t="shared" si="112"/>
        <v>0</v>
      </c>
      <c r="AL163" s="116"/>
      <c r="AM163" s="66" t="str">
        <f t="shared" si="113"/>
        <v>左半</v>
      </c>
      <c r="AN163" s="67" t="str">
        <f t="shared" si="114"/>
        <v>う</v>
      </c>
      <c r="AO163" s="68">
        <f t="shared" si="136"/>
        <v>1108101562368</v>
      </c>
      <c r="AP163" s="69" t="str">
        <f t="shared" si="137"/>
        <v/>
      </c>
      <c r="AQ163" s="67">
        <f t="shared" si="138"/>
        <v>0</v>
      </c>
      <c r="AR163" s="66" t="str">
        <f t="shared" si="115"/>
        <v>左半</v>
      </c>
      <c r="AS163" s="67" t="str">
        <f t="shared" si="116"/>
        <v>い</v>
      </c>
      <c r="AT163" s="68">
        <f t="shared" si="139"/>
        <v>1103806595072</v>
      </c>
      <c r="AU163" s="69" t="str">
        <f t="shared" si="140"/>
        <v/>
      </c>
      <c r="AV163" s="67">
        <f t="shared" si="141"/>
        <v>0</v>
      </c>
      <c r="AW163" s="66" t="str">
        <f t="shared" si="117"/>
        <v>う</v>
      </c>
      <c r="AX163" s="67" t="str">
        <f t="shared" si="118"/>
        <v>い</v>
      </c>
      <c r="AY163" s="68">
        <f t="shared" si="142"/>
        <v>12884901888</v>
      </c>
      <c r="AZ163" s="69" t="str">
        <f t="shared" si="143"/>
        <v/>
      </c>
      <c r="BA163" s="70">
        <f t="shared" si="144"/>
        <v>0</v>
      </c>
      <c r="BB163" s="116"/>
      <c r="BC163" s="193">
        <v>152</v>
      </c>
      <c r="BD163" s="2"/>
      <c r="BE163" s="14"/>
      <c r="BF163" s="4" t="s">
        <v>410</v>
      </c>
      <c r="BG163" s="17" t="s">
        <v>622</v>
      </c>
      <c r="BH163" s="17" t="s">
        <v>79</v>
      </c>
      <c r="BI163" s="17" t="s">
        <v>73</v>
      </c>
      <c r="BJ163" s="169" t="s">
        <v>71</v>
      </c>
      <c r="BK163" s="31" t="s">
        <v>658</v>
      </c>
      <c r="BL163" s="6"/>
      <c r="BM163" s="7"/>
      <c r="BN163" s="16"/>
      <c r="BO163" s="29" t="str">
        <f t="shared" si="106"/>
        <v>{"key_code":"u"},{"key_code":"x"},{"key_code":"i"}</v>
      </c>
      <c r="BP163" s="132"/>
      <c r="BQ163" s="29" t="str">
        <f t="shared" si="119"/>
        <v/>
      </c>
    </row>
    <row r="164" spans="1:69" ht="21">
      <c r="A164" s="154"/>
      <c r="B164" s="137"/>
      <c r="C164" s="137"/>
      <c r="D164" s="360"/>
      <c r="E164" s="371" t="str">
        <f t="shared" si="120"/>
        <v/>
      </c>
      <c r="F164" s="138" t="str">
        <f t="shared" si="145"/>
        <v/>
      </c>
      <c r="G164" s="138" t="str">
        <f t="shared" si="146"/>
        <v/>
      </c>
      <c r="H164" s="138" t="str">
        <f t="shared" si="121"/>
        <v/>
      </c>
      <c r="I164" s="138" t="str">
        <f t="shared" si="122"/>
        <v>{"description":"(Sp) 左半, う &amp; え → うぇ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u"},{"key_code":"x"},{"key_code":"e"},{"set_variable":{"name":"D09","value":1}},{"set_variable":{"name":"USC","value":0}}],"to_after_key_up":[{"set_variable":{"name":"D09","value":0}}],"type":"basic"},</v>
      </c>
      <c r="J164" s="138" t="str">
        <f t="shared" si="147"/>
        <v/>
      </c>
      <c r="K164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u"},{"key_code":"x"},{"key_code":"e"},{"set_variable":{"name":"C09","value":1}},{"set_variable":{"name":"USC","value":0}}],"to_after_key_up":[{"set_variable":{"name":"C09","value":0}}],"type":"basic"},</v>
      </c>
      <c r="L164" s="138" t="str">
        <f t="shared" si="149"/>
        <v/>
      </c>
      <c r="M164" s="138" t="str">
        <f t="shared" si="150"/>
        <v>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u"},{"key_code":"x"},{"key_code":"e"},{"set_variable":{"name":"B04","value":1}},{"set_variable":{"name":"USC","value":0}}],"to_after_key_up":[{"set_variable":{"name":"B04","value":0}}],"type":"basic"},</v>
      </c>
      <c r="N164" s="138" t="str">
        <f t="shared" si="123"/>
        <v/>
      </c>
      <c r="O164" s="138" t="str">
        <f t="shared" si="124"/>
        <v/>
      </c>
      <c r="P164" s="138" t="str">
        <f t="shared" si="125"/>
        <v/>
      </c>
      <c r="Q164" s="138" t="str">
        <f t="shared" si="126"/>
        <v/>
      </c>
      <c r="R164" s="138" t="str">
        <f t="shared" si="127"/>
        <v/>
      </c>
      <c r="S164" s="138" t="str">
        <f t="shared" si="128"/>
        <v/>
      </c>
      <c r="T164" s="138" t="str">
        <f t="shared" si="129"/>
        <v/>
      </c>
      <c r="U164" s="138" t="str">
        <f t="shared" si="130"/>
        <v/>
      </c>
      <c r="V164" s="138" t="str">
        <f t="shared" si="131"/>
        <v/>
      </c>
      <c r="W164" s="138"/>
      <c r="X164" s="138"/>
      <c r="Y164" s="160"/>
      <c r="Z164" s="159" t="str">
        <f t="shared" si="132"/>
        <v/>
      </c>
      <c r="AA164" s="138" t="str">
        <f t="shared" si="133"/>
        <v/>
      </c>
      <c r="AB164" s="138" t="str">
        <f t="shared" si="134"/>
        <v/>
      </c>
      <c r="AC164" s="160" t="str">
        <f t="shared" si="135"/>
        <v/>
      </c>
      <c r="AD164" s="162"/>
      <c r="AF164" s="34">
        <f t="shared" si="107"/>
        <v>3</v>
      </c>
      <c r="AG164" s="33" t="str">
        <f t="shared" si="108"/>
        <v>C</v>
      </c>
      <c r="AH164" s="33">
        <f t="shared" si="109"/>
        <v>1</v>
      </c>
      <c r="AI164" s="33">
        <f t="shared" si="110"/>
        <v>2</v>
      </c>
      <c r="AJ164" s="40">
        <f t="shared" si="111"/>
        <v>1108103659520</v>
      </c>
      <c r="AK164" s="319">
        <f t="shared" si="112"/>
        <v>0</v>
      </c>
      <c r="AL164" s="116"/>
      <c r="AM164" s="66" t="str">
        <f t="shared" si="113"/>
        <v>左半</v>
      </c>
      <c r="AN164" s="67" t="str">
        <f t="shared" si="114"/>
        <v>う</v>
      </c>
      <c r="AO164" s="68">
        <f t="shared" si="136"/>
        <v>1108101562368</v>
      </c>
      <c r="AP164" s="69" t="str">
        <f t="shared" si="137"/>
        <v/>
      </c>
      <c r="AQ164" s="67">
        <f t="shared" si="138"/>
        <v>0</v>
      </c>
      <c r="AR164" s="66" t="str">
        <f t="shared" si="115"/>
        <v>左半</v>
      </c>
      <c r="AS164" s="67" t="str">
        <f t="shared" si="116"/>
        <v>え</v>
      </c>
      <c r="AT164" s="68">
        <f t="shared" si="139"/>
        <v>1099513724928</v>
      </c>
      <c r="AU164" s="69" t="str">
        <f t="shared" si="140"/>
        <v/>
      </c>
      <c r="AV164" s="67">
        <f t="shared" si="141"/>
        <v>0</v>
      </c>
      <c r="AW164" s="66" t="str">
        <f t="shared" si="117"/>
        <v>う</v>
      </c>
      <c r="AX164" s="67" t="str">
        <f t="shared" si="118"/>
        <v>え</v>
      </c>
      <c r="AY164" s="68">
        <f t="shared" si="142"/>
        <v>8592031744</v>
      </c>
      <c r="AZ164" s="69" t="str">
        <f t="shared" si="143"/>
        <v/>
      </c>
      <c r="BA164" s="70">
        <f t="shared" si="144"/>
        <v>0</v>
      </c>
      <c r="BB164" s="116"/>
      <c r="BC164" s="193">
        <v>153</v>
      </c>
      <c r="BD164" s="2"/>
      <c r="BE164" s="14"/>
      <c r="BF164" s="4" t="s">
        <v>410</v>
      </c>
      <c r="BG164" s="17" t="s">
        <v>622</v>
      </c>
      <c r="BH164" s="17" t="s">
        <v>79</v>
      </c>
      <c r="BI164" s="17" t="s">
        <v>73</v>
      </c>
      <c r="BJ164" s="169" t="s">
        <v>21</v>
      </c>
      <c r="BK164" s="31" t="s">
        <v>659</v>
      </c>
      <c r="BL164" s="6"/>
      <c r="BM164" s="7"/>
      <c r="BN164" s="16"/>
      <c r="BO164" s="29" t="str">
        <f t="shared" si="106"/>
        <v>{"key_code":"u"},{"key_code":"x"},{"key_code":"e"}</v>
      </c>
      <c r="BP164" s="132"/>
      <c r="BQ164" s="29" t="str">
        <f t="shared" si="119"/>
        <v/>
      </c>
    </row>
    <row r="165" spans="1:69" ht="21">
      <c r="A165" s="154"/>
      <c r="B165" s="137"/>
      <c r="C165" s="137"/>
      <c r="D165" s="360"/>
      <c r="E165" s="371" t="str">
        <f t="shared" si="120"/>
        <v/>
      </c>
      <c r="F165" s="138" t="str">
        <f t="shared" si="145"/>
        <v/>
      </c>
      <c r="G165" s="138" t="str">
        <f t="shared" si="146"/>
        <v/>
      </c>
      <c r="H165" s="138" t="str">
        <f t="shared" si="121"/>
        <v/>
      </c>
      <c r="I165" s="138" t="str">
        <f t="shared" si="122"/>
        <v>{"description":"(Sp) 左半, う &amp; お → うぉ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u"},{"key_code":"x"},{"key_code":"o"},{"set_variable":{"name":"B06","value":1}},{"set_variable":{"name":"USC","value":0}}],"to_after_key_up":[{"set_variable":{"name":"B06","value":0}}],"type":"basic"},</v>
      </c>
      <c r="J165" s="138" t="str">
        <f t="shared" si="147"/>
        <v/>
      </c>
      <c r="K165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u"},{"key_code":"x"},{"key_code":"o"},{"set_variable":{"name":"C09","value":1}},{"set_variable":{"name":"USC","value":0}}],"to_after_key_up":[{"set_variable":{"name":"C09","value":0}}],"type":"basic"},</v>
      </c>
      <c r="L165" s="138" t="str">
        <f t="shared" si="149"/>
        <v/>
      </c>
      <c r="M165" s="138" t="str">
        <f t="shared" si="150"/>
        <v>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u"},{"key_code":"x"},{"key_code":"o"},{"set_variable":{"name":"B04","value":1}},{"set_variable":{"name":"USC","value":0}}],"to_after_key_up":[{"set_variable":{"name":"B04","value":0}}],"type":"basic"},</v>
      </c>
      <c r="N165" s="138" t="str">
        <f t="shared" si="123"/>
        <v/>
      </c>
      <c r="O165" s="138" t="str">
        <f t="shared" si="124"/>
        <v/>
      </c>
      <c r="P165" s="138" t="str">
        <f t="shared" si="125"/>
        <v/>
      </c>
      <c r="Q165" s="138" t="str">
        <f t="shared" si="126"/>
        <v/>
      </c>
      <c r="R165" s="138" t="str">
        <f t="shared" si="127"/>
        <v/>
      </c>
      <c r="S165" s="138" t="str">
        <f t="shared" si="128"/>
        <v/>
      </c>
      <c r="T165" s="138" t="str">
        <f t="shared" si="129"/>
        <v/>
      </c>
      <c r="U165" s="138" t="str">
        <f t="shared" si="130"/>
        <v/>
      </c>
      <c r="V165" s="138" t="str">
        <f t="shared" si="131"/>
        <v/>
      </c>
      <c r="W165" s="138"/>
      <c r="X165" s="138"/>
      <c r="Y165" s="160"/>
      <c r="Z165" s="159" t="str">
        <f t="shared" si="132"/>
        <v/>
      </c>
      <c r="AA165" s="138" t="str">
        <f t="shared" si="133"/>
        <v/>
      </c>
      <c r="AB165" s="138" t="str">
        <f t="shared" si="134"/>
        <v/>
      </c>
      <c r="AC165" s="160" t="str">
        <f t="shared" si="135"/>
        <v/>
      </c>
      <c r="AD165" s="162"/>
      <c r="AF165" s="34">
        <f t="shared" si="107"/>
        <v>3</v>
      </c>
      <c r="AG165" s="33" t="str">
        <f t="shared" si="108"/>
        <v>C</v>
      </c>
      <c r="AH165" s="33">
        <f t="shared" si="109"/>
        <v>1</v>
      </c>
      <c r="AI165" s="33">
        <f t="shared" si="110"/>
        <v>2</v>
      </c>
      <c r="AJ165" s="40">
        <f t="shared" si="111"/>
        <v>5506148073472</v>
      </c>
      <c r="AK165" s="319">
        <f t="shared" si="112"/>
        <v>0</v>
      </c>
      <c r="AL165" s="116"/>
      <c r="AM165" s="66" t="str">
        <f t="shared" si="113"/>
        <v>左半</v>
      </c>
      <c r="AN165" s="67" t="str">
        <f t="shared" si="114"/>
        <v>う</v>
      </c>
      <c r="AO165" s="68">
        <f t="shared" si="136"/>
        <v>1108101562368</v>
      </c>
      <c r="AP165" s="69" t="str">
        <f t="shared" si="137"/>
        <v/>
      </c>
      <c r="AQ165" s="67">
        <f t="shared" si="138"/>
        <v>0</v>
      </c>
      <c r="AR165" s="66" t="str">
        <f t="shared" si="115"/>
        <v>左半</v>
      </c>
      <c r="AS165" s="67" t="str">
        <f t="shared" si="116"/>
        <v>お</v>
      </c>
      <c r="AT165" s="68">
        <f t="shared" si="139"/>
        <v>5497558138880</v>
      </c>
      <c r="AU165" s="69" t="str">
        <f t="shared" si="140"/>
        <v/>
      </c>
      <c r="AV165" s="67">
        <f t="shared" si="141"/>
        <v>0</v>
      </c>
      <c r="AW165" s="66" t="str">
        <f t="shared" si="117"/>
        <v>う</v>
      </c>
      <c r="AX165" s="67" t="str">
        <f t="shared" si="118"/>
        <v>お</v>
      </c>
      <c r="AY165" s="68">
        <f t="shared" si="142"/>
        <v>4406636445696</v>
      </c>
      <c r="AZ165" s="69" t="str">
        <f t="shared" si="143"/>
        <v/>
      </c>
      <c r="BA165" s="70">
        <f t="shared" si="144"/>
        <v>0</v>
      </c>
      <c r="BB165" s="116"/>
      <c r="BC165" s="193">
        <v>154</v>
      </c>
      <c r="BD165" s="2"/>
      <c r="BE165" s="14"/>
      <c r="BF165" s="4" t="s">
        <v>410</v>
      </c>
      <c r="BG165" s="17" t="s">
        <v>622</v>
      </c>
      <c r="BH165" s="17" t="s">
        <v>79</v>
      </c>
      <c r="BI165" s="17" t="s">
        <v>73</v>
      </c>
      <c r="BJ165" s="169" t="s">
        <v>81</v>
      </c>
      <c r="BK165" s="31" t="s">
        <v>660</v>
      </c>
      <c r="BL165" s="6"/>
      <c r="BM165" s="7"/>
      <c r="BN165" s="16"/>
      <c r="BO165" s="29" t="str">
        <f t="shared" si="106"/>
        <v>{"key_code":"u"},{"key_code":"x"},{"key_code":"o"}</v>
      </c>
      <c r="BP165" s="132"/>
      <c r="BQ165" s="29" t="str">
        <f t="shared" si="119"/>
        <v/>
      </c>
    </row>
    <row r="166" spans="1:69" ht="21">
      <c r="A166" s="154"/>
      <c r="B166" s="137"/>
      <c r="C166" s="137"/>
      <c r="D166" s="360"/>
      <c r="E166" s="371" t="str">
        <f t="shared" si="120"/>
        <v/>
      </c>
      <c r="F166" s="138" t="str">
        <f t="shared" si="145"/>
        <v/>
      </c>
      <c r="G166" s="138" t="str">
        <f t="shared" si="146"/>
        <v/>
      </c>
      <c r="H166" s="138" t="str">
        <f t="shared" si="121"/>
        <v/>
      </c>
      <c r="I166" s="138" t="str">
        <f t="shared" si="122"/>
        <v>{"description":"(Sp) 左半, く &amp; あ → くぁ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C07","value":1}},{"set_variable":{"name":"USC","value":0}}],"to_after_key_up":[{"set_variable":{"name":"C07","value":0}}],"type":"basic"},</v>
      </c>
      <c r="J166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C06","value":1}},{"set_variable":{"name":"USC","value":0}}],"to_after_key_up":[{"set_variable":{"name":"C06","value":0}}],"type":"basic"},</v>
      </c>
      <c r="K166" s="138" t="str">
        <f t="shared" si="148"/>
        <v/>
      </c>
      <c r="L166" s="138" t="str">
        <f t="shared" si="149"/>
        <v>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B04","value":1}},{"set_variable":{"name":"USC","value":0}}],"to_after_key_up":[{"set_variable":{"name":"B04","value":0}}],"type":"basic"},</v>
      </c>
      <c r="M166" s="138" t="str">
        <f t="shared" si="150"/>
        <v/>
      </c>
      <c r="N166" s="138" t="str">
        <f t="shared" si="123"/>
        <v/>
      </c>
      <c r="O166" s="138" t="str">
        <f t="shared" si="124"/>
        <v/>
      </c>
      <c r="P166" s="138" t="str">
        <f t="shared" si="125"/>
        <v/>
      </c>
      <c r="Q166" s="138" t="str">
        <f t="shared" si="126"/>
        <v/>
      </c>
      <c r="R166" s="138" t="str">
        <f t="shared" si="127"/>
        <v/>
      </c>
      <c r="S166" s="138" t="str">
        <f t="shared" si="128"/>
        <v/>
      </c>
      <c r="T166" s="138" t="str">
        <f t="shared" si="129"/>
        <v/>
      </c>
      <c r="U166" s="138" t="str">
        <f t="shared" si="130"/>
        <v/>
      </c>
      <c r="V166" s="138" t="str">
        <f t="shared" si="131"/>
        <v/>
      </c>
      <c r="W166" s="138"/>
      <c r="X166" s="138"/>
      <c r="Y166" s="160"/>
      <c r="Z166" s="159" t="str">
        <f t="shared" si="132"/>
        <v/>
      </c>
      <c r="AA166" s="138" t="str">
        <f t="shared" si="133"/>
        <v/>
      </c>
      <c r="AB166" s="138" t="str">
        <f t="shared" si="134"/>
        <v/>
      </c>
      <c r="AC166" s="160" t="str">
        <f t="shared" si="135"/>
        <v/>
      </c>
      <c r="AD166" s="162"/>
      <c r="AF166" s="34">
        <f t="shared" si="107"/>
        <v>3</v>
      </c>
      <c r="AG166" s="33" t="str">
        <f t="shared" si="108"/>
        <v>C</v>
      </c>
      <c r="AH166" s="33">
        <f t="shared" si="109"/>
        <v>1</v>
      </c>
      <c r="AI166" s="33">
        <f t="shared" si="110"/>
        <v>2</v>
      </c>
      <c r="AJ166" s="40">
        <f t="shared" si="111"/>
        <v>1102732853248</v>
      </c>
      <c r="AK166" s="319">
        <f t="shared" si="112"/>
        <v>0</v>
      </c>
      <c r="AL166" s="116"/>
      <c r="AM166" s="66" t="str">
        <f t="shared" si="113"/>
        <v>左半</v>
      </c>
      <c r="AN166" s="67" t="str">
        <f t="shared" si="114"/>
        <v>く</v>
      </c>
      <c r="AO166" s="68">
        <f t="shared" si="136"/>
        <v>1100585369600</v>
      </c>
      <c r="AP166" s="69" t="str">
        <f t="shared" si="137"/>
        <v/>
      </c>
      <c r="AQ166" s="67">
        <f t="shared" si="138"/>
        <v>0</v>
      </c>
      <c r="AR166" s="66" t="str">
        <f t="shared" si="115"/>
        <v>左半</v>
      </c>
      <c r="AS166" s="67" t="str">
        <f t="shared" si="116"/>
        <v>あ</v>
      </c>
      <c r="AT166" s="68">
        <f t="shared" si="139"/>
        <v>1101659111424</v>
      </c>
      <c r="AU166" s="69" t="str">
        <f t="shared" si="140"/>
        <v>ご</v>
      </c>
      <c r="AV166" s="67">
        <f t="shared" si="141"/>
        <v>1</v>
      </c>
      <c r="AW166" s="66" t="str">
        <f t="shared" si="117"/>
        <v>く</v>
      </c>
      <c r="AX166" s="67" t="str">
        <f t="shared" si="118"/>
        <v>あ</v>
      </c>
      <c r="AY166" s="68">
        <f t="shared" si="142"/>
        <v>3221225472</v>
      </c>
      <c r="AZ166" s="69">
        <f t="shared" si="143"/>
        <v>0</v>
      </c>
      <c r="BA166" s="70">
        <f t="shared" si="144"/>
        <v>1</v>
      </c>
      <c r="BB166" s="116"/>
      <c r="BC166" s="193">
        <v>155</v>
      </c>
      <c r="BD166" s="2"/>
      <c r="BE166" s="14"/>
      <c r="BF166" s="4" t="s">
        <v>410</v>
      </c>
      <c r="BG166" s="17" t="s">
        <v>622</v>
      </c>
      <c r="BH166" s="17" t="s">
        <v>79</v>
      </c>
      <c r="BI166" s="17" t="s">
        <v>67</v>
      </c>
      <c r="BJ166" s="169" t="s">
        <v>69</v>
      </c>
      <c r="BK166" s="31" t="s">
        <v>661</v>
      </c>
      <c r="BL166" s="6"/>
      <c r="BM166" s="7"/>
      <c r="BN166" s="16"/>
      <c r="BO166" s="29" t="str">
        <f t="shared" si="106"/>
        <v>{"key_code":"q"},{"key_code":"a"}</v>
      </c>
      <c r="BP166" s="132"/>
      <c r="BQ166" s="29" t="str">
        <f t="shared" si="119"/>
        <v/>
      </c>
    </row>
    <row r="167" spans="1:69" ht="21">
      <c r="A167" s="154"/>
      <c r="B167" s="137"/>
      <c r="C167" s="137"/>
      <c r="D167" s="360"/>
      <c r="E167" s="371" t="str">
        <f t="shared" si="120"/>
        <v/>
      </c>
      <c r="F167" s="138" t="str">
        <f t="shared" si="145"/>
        <v/>
      </c>
      <c r="G167" s="138" t="str">
        <f t="shared" si="146"/>
        <v/>
      </c>
      <c r="H167" s="138" t="str">
        <f t="shared" si="121"/>
        <v/>
      </c>
      <c r="I167" s="138" t="str">
        <f t="shared" si="122"/>
        <v>{"description":"(Sp) 左半, く &amp; い → くぃ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C08","value":1}},{"set_variable":{"name":"USC","value":0}}],"to_after_key_up":[{"set_variable":{"name":"C08","value":0}}],"type":"basic"},</v>
      </c>
      <c r="J167" s="138" t="str">
        <f t="shared" si="147"/>
        <v/>
      </c>
      <c r="K167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C06","value":1}},{"set_variable":{"name":"USC","value":0}}],"to_after_key_up":[{"set_variable":{"name":"C06","value":0}}],"type":"basic"},</v>
      </c>
      <c r="L167" s="138" t="str">
        <f t="shared" si="149"/>
        <v/>
      </c>
      <c r="M167" s="138" t="str">
        <f t="shared" si="150"/>
        <v>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B04","value":1}},{"set_variable":{"name":"USC","value":0}}],"to_after_key_up":[{"set_variable":{"name":"B04","value":0}}],"type":"basic"},</v>
      </c>
      <c r="N167" s="138" t="str">
        <f t="shared" si="123"/>
        <v/>
      </c>
      <c r="O167" s="138" t="str">
        <f t="shared" si="124"/>
        <v/>
      </c>
      <c r="P167" s="138" t="str">
        <f t="shared" si="125"/>
        <v/>
      </c>
      <c r="Q167" s="138" t="str">
        <f t="shared" si="126"/>
        <v/>
      </c>
      <c r="R167" s="138" t="str">
        <f t="shared" si="127"/>
        <v/>
      </c>
      <c r="S167" s="138" t="str">
        <f t="shared" si="128"/>
        <v/>
      </c>
      <c r="T167" s="138" t="str">
        <f t="shared" si="129"/>
        <v/>
      </c>
      <c r="U167" s="138" t="str">
        <f t="shared" si="130"/>
        <v/>
      </c>
      <c r="V167" s="138" t="str">
        <f t="shared" si="131"/>
        <v/>
      </c>
      <c r="W167" s="138"/>
      <c r="X167" s="138"/>
      <c r="Y167" s="160"/>
      <c r="Z167" s="159" t="str">
        <f t="shared" si="132"/>
        <v/>
      </c>
      <c r="AA167" s="138" t="str">
        <f t="shared" si="133"/>
        <v/>
      </c>
      <c r="AB167" s="138" t="str">
        <f t="shared" si="134"/>
        <v/>
      </c>
      <c r="AC167" s="160" t="str">
        <f t="shared" si="135"/>
        <v/>
      </c>
      <c r="AD167" s="162"/>
      <c r="AF167" s="34">
        <f t="shared" si="107"/>
        <v>3</v>
      </c>
      <c r="AG167" s="33" t="str">
        <f t="shared" si="108"/>
        <v>C</v>
      </c>
      <c r="AH167" s="33">
        <f t="shared" si="109"/>
        <v>1</v>
      </c>
      <c r="AI167" s="33">
        <f t="shared" si="110"/>
        <v>2</v>
      </c>
      <c r="AJ167" s="40">
        <f t="shared" si="111"/>
        <v>1104880336896</v>
      </c>
      <c r="AK167" s="319">
        <f t="shared" si="112"/>
        <v>0</v>
      </c>
      <c r="AL167" s="116"/>
      <c r="AM167" s="66" t="str">
        <f t="shared" si="113"/>
        <v>左半</v>
      </c>
      <c r="AN167" s="67" t="str">
        <f t="shared" si="114"/>
        <v>く</v>
      </c>
      <c r="AO167" s="68">
        <f t="shared" si="136"/>
        <v>1100585369600</v>
      </c>
      <c r="AP167" s="69" t="str">
        <f t="shared" si="137"/>
        <v/>
      </c>
      <c r="AQ167" s="67">
        <f t="shared" si="138"/>
        <v>0</v>
      </c>
      <c r="AR167" s="66" t="str">
        <f t="shared" si="115"/>
        <v>左半</v>
      </c>
      <c r="AS167" s="67" t="str">
        <f t="shared" si="116"/>
        <v>い</v>
      </c>
      <c r="AT167" s="68">
        <f t="shared" si="139"/>
        <v>1103806595072</v>
      </c>
      <c r="AU167" s="69" t="str">
        <f t="shared" si="140"/>
        <v/>
      </c>
      <c r="AV167" s="67">
        <f t="shared" si="141"/>
        <v>0</v>
      </c>
      <c r="AW167" s="66" t="str">
        <f t="shared" si="117"/>
        <v>く</v>
      </c>
      <c r="AX167" s="67" t="str">
        <f t="shared" si="118"/>
        <v>い</v>
      </c>
      <c r="AY167" s="68">
        <f t="shared" si="142"/>
        <v>5368709120</v>
      </c>
      <c r="AZ167" s="69" t="str">
        <f t="shared" si="143"/>
        <v/>
      </c>
      <c r="BA167" s="70">
        <f t="shared" si="144"/>
        <v>0</v>
      </c>
      <c r="BB167" s="116"/>
      <c r="BC167" s="193">
        <v>156</v>
      </c>
      <c r="BD167" s="2"/>
      <c r="BE167" s="14"/>
      <c r="BF167" s="4" t="s">
        <v>410</v>
      </c>
      <c r="BG167" s="17" t="s">
        <v>622</v>
      </c>
      <c r="BH167" s="17" t="s">
        <v>79</v>
      </c>
      <c r="BI167" s="17" t="s">
        <v>67</v>
      </c>
      <c r="BJ167" s="169" t="s">
        <v>71</v>
      </c>
      <c r="BK167" s="31" t="s">
        <v>662</v>
      </c>
      <c r="BL167" s="6"/>
      <c r="BM167" s="7"/>
      <c r="BN167" s="16"/>
      <c r="BO167" s="29" t="str">
        <f t="shared" si="106"/>
        <v>{"key_code":"q"},{"key_code":"i"}</v>
      </c>
      <c r="BP167" s="132"/>
      <c r="BQ167" s="29" t="str">
        <f t="shared" si="119"/>
        <v/>
      </c>
    </row>
    <row r="168" spans="1:69" ht="21">
      <c r="A168" s="154"/>
      <c r="B168" s="137"/>
      <c r="C168" s="137"/>
      <c r="D168" s="360"/>
      <c r="E168" s="371" t="str">
        <f t="shared" si="120"/>
        <v/>
      </c>
      <c r="F168" s="138" t="str">
        <f t="shared" si="145"/>
        <v/>
      </c>
      <c r="G168" s="138" t="str">
        <f t="shared" si="146"/>
        <v/>
      </c>
      <c r="H168" s="138" t="str">
        <f t="shared" si="121"/>
        <v/>
      </c>
      <c r="I168" s="138" t="str">
        <f t="shared" si="122"/>
        <v>{"description":"(Sp) 左半, く &amp; え → くぇ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D09","value":1}},{"set_variable":{"name":"USC","value":0}}],"to_after_key_up":[{"set_variable":{"name":"D09","value":0}}],"type":"basic"},</v>
      </c>
      <c r="J168" s="138" t="str">
        <f t="shared" si="147"/>
        <v/>
      </c>
      <c r="K168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C06","value":1}},{"set_variable":{"name":"USC","value":0}}],"to_after_key_up":[{"set_variable":{"name":"C06","value":0}}],"type":"basic"},</v>
      </c>
      <c r="L168" s="138" t="str">
        <f t="shared" si="149"/>
        <v/>
      </c>
      <c r="M168" s="138" t="str">
        <f t="shared" si="150"/>
        <v>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B04","value":1}},{"set_variable":{"name":"USC","value":0}}],"to_after_key_up":[{"set_variable":{"name":"B04","value":0}}],"type":"basic"},</v>
      </c>
      <c r="N168" s="138" t="str">
        <f t="shared" si="123"/>
        <v/>
      </c>
      <c r="O168" s="138" t="str">
        <f t="shared" si="124"/>
        <v/>
      </c>
      <c r="P168" s="138" t="str">
        <f t="shared" si="125"/>
        <v/>
      </c>
      <c r="Q168" s="138" t="str">
        <f t="shared" si="126"/>
        <v/>
      </c>
      <c r="R168" s="138" t="str">
        <f t="shared" si="127"/>
        <v/>
      </c>
      <c r="S168" s="138" t="str">
        <f t="shared" si="128"/>
        <v/>
      </c>
      <c r="T168" s="138" t="str">
        <f t="shared" si="129"/>
        <v/>
      </c>
      <c r="U168" s="138" t="str">
        <f t="shared" si="130"/>
        <v/>
      </c>
      <c r="V168" s="138" t="str">
        <f t="shared" si="131"/>
        <v/>
      </c>
      <c r="W168" s="138"/>
      <c r="X168" s="138"/>
      <c r="Y168" s="160"/>
      <c r="Z168" s="159" t="str">
        <f t="shared" si="132"/>
        <v/>
      </c>
      <c r="AA168" s="138" t="str">
        <f t="shared" si="133"/>
        <v/>
      </c>
      <c r="AB168" s="138" t="str">
        <f t="shared" si="134"/>
        <v/>
      </c>
      <c r="AC168" s="160" t="str">
        <f t="shared" si="135"/>
        <v/>
      </c>
      <c r="AD168" s="162"/>
      <c r="AF168" s="34">
        <f t="shared" si="107"/>
        <v>3</v>
      </c>
      <c r="AG168" s="33" t="str">
        <f t="shared" si="108"/>
        <v>C</v>
      </c>
      <c r="AH168" s="33">
        <f t="shared" si="109"/>
        <v>1</v>
      </c>
      <c r="AI168" s="33">
        <f t="shared" si="110"/>
        <v>2</v>
      </c>
      <c r="AJ168" s="40">
        <f t="shared" si="111"/>
        <v>1100587466752</v>
      </c>
      <c r="AK168" s="319">
        <f t="shared" si="112"/>
        <v>0</v>
      </c>
      <c r="AL168" s="116"/>
      <c r="AM168" s="66" t="str">
        <f t="shared" si="113"/>
        <v>左半</v>
      </c>
      <c r="AN168" s="67" t="str">
        <f t="shared" si="114"/>
        <v>く</v>
      </c>
      <c r="AO168" s="68">
        <f t="shared" si="136"/>
        <v>1100585369600</v>
      </c>
      <c r="AP168" s="69" t="str">
        <f t="shared" si="137"/>
        <v/>
      </c>
      <c r="AQ168" s="67">
        <f t="shared" si="138"/>
        <v>0</v>
      </c>
      <c r="AR168" s="66" t="str">
        <f t="shared" si="115"/>
        <v>左半</v>
      </c>
      <c r="AS168" s="67" t="str">
        <f t="shared" si="116"/>
        <v>え</v>
      </c>
      <c r="AT168" s="68">
        <f t="shared" si="139"/>
        <v>1099513724928</v>
      </c>
      <c r="AU168" s="69" t="str">
        <f t="shared" si="140"/>
        <v/>
      </c>
      <c r="AV168" s="67">
        <f t="shared" si="141"/>
        <v>0</v>
      </c>
      <c r="AW168" s="66" t="str">
        <f t="shared" si="117"/>
        <v>く</v>
      </c>
      <c r="AX168" s="67" t="str">
        <f t="shared" si="118"/>
        <v>え</v>
      </c>
      <c r="AY168" s="68">
        <f t="shared" si="142"/>
        <v>1075838976</v>
      </c>
      <c r="AZ168" s="69" t="str">
        <f t="shared" si="143"/>
        <v/>
      </c>
      <c r="BA168" s="70">
        <f t="shared" si="144"/>
        <v>0</v>
      </c>
      <c r="BB168" s="116"/>
      <c r="BC168" s="193">
        <v>157</v>
      </c>
      <c r="BD168" s="2"/>
      <c r="BE168" s="14"/>
      <c r="BF168" s="4" t="s">
        <v>410</v>
      </c>
      <c r="BG168" s="17" t="s">
        <v>622</v>
      </c>
      <c r="BH168" s="17" t="s">
        <v>79</v>
      </c>
      <c r="BI168" s="17" t="s">
        <v>67</v>
      </c>
      <c r="BJ168" s="169" t="s">
        <v>21</v>
      </c>
      <c r="BK168" s="31" t="s">
        <v>663</v>
      </c>
      <c r="BL168" s="6"/>
      <c r="BM168" s="7"/>
      <c r="BN168" s="16"/>
      <c r="BO168" s="29" t="str">
        <f t="shared" si="106"/>
        <v>{"key_code":"q"},{"key_code":"e"}</v>
      </c>
      <c r="BP168" s="132"/>
      <c r="BQ168" s="29" t="str">
        <f t="shared" si="119"/>
        <v/>
      </c>
    </row>
    <row r="169" spans="1:69" ht="21">
      <c r="A169" s="154"/>
      <c r="B169" s="137"/>
      <c r="C169" s="137"/>
      <c r="D169" s="360"/>
      <c r="E169" s="371" t="str">
        <f t="shared" si="120"/>
        <v/>
      </c>
      <c r="F169" s="138" t="str">
        <f t="shared" si="145"/>
        <v/>
      </c>
      <c r="G169" s="138" t="str">
        <f t="shared" si="146"/>
        <v/>
      </c>
      <c r="H169" s="138" t="str">
        <f t="shared" si="121"/>
        <v/>
      </c>
      <c r="I169" s="138" t="str">
        <f t="shared" si="122"/>
        <v>{"description":"(Sp) 左半, く &amp; お → くぉ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B06","value":1}},{"set_variable":{"name":"USC","value":0}}],"to_after_key_up":[{"set_variable":{"name":"B06","value":0}}],"type":"basic"},</v>
      </c>
      <c r="J169" s="138" t="str">
        <f t="shared" si="147"/>
        <v/>
      </c>
      <c r="K169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C06","value":1}},{"set_variable":{"name":"USC","value":0}}],"to_after_key_up":[{"set_variable":{"name":"C06","value":0}}],"type":"basic"},</v>
      </c>
      <c r="L169" s="138" t="str">
        <f t="shared" si="149"/>
        <v/>
      </c>
      <c r="M169" s="138" t="str">
        <f t="shared" si="150"/>
        <v>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B04","value":1}},{"set_variable":{"name":"USC","value":0}}],"to_after_key_up":[{"set_variable":{"name":"B04","value":0}}],"type":"basic"},</v>
      </c>
      <c r="N169" s="138" t="str">
        <f t="shared" si="123"/>
        <v/>
      </c>
      <c r="O169" s="138" t="str">
        <f t="shared" si="124"/>
        <v/>
      </c>
      <c r="P169" s="138" t="str">
        <f t="shared" si="125"/>
        <v/>
      </c>
      <c r="Q169" s="138" t="str">
        <f t="shared" si="126"/>
        <v/>
      </c>
      <c r="R169" s="138" t="str">
        <f t="shared" si="127"/>
        <v/>
      </c>
      <c r="S169" s="138" t="str">
        <f t="shared" si="128"/>
        <v/>
      </c>
      <c r="T169" s="138" t="str">
        <f t="shared" si="129"/>
        <v/>
      </c>
      <c r="U169" s="138" t="str">
        <f t="shared" si="130"/>
        <v/>
      </c>
      <c r="V169" s="138" t="str">
        <f t="shared" si="131"/>
        <v/>
      </c>
      <c r="W169" s="138"/>
      <c r="X169" s="138"/>
      <c r="Y169" s="160"/>
      <c r="Z169" s="159" t="str">
        <f t="shared" si="132"/>
        <v/>
      </c>
      <c r="AA169" s="138" t="str">
        <f t="shared" si="133"/>
        <v/>
      </c>
      <c r="AB169" s="138" t="str">
        <f t="shared" si="134"/>
        <v/>
      </c>
      <c r="AC169" s="160" t="str">
        <f t="shared" si="135"/>
        <v/>
      </c>
      <c r="AD169" s="162"/>
      <c r="AF169" s="34">
        <f t="shared" si="107"/>
        <v>3</v>
      </c>
      <c r="AG169" s="33" t="str">
        <f t="shared" si="108"/>
        <v>C</v>
      </c>
      <c r="AH169" s="33">
        <f t="shared" si="109"/>
        <v>1</v>
      </c>
      <c r="AI169" s="33">
        <f t="shared" si="110"/>
        <v>2</v>
      </c>
      <c r="AJ169" s="40">
        <f t="shared" si="111"/>
        <v>5498631880704</v>
      </c>
      <c r="AK169" s="319">
        <f t="shared" si="112"/>
        <v>0</v>
      </c>
      <c r="AL169" s="116"/>
      <c r="AM169" s="66" t="str">
        <f t="shared" si="113"/>
        <v>左半</v>
      </c>
      <c r="AN169" s="67" t="str">
        <f t="shared" si="114"/>
        <v>く</v>
      </c>
      <c r="AO169" s="68">
        <f t="shared" si="136"/>
        <v>1100585369600</v>
      </c>
      <c r="AP169" s="69" t="str">
        <f t="shared" si="137"/>
        <v/>
      </c>
      <c r="AQ169" s="67">
        <f t="shared" si="138"/>
        <v>0</v>
      </c>
      <c r="AR169" s="66" t="str">
        <f t="shared" si="115"/>
        <v>左半</v>
      </c>
      <c r="AS169" s="67" t="str">
        <f t="shared" si="116"/>
        <v>お</v>
      </c>
      <c r="AT169" s="68">
        <f t="shared" si="139"/>
        <v>5497558138880</v>
      </c>
      <c r="AU169" s="69" t="str">
        <f t="shared" si="140"/>
        <v/>
      </c>
      <c r="AV169" s="67">
        <f t="shared" si="141"/>
        <v>0</v>
      </c>
      <c r="AW169" s="66" t="str">
        <f t="shared" si="117"/>
        <v>く</v>
      </c>
      <c r="AX169" s="67" t="str">
        <f t="shared" si="118"/>
        <v>お</v>
      </c>
      <c r="AY169" s="68">
        <f t="shared" si="142"/>
        <v>4399120252928</v>
      </c>
      <c r="AZ169" s="69" t="str">
        <f t="shared" si="143"/>
        <v/>
      </c>
      <c r="BA169" s="70">
        <f t="shared" si="144"/>
        <v>0</v>
      </c>
      <c r="BB169" s="116"/>
      <c r="BC169" s="193">
        <v>158</v>
      </c>
      <c r="BD169" s="2"/>
      <c r="BE169" s="14"/>
      <c r="BF169" s="4" t="s">
        <v>410</v>
      </c>
      <c r="BG169" s="17" t="s">
        <v>622</v>
      </c>
      <c r="BH169" s="17" t="s">
        <v>79</v>
      </c>
      <c r="BI169" s="17" t="s">
        <v>67</v>
      </c>
      <c r="BJ169" s="169" t="s">
        <v>81</v>
      </c>
      <c r="BK169" s="31" t="s">
        <v>664</v>
      </c>
      <c r="BL169" s="6"/>
      <c r="BM169" s="7"/>
      <c r="BN169" s="16"/>
      <c r="BO169" s="29" t="str">
        <f t="shared" si="106"/>
        <v>{"key_code":"q"},{"key_code":"o"}</v>
      </c>
      <c r="BP169" s="132"/>
      <c r="BQ169" s="29" t="str">
        <f t="shared" si="119"/>
        <v/>
      </c>
    </row>
    <row r="170" spans="1:69" ht="42">
      <c r="A170" s="154"/>
      <c r="B170" s="137"/>
      <c r="C170" s="137"/>
      <c r="D170" s="360"/>
      <c r="E170" s="371" t="str">
        <f t="shared" si="120"/>
        <v/>
      </c>
      <c r="F170" s="138" t="str">
        <f t="shared" si="145"/>
        <v/>
      </c>
      <c r="G170" s="138" t="str">
        <f t="shared" si="146"/>
        <v/>
      </c>
      <c r="H170" s="138" t="str">
        <f t="shared" si="121"/>
        <v/>
      </c>
      <c r="I170" s="138" t="str">
        <f t="shared" si="122"/>
        <v>{"description":"(Sp) 左半, く &amp; わ → くゎ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k"},{"key_code":"u"},{"key_code":"x"},{"key_code":"w"},{"key_code":"a"},{"set_variable":{"name":"C09","value":1}},{"set_variable":{"name":"USC","value":0}}],"to_after_key_up":[{"set_variable":{"name":"C09","value":0}}],"type":"basic"},</v>
      </c>
      <c r="J170" s="138" t="str">
        <f t="shared" si="147"/>
        <v/>
      </c>
      <c r="K170" s="138" t="str">
        <f t="shared" si="148"/>
        <v>{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k"},{"key_code":"u"},{"key_code":"x"},{"key_code":"w"},{"key_code":"a"},{"set_variable":{"name":"C06","value":1}},{"set_variable":{"name":"USC","value":0}}],"to_after_key_up":[{"set_variable":{"name":"C06","value":0}}],"type":"basic"},</v>
      </c>
      <c r="L170" s="138" t="str">
        <f t="shared" si="149"/>
        <v/>
      </c>
      <c r="M170" s="138" t="str">
        <f t="shared" si="150"/>
        <v>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k"},{"key_code":"u"},{"key_code":"x"},{"key_code":"w"},{"key_code":"a"},{"set_variable":{"name":"B04","value":1}},{"set_variable":{"name":"USC","value":0}}],"to_after_key_up":[{"set_variable":{"name":"B04","value":0}}],"type":"basic"},</v>
      </c>
      <c r="N170" s="138" t="str">
        <f t="shared" si="123"/>
        <v/>
      </c>
      <c r="O170" s="138" t="str">
        <f t="shared" si="124"/>
        <v/>
      </c>
      <c r="P170" s="138" t="str">
        <f t="shared" si="125"/>
        <v/>
      </c>
      <c r="Q170" s="138" t="str">
        <f t="shared" si="126"/>
        <v/>
      </c>
      <c r="R170" s="138" t="str">
        <f t="shared" si="127"/>
        <v/>
      </c>
      <c r="S170" s="138" t="str">
        <f t="shared" si="128"/>
        <v/>
      </c>
      <c r="T170" s="138" t="str">
        <f t="shared" si="129"/>
        <v/>
      </c>
      <c r="U170" s="138" t="str">
        <f t="shared" si="130"/>
        <v/>
      </c>
      <c r="V170" s="138" t="str">
        <f t="shared" si="131"/>
        <v/>
      </c>
      <c r="W170" s="138"/>
      <c r="X170" s="138"/>
      <c r="Y170" s="160"/>
      <c r="Z170" s="159" t="str">
        <f t="shared" si="132"/>
        <v/>
      </c>
      <c r="AA170" s="138" t="str">
        <f t="shared" si="133"/>
        <v/>
      </c>
      <c r="AB170" s="138" t="str">
        <f t="shared" si="134"/>
        <v/>
      </c>
      <c r="AC170" s="160" t="str">
        <f t="shared" si="135"/>
        <v/>
      </c>
      <c r="AD170" s="162"/>
      <c r="AF170" s="34">
        <f t="shared" si="107"/>
        <v>3</v>
      </c>
      <c r="AG170" s="33" t="str">
        <f t="shared" si="108"/>
        <v>C</v>
      </c>
      <c r="AH170" s="33">
        <f t="shared" si="109"/>
        <v>1</v>
      </c>
      <c r="AI170" s="33">
        <f t="shared" si="110"/>
        <v>2</v>
      </c>
      <c r="AJ170" s="40">
        <f t="shared" si="111"/>
        <v>1109175304192</v>
      </c>
      <c r="AK170" s="319">
        <f t="shared" si="112"/>
        <v>0</v>
      </c>
      <c r="AL170" s="116"/>
      <c r="AM170" s="66" t="str">
        <f t="shared" si="113"/>
        <v>左半</v>
      </c>
      <c r="AN170" s="67" t="str">
        <f t="shared" si="114"/>
        <v>く</v>
      </c>
      <c r="AO170" s="68">
        <f t="shared" si="136"/>
        <v>1100585369600</v>
      </c>
      <c r="AP170" s="69" t="str">
        <f t="shared" si="137"/>
        <v/>
      </c>
      <c r="AQ170" s="67">
        <f t="shared" si="138"/>
        <v>0</v>
      </c>
      <c r="AR170" s="66" t="str">
        <f t="shared" si="115"/>
        <v>左半</v>
      </c>
      <c r="AS170" s="67" t="str">
        <f t="shared" si="116"/>
        <v>わ</v>
      </c>
      <c r="AT170" s="68">
        <f t="shared" si="139"/>
        <v>1108101562368</v>
      </c>
      <c r="AU170" s="69" t="str">
        <f t="shared" si="140"/>
        <v/>
      </c>
      <c r="AV170" s="67">
        <f t="shared" si="141"/>
        <v>0</v>
      </c>
      <c r="AW170" s="66" t="str">
        <f t="shared" si="117"/>
        <v>く</v>
      </c>
      <c r="AX170" s="67" t="str">
        <f t="shared" si="118"/>
        <v>わ</v>
      </c>
      <c r="AY170" s="68">
        <f t="shared" si="142"/>
        <v>9663676416</v>
      </c>
      <c r="AZ170" s="69" t="str">
        <f t="shared" si="143"/>
        <v/>
      </c>
      <c r="BA170" s="70">
        <f t="shared" si="144"/>
        <v>0</v>
      </c>
      <c r="BB170" s="116"/>
      <c r="BC170" s="193">
        <v>159</v>
      </c>
      <c r="BD170" s="2"/>
      <c r="BE170" s="14"/>
      <c r="BF170" s="4" t="s">
        <v>410</v>
      </c>
      <c r="BG170" s="17" t="s">
        <v>622</v>
      </c>
      <c r="BH170" s="17" t="s">
        <v>79</v>
      </c>
      <c r="BI170" s="17" t="s">
        <v>67</v>
      </c>
      <c r="BJ170" s="169" t="s">
        <v>55</v>
      </c>
      <c r="BK170" s="31" t="s">
        <v>665</v>
      </c>
      <c r="BL170" s="6"/>
      <c r="BM170" s="7"/>
      <c r="BN170" s="16"/>
      <c r="BO170" s="29" t="str">
        <f t="shared" si="106"/>
        <v>{"key_code":"k"},{"key_code":"u"},{"key_code":"x"},{"key_code":"w"},{"key_code":"a"}</v>
      </c>
      <c r="BP170" s="132"/>
      <c r="BQ170" s="29" t="str">
        <f t="shared" si="119"/>
        <v/>
      </c>
    </row>
    <row r="171" spans="1:69" ht="21">
      <c r="A171" s="154"/>
      <c r="B171" s="137"/>
      <c r="C171" s="137"/>
      <c r="D171" s="360"/>
      <c r="E171" s="371" t="str">
        <f t="shared" si="120"/>
        <v/>
      </c>
      <c r="F171" s="138" t="str">
        <f t="shared" si="145"/>
        <v/>
      </c>
      <c r="G171" s="138" t="str">
        <f t="shared" si="146"/>
        <v/>
      </c>
      <c r="H171" s="138" t="str">
        <f t="shared" si="121"/>
        <v>{"description":"(Sp) 左濁, く &amp; あ → ぐぁ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C07","value":1}},{"set_variable":{"name":"USC","value":0}}],"to_after_key_up":[{"set_variable":{"name":"C07","value":0}}],"type":"basic"},</v>
      </c>
      <c r="I171" s="138" t="str">
        <f t="shared" si="122"/>
        <v/>
      </c>
      <c r="J171" s="138" t="str">
        <f t="shared" si="147"/>
        <v>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C06","value":1}},{"set_variable":{"name":"USC","value":0}}],"to_after_key_up":[{"set_variable":{"name":"C06","value":0}}],"type":"basic"},</v>
      </c>
      <c r="K171" s="138" t="str">
        <f t="shared" si="148"/>
        <v/>
      </c>
      <c r="L171" s="138" t="str">
        <f t="shared" si="149"/>
        <v>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C04","value":1}},{"set_variable":{"name":"USC","value":0}}],"to_after_key_up":[{"set_variable":{"name":"C04","value":0}}],"type":"basic"},</v>
      </c>
      <c r="M171" s="138" t="str">
        <f t="shared" si="150"/>
        <v/>
      </c>
      <c r="N171" s="138" t="str">
        <f t="shared" si="123"/>
        <v/>
      </c>
      <c r="O171" s="138" t="str">
        <f t="shared" si="124"/>
        <v/>
      </c>
      <c r="P171" s="138" t="str">
        <f t="shared" si="125"/>
        <v/>
      </c>
      <c r="Q171" s="138" t="str">
        <f t="shared" si="126"/>
        <v/>
      </c>
      <c r="R171" s="138" t="str">
        <f t="shared" si="127"/>
        <v/>
      </c>
      <c r="S171" s="138" t="str">
        <f t="shared" si="128"/>
        <v/>
      </c>
      <c r="T171" s="138" t="str">
        <f t="shared" si="129"/>
        <v/>
      </c>
      <c r="U171" s="138" t="str">
        <f t="shared" si="130"/>
        <v/>
      </c>
      <c r="V171" s="138" t="str">
        <f t="shared" si="131"/>
        <v/>
      </c>
      <c r="W171" s="138"/>
      <c r="X171" s="138"/>
      <c r="Y171" s="160"/>
      <c r="Z171" s="159" t="str">
        <f t="shared" si="132"/>
        <v/>
      </c>
      <c r="AA171" s="138" t="str">
        <f t="shared" si="133"/>
        <v/>
      </c>
      <c r="AB171" s="138" t="str">
        <f t="shared" si="134"/>
        <v/>
      </c>
      <c r="AC171" s="160" t="str">
        <f t="shared" si="135"/>
        <v/>
      </c>
      <c r="AD171" s="162"/>
      <c r="AF171" s="34">
        <f t="shared" si="107"/>
        <v>3</v>
      </c>
      <c r="AG171" s="33" t="str">
        <f t="shared" si="108"/>
        <v>C</v>
      </c>
      <c r="AH171" s="33">
        <f t="shared" si="109"/>
        <v>1</v>
      </c>
      <c r="AI171" s="33">
        <f t="shared" si="110"/>
        <v>2</v>
      </c>
      <c r="AJ171" s="40">
        <f t="shared" si="111"/>
        <v>3489660928</v>
      </c>
      <c r="AK171" s="319">
        <f t="shared" si="112"/>
        <v>0</v>
      </c>
      <c r="AL171" s="116"/>
      <c r="AM171" s="66" t="str">
        <f t="shared" si="113"/>
        <v>左濁</v>
      </c>
      <c r="AN171" s="67" t="str">
        <f t="shared" si="114"/>
        <v>く</v>
      </c>
      <c r="AO171" s="68">
        <f t="shared" si="136"/>
        <v>1342177280</v>
      </c>
      <c r="AP171" s="69" t="str">
        <f t="shared" si="137"/>
        <v>ぐ</v>
      </c>
      <c r="AQ171" s="67">
        <f t="shared" si="138"/>
        <v>1</v>
      </c>
      <c r="AR171" s="66" t="str">
        <f t="shared" si="115"/>
        <v>左濁</v>
      </c>
      <c r="AS171" s="67" t="str">
        <f t="shared" si="116"/>
        <v>あ</v>
      </c>
      <c r="AT171" s="68">
        <f t="shared" si="139"/>
        <v>2415919104</v>
      </c>
      <c r="AU171" s="69" t="str">
        <f t="shared" si="140"/>
        <v>が</v>
      </c>
      <c r="AV171" s="67">
        <f t="shared" si="141"/>
        <v>1</v>
      </c>
      <c r="AW171" s="66" t="str">
        <f t="shared" si="117"/>
        <v>く</v>
      </c>
      <c r="AX171" s="67" t="str">
        <f t="shared" si="118"/>
        <v>あ</v>
      </c>
      <c r="AY171" s="68">
        <f t="shared" si="142"/>
        <v>3221225472</v>
      </c>
      <c r="AZ171" s="69">
        <f t="shared" si="143"/>
        <v>0</v>
      </c>
      <c r="BA171" s="70">
        <f t="shared" si="144"/>
        <v>1</v>
      </c>
      <c r="BB171" s="116"/>
      <c r="BC171" s="193">
        <v>160</v>
      </c>
      <c r="BD171" s="2"/>
      <c r="BE171" s="14"/>
      <c r="BF171" s="4" t="s">
        <v>410</v>
      </c>
      <c r="BG171" s="17" t="s">
        <v>622</v>
      </c>
      <c r="BH171" s="17" t="s">
        <v>48</v>
      </c>
      <c r="BI171" s="17" t="s">
        <v>67</v>
      </c>
      <c r="BJ171" s="169" t="s">
        <v>69</v>
      </c>
      <c r="BK171" s="31" t="s">
        <v>666</v>
      </c>
      <c r="BL171" s="6"/>
      <c r="BM171" s="7"/>
      <c r="BN171" s="16"/>
      <c r="BO171" s="29" t="str">
        <f t="shared" si="106"/>
        <v>{"key_code":"g"},{"key_code":"w"},{"key_code":"a"}</v>
      </c>
      <c r="BP171" s="132"/>
      <c r="BQ171" s="29" t="str">
        <f t="shared" si="119"/>
        <v/>
      </c>
    </row>
    <row r="172" spans="1:69" ht="21">
      <c r="A172" s="154"/>
      <c r="B172" s="137"/>
      <c r="C172" s="137"/>
      <c r="D172" s="360"/>
      <c r="E172" s="371" t="str">
        <f t="shared" si="120"/>
        <v/>
      </c>
      <c r="F172" s="138" t="str">
        <f t="shared" si="145"/>
        <v/>
      </c>
      <c r="G172" s="138" t="str">
        <f t="shared" si="146"/>
        <v/>
      </c>
      <c r="H172" s="138" t="str">
        <f t="shared" si="121"/>
        <v>{"description":"(Sp) 左濁, く &amp; い → ぐぃ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C08","value":1}},{"set_variable":{"name":"USC","value":0}}],"to_after_key_up":[{"set_variable":{"name":"C08","value":0}}],"type":"basic"},</v>
      </c>
      <c r="I172" s="138" t="str">
        <f t="shared" si="122"/>
        <v/>
      </c>
      <c r="J172" s="138" t="str">
        <f t="shared" si="147"/>
        <v/>
      </c>
      <c r="K172" s="138" t="str">
        <f t="shared" si="148"/>
        <v>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C06","value":1}},{"set_variable":{"name":"USC","value":0}}],"to_after_key_up":[{"set_variable":{"name":"C06","value":0}}],"type":"basic"},</v>
      </c>
      <c r="L172" s="138" t="str">
        <f t="shared" si="149"/>
        <v/>
      </c>
      <c r="M172" s="138" t="str">
        <f t="shared" si="150"/>
        <v>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C04","value":1}},{"set_variable":{"name":"USC","value":0}}],"to_after_key_up":[{"set_variable":{"name":"C04","value":0}}],"type":"basic"},</v>
      </c>
      <c r="N172" s="138" t="str">
        <f t="shared" si="123"/>
        <v/>
      </c>
      <c r="O172" s="138" t="str">
        <f t="shared" si="124"/>
        <v/>
      </c>
      <c r="P172" s="138" t="str">
        <f t="shared" si="125"/>
        <v/>
      </c>
      <c r="Q172" s="138" t="str">
        <f t="shared" si="126"/>
        <v/>
      </c>
      <c r="R172" s="138" t="str">
        <f t="shared" si="127"/>
        <v/>
      </c>
      <c r="S172" s="138" t="str">
        <f t="shared" si="128"/>
        <v/>
      </c>
      <c r="T172" s="138" t="str">
        <f t="shared" si="129"/>
        <v/>
      </c>
      <c r="U172" s="138" t="str">
        <f t="shared" si="130"/>
        <v/>
      </c>
      <c r="V172" s="138" t="str">
        <f t="shared" si="131"/>
        <v/>
      </c>
      <c r="W172" s="138"/>
      <c r="X172" s="138"/>
      <c r="Y172" s="160"/>
      <c r="Z172" s="159" t="str">
        <f t="shared" si="132"/>
        <v/>
      </c>
      <c r="AA172" s="138" t="str">
        <f t="shared" si="133"/>
        <v/>
      </c>
      <c r="AB172" s="138" t="str">
        <f t="shared" si="134"/>
        <v/>
      </c>
      <c r="AC172" s="160" t="str">
        <f t="shared" si="135"/>
        <v/>
      </c>
      <c r="AD172" s="162"/>
      <c r="AF172" s="34">
        <f t="shared" si="107"/>
        <v>3</v>
      </c>
      <c r="AG172" s="33" t="str">
        <f t="shared" si="108"/>
        <v>C</v>
      </c>
      <c r="AH172" s="33">
        <f t="shared" si="109"/>
        <v>1</v>
      </c>
      <c r="AI172" s="33">
        <f t="shared" si="110"/>
        <v>2</v>
      </c>
      <c r="AJ172" s="40">
        <f t="shared" si="111"/>
        <v>5637144576</v>
      </c>
      <c r="AK172" s="319">
        <f t="shared" si="112"/>
        <v>0</v>
      </c>
      <c r="AL172" s="116"/>
      <c r="AM172" s="66" t="str">
        <f t="shared" si="113"/>
        <v>左濁</v>
      </c>
      <c r="AN172" s="67" t="str">
        <f t="shared" si="114"/>
        <v>く</v>
      </c>
      <c r="AO172" s="68">
        <f t="shared" si="136"/>
        <v>1342177280</v>
      </c>
      <c r="AP172" s="69" t="str">
        <f t="shared" si="137"/>
        <v>ぐ</v>
      </c>
      <c r="AQ172" s="67">
        <f t="shared" si="138"/>
        <v>1</v>
      </c>
      <c r="AR172" s="66" t="str">
        <f t="shared" si="115"/>
        <v>左濁</v>
      </c>
      <c r="AS172" s="67" t="str">
        <f t="shared" si="116"/>
        <v>い</v>
      </c>
      <c r="AT172" s="68">
        <f t="shared" si="139"/>
        <v>4563402752</v>
      </c>
      <c r="AU172" s="69" t="str">
        <f t="shared" si="140"/>
        <v/>
      </c>
      <c r="AV172" s="67">
        <f t="shared" si="141"/>
        <v>0</v>
      </c>
      <c r="AW172" s="66" t="str">
        <f t="shared" si="117"/>
        <v>く</v>
      </c>
      <c r="AX172" s="67" t="str">
        <f t="shared" si="118"/>
        <v>い</v>
      </c>
      <c r="AY172" s="68">
        <f t="shared" si="142"/>
        <v>5368709120</v>
      </c>
      <c r="AZ172" s="69" t="str">
        <f t="shared" si="143"/>
        <v/>
      </c>
      <c r="BA172" s="70">
        <f t="shared" si="144"/>
        <v>0</v>
      </c>
      <c r="BB172" s="116"/>
      <c r="BC172" s="193">
        <v>161</v>
      </c>
      <c r="BD172" s="2"/>
      <c r="BE172" s="14"/>
      <c r="BF172" s="4" t="s">
        <v>410</v>
      </c>
      <c r="BG172" s="17" t="s">
        <v>622</v>
      </c>
      <c r="BH172" s="17" t="s">
        <v>48</v>
      </c>
      <c r="BI172" s="17" t="s">
        <v>67</v>
      </c>
      <c r="BJ172" s="169" t="s">
        <v>71</v>
      </c>
      <c r="BK172" s="31" t="s">
        <v>667</v>
      </c>
      <c r="BL172" s="6"/>
      <c r="BM172" s="7"/>
      <c r="BN172" s="16"/>
      <c r="BO172" s="29" t="str">
        <f t="shared" si="106"/>
        <v>{"key_code":"g"},{"key_code":"w"},{"key_code":"i"}</v>
      </c>
      <c r="BP172" s="132"/>
      <c r="BQ172" s="29" t="str">
        <f t="shared" si="119"/>
        <v/>
      </c>
    </row>
    <row r="173" spans="1:69" ht="21">
      <c r="A173" s="154"/>
      <c r="B173" s="137"/>
      <c r="C173" s="137"/>
      <c r="D173" s="360"/>
      <c r="E173" s="371" t="str">
        <f t="shared" si="120"/>
        <v/>
      </c>
      <c r="F173" s="138" t="str">
        <f t="shared" si="145"/>
        <v/>
      </c>
      <c r="G173" s="138" t="str">
        <f t="shared" si="146"/>
        <v/>
      </c>
      <c r="H173" s="138" t="str">
        <f t="shared" si="121"/>
        <v>{"description":"(Sp) 左濁, く &amp; え → ぐぇ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D09","value":1}},{"set_variable":{"name":"USC","value":0}}],"to_after_key_up":[{"set_variable":{"name":"D09","value":0}}],"type":"basic"},</v>
      </c>
      <c r="I173" s="138" t="str">
        <f t="shared" si="122"/>
        <v/>
      </c>
      <c r="J173" s="138" t="str">
        <f t="shared" si="147"/>
        <v>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C06","value":1}},{"set_variable":{"name":"USC","value":0}}],"to_after_key_up":[{"set_variable":{"name":"C06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C06","value":1}},{"set_variable":{"name":"USC","value":0}}],"to_after_key_up":[{"set_variable":{"name":"C06","value":0}}],"type":"basic"},</v>
      </c>
      <c r="K173" s="138" t="str">
        <f t="shared" si="148"/>
        <v/>
      </c>
      <c r="L173" s="138" t="str">
        <f t="shared" si="149"/>
        <v/>
      </c>
      <c r="M173" s="138" t="str">
        <f t="shared" si="150"/>
        <v>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C04","value":1}},{"set_variable":{"name":"USC","value":0}}],"to_after_key_up":[{"set_variable":{"name":"C04","value":0}}],"type":"basic"},</v>
      </c>
      <c r="N173" s="138" t="str">
        <f t="shared" si="123"/>
        <v/>
      </c>
      <c r="O173" s="138" t="str">
        <f t="shared" si="124"/>
        <v/>
      </c>
      <c r="P173" s="138" t="str">
        <f t="shared" si="125"/>
        <v/>
      </c>
      <c r="Q173" s="138" t="str">
        <f t="shared" si="126"/>
        <v/>
      </c>
      <c r="R173" s="138" t="str">
        <f t="shared" si="127"/>
        <v/>
      </c>
      <c r="S173" s="138" t="str">
        <f t="shared" si="128"/>
        <v/>
      </c>
      <c r="T173" s="138" t="str">
        <f t="shared" si="129"/>
        <v/>
      </c>
      <c r="U173" s="138" t="str">
        <f t="shared" si="130"/>
        <v/>
      </c>
      <c r="V173" s="138" t="str">
        <f t="shared" si="131"/>
        <v/>
      </c>
      <c r="W173" s="138"/>
      <c r="X173" s="138"/>
      <c r="Y173" s="160"/>
      <c r="Z173" s="159" t="str">
        <f t="shared" si="132"/>
        <v/>
      </c>
      <c r="AA173" s="138" t="str">
        <f t="shared" si="133"/>
        <v/>
      </c>
      <c r="AB173" s="138" t="str">
        <f t="shared" si="134"/>
        <v/>
      </c>
      <c r="AC173" s="160" t="str">
        <f t="shared" si="135"/>
        <v/>
      </c>
      <c r="AD173" s="162"/>
      <c r="AF173" s="34">
        <f t="shared" si="107"/>
        <v>3</v>
      </c>
      <c r="AG173" s="33" t="str">
        <f t="shared" si="108"/>
        <v>C</v>
      </c>
      <c r="AH173" s="33">
        <f t="shared" si="109"/>
        <v>1</v>
      </c>
      <c r="AI173" s="33">
        <f t="shared" si="110"/>
        <v>2</v>
      </c>
      <c r="AJ173" s="40">
        <f t="shared" si="111"/>
        <v>1344274432</v>
      </c>
      <c r="AK173" s="319">
        <f t="shared" si="112"/>
        <v>0</v>
      </c>
      <c r="AL173" s="116"/>
      <c r="AM173" s="66" t="str">
        <f t="shared" si="113"/>
        <v>左濁</v>
      </c>
      <c r="AN173" s="67" t="str">
        <f t="shared" si="114"/>
        <v>く</v>
      </c>
      <c r="AO173" s="68">
        <f t="shared" si="136"/>
        <v>1342177280</v>
      </c>
      <c r="AP173" s="69" t="str">
        <f t="shared" si="137"/>
        <v>ぐ</v>
      </c>
      <c r="AQ173" s="67">
        <f t="shared" si="138"/>
        <v>1</v>
      </c>
      <c r="AR173" s="66" t="str">
        <f t="shared" si="115"/>
        <v>左濁</v>
      </c>
      <c r="AS173" s="67" t="str">
        <f t="shared" si="116"/>
        <v>え</v>
      </c>
      <c r="AT173" s="68">
        <f t="shared" si="139"/>
        <v>270532608</v>
      </c>
      <c r="AU173" s="69" t="str">
        <f t="shared" si="140"/>
        <v>ず</v>
      </c>
      <c r="AV173" s="67">
        <f t="shared" si="141"/>
        <v>1</v>
      </c>
      <c r="AW173" s="66" t="str">
        <f t="shared" si="117"/>
        <v>く</v>
      </c>
      <c r="AX173" s="67" t="str">
        <f t="shared" si="118"/>
        <v>え</v>
      </c>
      <c r="AY173" s="68">
        <f t="shared" si="142"/>
        <v>1075838976</v>
      </c>
      <c r="AZ173" s="69" t="str">
        <f t="shared" si="143"/>
        <v/>
      </c>
      <c r="BA173" s="70">
        <f t="shared" si="144"/>
        <v>0</v>
      </c>
      <c r="BB173" s="116"/>
      <c r="BC173" s="193">
        <v>162</v>
      </c>
      <c r="BD173" s="2"/>
      <c r="BE173" s="14"/>
      <c r="BF173" s="4" t="s">
        <v>410</v>
      </c>
      <c r="BG173" s="17" t="s">
        <v>622</v>
      </c>
      <c r="BH173" s="17" t="s">
        <v>48</v>
      </c>
      <c r="BI173" s="17" t="s">
        <v>67</v>
      </c>
      <c r="BJ173" s="169" t="s">
        <v>21</v>
      </c>
      <c r="BK173" s="31" t="s">
        <v>668</v>
      </c>
      <c r="BL173" s="6"/>
      <c r="BM173" s="7"/>
      <c r="BN173" s="16"/>
      <c r="BO173" s="29" t="str">
        <f t="shared" si="106"/>
        <v>{"key_code":"g"},{"key_code":"w"},{"key_code":"e"}</v>
      </c>
      <c r="BP173" s="132"/>
      <c r="BQ173" s="29" t="str">
        <f t="shared" si="119"/>
        <v/>
      </c>
    </row>
    <row r="174" spans="1:69" ht="21">
      <c r="A174" s="154"/>
      <c r="B174" s="137"/>
      <c r="C174" s="137"/>
      <c r="D174" s="360"/>
      <c r="E174" s="371" t="str">
        <f t="shared" si="120"/>
        <v/>
      </c>
      <c r="F174" s="138" t="str">
        <f t="shared" si="145"/>
        <v/>
      </c>
      <c r="G174" s="138" t="str">
        <f t="shared" si="146"/>
        <v/>
      </c>
      <c r="H174" s="138" t="str">
        <f t="shared" si="121"/>
        <v>{"description":"(Sp) 左濁, く &amp; お → ぐぉ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B06","value":1}},{"set_variable":{"name":"USC","value":0}}],"to_after_key_up":[{"set_variable":{"name":"B06","value":0}}],"type":"basic"},</v>
      </c>
      <c r="I174" s="138" t="str">
        <f t="shared" si="122"/>
        <v/>
      </c>
      <c r="J174" s="138" t="str">
        <f t="shared" si="147"/>
        <v>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C06","value":1}},{"set_variable":{"name":"USC","value":0}}],"to_after_key_up":[{"set_variable":{"name":"C06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C06","value":1}},{"set_variable":{"name":"USC","value":0}}],"to_after_key_up":[{"set_variable":{"name":"C06","value":0}}],"type":"basic"},</v>
      </c>
      <c r="K174" s="138" t="str">
        <f t="shared" si="148"/>
        <v/>
      </c>
      <c r="L174" s="138" t="str">
        <f t="shared" si="149"/>
        <v/>
      </c>
      <c r="M174" s="138" t="str">
        <f t="shared" si="150"/>
        <v>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C04","value":1}},{"set_variable":{"name":"USC","value":0}}],"to_after_key_up":[{"set_variable":{"name":"C04","value":0}}],"type":"basic"},</v>
      </c>
      <c r="N174" s="138" t="str">
        <f t="shared" si="123"/>
        <v/>
      </c>
      <c r="O174" s="138" t="str">
        <f t="shared" si="124"/>
        <v/>
      </c>
      <c r="P174" s="138" t="str">
        <f t="shared" si="125"/>
        <v/>
      </c>
      <c r="Q174" s="138" t="str">
        <f t="shared" si="126"/>
        <v/>
      </c>
      <c r="R174" s="138" t="str">
        <f t="shared" si="127"/>
        <v/>
      </c>
      <c r="S174" s="138" t="str">
        <f t="shared" si="128"/>
        <v/>
      </c>
      <c r="T174" s="138" t="str">
        <f t="shared" si="129"/>
        <v/>
      </c>
      <c r="U174" s="138" t="str">
        <f t="shared" si="130"/>
        <v/>
      </c>
      <c r="V174" s="138" t="str">
        <f t="shared" si="131"/>
        <v/>
      </c>
      <c r="W174" s="138"/>
      <c r="X174" s="138"/>
      <c r="Y174" s="160"/>
      <c r="Z174" s="159" t="str">
        <f t="shared" si="132"/>
        <v/>
      </c>
      <c r="AA174" s="138" t="str">
        <f t="shared" si="133"/>
        <v/>
      </c>
      <c r="AB174" s="138" t="str">
        <f t="shared" si="134"/>
        <v/>
      </c>
      <c r="AC174" s="160" t="str">
        <f t="shared" si="135"/>
        <v/>
      </c>
      <c r="AD174" s="162"/>
      <c r="AF174" s="34">
        <f t="shared" si="107"/>
        <v>3</v>
      </c>
      <c r="AG174" s="33" t="str">
        <f t="shared" si="108"/>
        <v>C</v>
      </c>
      <c r="AH174" s="33">
        <f t="shared" si="109"/>
        <v>1</v>
      </c>
      <c r="AI174" s="33">
        <f t="shared" si="110"/>
        <v>2</v>
      </c>
      <c r="AJ174" s="40">
        <f t="shared" si="111"/>
        <v>4399388688384</v>
      </c>
      <c r="AK174" s="319">
        <f t="shared" si="112"/>
        <v>0</v>
      </c>
      <c r="AL174" s="116"/>
      <c r="AM174" s="66" t="str">
        <f t="shared" si="113"/>
        <v>左濁</v>
      </c>
      <c r="AN174" s="67" t="str">
        <f t="shared" si="114"/>
        <v>く</v>
      </c>
      <c r="AO174" s="68">
        <f t="shared" si="136"/>
        <v>1342177280</v>
      </c>
      <c r="AP174" s="69" t="str">
        <f t="shared" si="137"/>
        <v>ぐ</v>
      </c>
      <c r="AQ174" s="67">
        <f t="shared" si="138"/>
        <v>1</v>
      </c>
      <c r="AR174" s="66" t="str">
        <f t="shared" si="115"/>
        <v>左濁</v>
      </c>
      <c r="AS174" s="67" t="str">
        <f t="shared" si="116"/>
        <v>お</v>
      </c>
      <c r="AT174" s="68">
        <f t="shared" si="139"/>
        <v>4398314946560</v>
      </c>
      <c r="AU174" s="69" t="str">
        <f t="shared" si="140"/>
        <v>だ</v>
      </c>
      <c r="AV174" s="67">
        <f t="shared" si="141"/>
        <v>1</v>
      </c>
      <c r="AW174" s="66" t="str">
        <f t="shared" si="117"/>
        <v>く</v>
      </c>
      <c r="AX174" s="67" t="str">
        <f t="shared" si="118"/>
        <v>お</v>
      </c>
      <c r="AY174" s="68">
        <f t="shared" si="142"/>
        <v>4399120252928</v>
      </c>
      <c r="AZ174" s="69" t="str">
        <f t="shared" si="143"/>
        <v/>
      </c>
      <c r="BA174" s="70">
        <f t="shared" si="144"/>
        <v>0</v>
      </c>
      <c r="BB174" s="116"/>
      <c r="BC174" s="193">
        <v>163</v>
      </c>
      <c r="BD174" s="2"/>
      <c r="BE174" s="14"/>
      <c r="BF174" s="4" t="s">
        <v>410</v>
      </c>
      <c r="BG174" s="17" t="s">
        <v>622</v>
      </c>
      <c r="BH174" s="17" t="s">
        <v>48</v>
      </c>
      <c r="BI174" s="17" t="s">
        <v>67</v>
      </c>
      <c r="BJ174" s="169" t="s">
        <v>81</v>
      </c>
      <c r="BK174" s="31" t="s">
        <v>669</v>
      </c>
      <c r="BL174" s="6"/>
      <c r="BM174" s="7"/>
      <c r="BN174" s="16"/>
      <c r="BO174" s="29" t="str">
        <f t="shared" si="106"/>
        <v>{"key_code":"g"},{"key_code":"w"},{"key_code":"o"}</v>
      </c>
      <c r="BP174" s="132"/>
      <c r="BQ174" s="29" t="str">
        <f t="shared" si="119"/>
        <v/>
      </c>
    </row>
    <row r="175" spans="1:69" ht="42">
      <c r="A175" s="154"/>
      <c r="B175" s="137"/>
      <c r="C175" s="137"/>
      <c r="D175" s="360"/>
      <c r="E175" s="371" t="str">
        <f t="shared" si="120"/>
        <v/>
      </c>
      <c r="F175" s="138" t="str">
        <f t="shared" si="145"/>
        <v/>
      </c>
      <c r="G175" s="138" t="str">
        <f t="shared" si="146"/>
        <v/>
      </c>
      <c r="H175" s="138" t="str">
        <f t="shared" si="121"/>
        <v>{"description":"(Sp) 左濁, く &amp; わ → ぐゎ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g"},{"key_code":"u"},{"key_code":"x"},{"key_code":"w"},{"key_code":"a"},{"set_variable":{"name":"C09","value":1}},{"set_variable":{"name":"USC","value":0}}],"to_after_key_up":[{"set_variable":{"name":"C09","value":0}}],"type":"basic"},</v>
      </c>
      <c r="I175" s="138" t="str">
        <f t="shared" si="122"/>
        <v/>
      </c>
      <c r="J175" s="138" t="str">
        <f t="shared" si="147"/>
        <v>{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g"},{"key_code":"u"},{"key_code":"x"},{"key_code":"w"},{"key_code":"a"},{"set_variable":{"name":"C06","value":1}},{"set_variable":{"name":"USC","value":0}}],"to_after_key_up":[{"set_variable":{"name":"C06","value":0}}],"type":"basic"},</v>
      </c>
      <c r="K175" s="138" t="str">
        <f t="shared" si="148"/>
        <v/>
      </c>
      <c r="L175" s="138" t="str">
        <f t="shared" si="149"/>
        <v/>
      </c>
      <c r="M175" s="138" t="str">
        <f t="shared" si="150"/>
        <v>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g"},{"key_code":"u"},{"key_code":"x"},{"key_code":"w"},{"key_code":"a"},{"set_variable":{"name":"C04","value":1}},{"set_variable":{"name":"USC","value":0}}],"to_after_key_up":[{"set_variable":{"name":"C04","value":0}}],"type":"basic"},</v>
      </c>
      <c r="N175" s="138" t="str">
        <f t="shared" si="123"/>
        <v/>
      </c>
      <c r="O175" s="138" t="str">
        <f t="shared" si="124"/>
        <v/>
      </c>
      <c r="P175" s="138" t="str">
        <f t="shared" si="125"/>
        <v/>
      </c>
      <c r="Q175" s="138" t="str">
        <f t="shared" si="126"/>
        <v/>
      </c>
      <c r="R175" s="138" t="str">
        <f t="shared" si="127"/>
        <v/>
      </c>
      <c r="S175" s="138" t="str">
        <f t="shared" si="128"/>
        <v/>
      </c>
      <c r="T175" s="138" t="str">
        <f t="shared" si="129"/>
        <v/>
      </c>
      <c r="U175" s="138" t="str">
        <f t="shared" si="130"/>
        <v/>
      </c>
      <c r="V175" s="138" t="str">
        <f t="shared" si="131"/>
        <v/>
      </c>
      <c r="W175" s="138"/>
      <c r="X175" s="138"/>
      <c r="Y175" s="160"/>
      <c r="Z175" s="159" t="str">
        <f t="shared" si="132"/>
        <v/>
      </c>
      <c r="AA175" s="138" t="str">
        <f t="shared" si="133"/>
        <v/>
      </c>
      <c r="AB175" s="138" t="str">
        <f t="shared" si="134"/>
        <v/>
      </c>
      <c r="AC175" s="160" t="str">
        <f t="shared" si="135"/>
        <v/>
      </c>
      <c r="AD175" s="162"/>
      <c r="AF175" s="34">
        <f t="shared" si="107"/>
        <v>3</v>
      </c>
      <c r="AG175" s="33" t="str">
        <f t="shared" si="108"/>
        <v>C</v>
      </c>
      <c r="AH175" s="33">
        <f t="shared" si="109"/>
        <v>1</v>
      </c>
      <c r="AI175" s="33">
        <f t="shared" si="110"/>
        <v>2</v>
      </c>
      <c r="AJ175" s="40">
        <f t="shared" si="111"/>
        <v>9932111872</v>
      </c>
      <c r="AK175" s="319">
        <f t="shared" si="112"/>
        <v>0</v>
      </c>
      <c r="AL175" s="116"/>
      <c r="AM175" s="66" t="str">
        <f t="shared" si="113"/>
        <v>左濁</v>
      </c>
      <c r="AN175" s="67" t="str">
        <f t="shared" si="114"/>
        <v>く</v>
      </c>
      <c r="AO175" s="68">
        <f t="shared" si="136"/>
        <v>1342177280</v>
      </c>
      <c r="AP175" s="69" t="str">
        <f t="shared" si="137"/>
        <v>ぐ</v>
      </c>
      <c r="AQ175" s="67">
        <f t="shared" si="138"/>
        <v>1</v>
      </c>
      <c r="AR175" s="66" t="str">
        <f t="shared" si="115"/>
        <v>左濁</v>
      </c>
      <c r="AS175" s="67" t="str">
        <f t="shared" si="116"/>
        <v>わ</v>
      </c>
      <c r="AT175" s="68">
        <f t="shared" si="139"/>
        <v>8858370048</v>
      </c>
      <c r="AU175" s="69" t="str">
        <f t="shared" si="140"/>
        <v>ヴ</v>
      </c>
      <c r="AV175" s="67">
        <f t="shared" si="141"/>
        <v>1</v>
      </c>
      <c r="AW175" s="66" t="str">
        <f t="shared" si="117"/>
        <v>く</v>
      </c>
      <c r="AX175" s="67" t="str">
        <f t="shared" si="118"/>
        <v>わ</v>
      </c>
      <c r="AY175" s="68">
        <f t="shared" si="142"/>
        <v>9663676416</v>
      </c>
      <c r="AZ175" s="69" t="str">
        <f t="shared" si="143"/>
        <v/>
      </c>
      <c r="BA175" s="70">
        <f t="shared" si="144"/>
        <v>0</v>
      </c>
      <c r="BB175" s="116"/>
      <c r="BC175" s="193">
        <v>164</v>
      </c>
      <c r="BD175" s="2"/>
      <c r="BE175" s="14"/>
      <c r="BF175" s="4" t="s">
        <v>410</v>
      </c>
      <c r="BG175" s="17" t="s">
        <v>622</v>
      </c>
      <c r="BH175" s="17" t="s">
        <v>48</v>
      </c>
      <c r="BI175" s="17" t="s">
        <v>67</v>
      </c>
      <c r="BJ175" s="169" t="s">
        <v>55</v>
      </c>
      <c r="BK175" s="31" t="s">
        <v>670</v>
      </c>
      <c r="BL175" s="6"/>
      <c r="BM175" s="7"/>
      <c r="BN175" s="16"/>
      <c r="BO175" s="29" t="str">
        <f t="shared" si="106"/>
        <v>{"key_code":"g"},{"key_code":"u"},{"key_code":"x"},{"key_code":"w"},{"key_code":"a"}</v>
      </c>
      <c r="BP175" s="132"/>
      <c r="BQ175" s="29" t="str">
        <f t="shared" si="119"/>
        <v/>
      </c>
    </row>
    <row r="176" spans="1:69" ht="21">
      <c r="A176" s="154"/>
      <c r="B176" s="137"/>
      <c r="C176" s="137"/>
      <c r="D176" s="360"/>
      <c r="E176" s="371" t="str">
        <f t="shared" si="120"/>
        <v/>
      </c>
      <c r="F176" s="138" t="str">
        <f t="shared" si="145"/>
        <v/>
      </c>
      <c r="G176" s="138" t="str">
        <f t="shared" si="146"/>
        <v/>
      </c>
      <c r="H176" s="138" t="str">
        <f t="shared" si="121"/>
        <v/>
      </c>
      <c r="I176" s="138" t="str">
        <f t="shared" si="122"/>
        <v>{"description":"(Sp) 左半, ー &amp; あ → つぁ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C07","value":1}},{"set_variable":{"name":"USC","value":0}}],"to_after_key_up":[{"set_variable":{"name":"C07","value":0}}],"type":"basic"},</v>
      </c>
      <c r="J176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C10","value":1}},{"set_variable":{"name":"USC","value":0}}],"to_after_key_up":[{"set_variable":{"name":"C10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C10","value":1}},{"set_variable":{"name":"USC","value":0}}],"to_after_key_up":[{"set_variable":{"name":"C10","value":0}}],"type":"basic"},</v>
      </c>
      <c r="K176" s="138" t="str">
        <f t="shared" si="148"/>
        <v/>
      </c>
      <c r="L176" s="138" t="str">
        <f t="shared" si="149"/>
        <v/>
      </c>
      <c r="M176" s="138" t="str">
        <f t="shared" si="150"/>
        <v>{"conditions":[{"type":"variable_if","name":"USC","value":2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B04","value":1}},{"set_variable":{"name":"USC","value":0}}],"to_after_key_up":[{"set_variable":{"name":"B04","value":0}}],"type":"basic"},</v>
      </c>
      <c r="N176" s="138" t="str">
        <f t="shared" si="123"/>
        <v/>
      </c>
      <c r="O176" s="138" t="str">
        <f t="shared" si="124"/>
        <v/>
      </c>
      <c r="P176" s="138" t="str">
        <f t="shared" si="125"/>
        <v/>
      </c>
      <c r="Q176" s="138" t="str">
        <f t="shared" si="126"/>
        <v/>
      </c>
      <c r="R176" s="138" t="str">
        <f t="shared" si="127"/>
        <v/>
      </c>
      <c r="S176" s="138" t="str">
        <f t="shared" si="128"/>
        <v/>
      </c>
      <c r="T176" s="138" t="str">
        <f t="shared" si="129"/>
        <v/>
      </c>
      <c r="U176" s="138" t="str">
        <f t="shared" si="130"/>
        <v/>
      </c>
      <c r="V176" s="138" t="str">
        <f t="shared" si="131"/>
        <v/>
      </c>
      <c r="W176" s="138"/>
      <c r="X176" s="138"/>
      <c r="Y176" s="160"/>
      <c r="Z176" s="159" t="str">
        <f t="shared" si="132"/>
        <v/>
      </c>
      <c r="AA176" s="138" t="str">
        <f t="shared" si="133"/>
        <v/>
      </c>
      <c r="AB176" s="138" t="str">
        <f t="shared" si="134"/>
        <v/>
      </c>
      <c r="AC176" s="160" t="str">
        <f t="shared" si="135"/>
        <v/>
      </c>
      <c r="AD176" s="162"/>
      <c r="AF176" s="34">
        <f t="shared" si="107"/>
        <v>3</v>
      </c>
      <c r="AG176" s="33" t="str">
        <f t="shared" si="108"/>
        <v>C</v>
      </c>
      <c r="AH176" s="33">
        <f t="shared" si="109"/>
        <v>1</v>
      </c>
      <c r="AI176" s="33">
        <f t="shared" si="110"/>
        <v>2</v>
      </c>
      <c r="AJ176" s="40">
        <f t="shared" si="111"/>
        <v>1118838980608</v>
      </c>
      <c r="AK176" s="319">
        <f t="shared" si="112"/>
        <v>0</v>
      </c>
      <c r="AL176" s="116"/>
      <c r="AM176" s="66" t="str">
        <f t="shared" si="113"/>
        <v>左半</v>
      </c>
      <c r="AN176" s="67" t="str">
        <f t="shared" si="114"/>
        <v>ー</v>
      </c>
      <c r="AO176" s="68">
        <f t="shared" si="136"/>
        <v>1116691496960</v>
      </c>
      <c r="AP176" s="69" t="str">
        <f t="shared" si="137"/>
        <v/>
      </c>
      <c r="AQ176" s="67">
        <f t="shared" si="138"/>
        <v>0</v>
      </c>
      <c r="AR176" s="66" t="str">
        <f t="shared" si="115"/>
        <v>左半</v>
      </c>
      <c r="AS176" s="67" t="str">
        <f t="shared" si="116"/>
        <v>あ</v>
      </c>
      <c r="AT176" s="68">
        <f t="shared" si="139"/>
        <v>1101659111424</v>
      </c>
      <c r="AU176" s="69" t="str">
        <f t="shared" si="140"/>
        <v>ご</v>
      </c>
      <c r="AV176" s="67">
        <f t="shared" si="141"/>
        <v>1</v>
      </c>
      <c r="AW176" s="66" t="str">
        <f t="shared" si="117"/>
        <v>ー</v>
      </c>
      <c r="AX176" s="67" t="str">
        <f t="shared" si="118"/>
        <v>あ</v>
      </c>
      <c r="AY176" s="68">
        <f t="shared" si="142"/>
        <v>19327352832</v>
      </c>
      <c r="AZ176" s="69" t="str">
        <f t="shared" si="143"/>
        <v/>
      </c>
      <c r="BA176" s="70">
        <f t="shared" si="144"/>
        <v>0</v>
      </c>
      <c r="BB176" s="116"/>
      <c r="BC176" s="193">
        <v>165</v>
      </c>
      <c r="BD176" s="2"/>
      <c r="BE176" s="14"/>
      <c r="BF176" s="4" t="s">
        <v>410</v>
      </c>
      <c r="BG176" s="17" t="s">
        <v>622</v>
      </c>
      <c r="BH176" s="17" t="s">
        <v>79</v>
      </c>
      <c r="BI176" s="17" t="s">
        <v>75</v>
      </c>
      <c r="BJ176" s="169" t="s">
        <v>69</v>
      </c>
      <c r="BK176" s="31" t="s">
        <v>671</v>
      </c>
      <c r="BL176" s="6"/>
      <c r="BM176" s="7"/>
      <c r="BN176" s="16"/>
      <c r="BO176" s="29" t="str">
        <f t="shared" si="106"/>
        <v>{"key_code":"t"},{"key_code":"s"},{"key_code":"a"}</v>
      </c>
      <c r="BP176" s="132"/>
      <c r="BQ176" s="29" t="str">
        <f t="shared" si="119"/>
        <v/>
      </c>
    </row>
    <row r="177" spans="1:69" ht="21">
      <c r="A177" s="154"/>
      <c r="B177" s="137"/>
      <c r="C177" s="137"/>
      <c r="D177" s="360"/>
      <c r="E177" s="371" t="str">
        <f t="shared" si="120"/>
        <v/>
      </c>
      <c r="F177" s="138" t="str">
        <f t="shared" si="145"/>
        <v/>
      </c>
      <c r="G177" s="138" t="str">
        <f t="shared" si="146"/>
        <v/>
      </c>
      <c r="H177" s="138" t="str">
        <f t="shared" si="121"/>
        <v/>
      </c>
      <c r="I177" s="138" t="str">
        <f t="shared" si="122"/>
        <v>{"description":"(Sp) 左半, ー &amp; い → つぃ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C08","value":1}},{"set_variable":{"name":"USC","value":0}}],"to_after_key_up":[{"set_variable":{"name":"C08","value":0}}],"type":"basic"},</v>
      </c>
      <c r="J177" s="138" t="str">
        <f t="shared" si="147"/>
        <v/>
      </c>
      <c r="K177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C10","value":1}},{"set_variable":{"name":"USC","value":0}}],"to_after_key_up":[{"set_variable":{"name":"C10","value":0}}],"type":"basic"},</v>
      </c>
      <c r="L177" s="138" t="str">
        <f t="shared" si="149"/>
        <v/>
      </c>
      <c r="M177" s="138" t="str">
        <f t="shared" si="150"/>
        <v>{"conditions":[{"type":"variable_if","name":"USC","value":2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B04","value":1}},{"set_variable":{"name":"USC","value":0}}],"to_after_key_up":[{"set_variable":{"name":"B04","value":0}}],"type":"basic"},</v>
      </c>
      <c r="N177" s="138" t="str">
        <f t="shared" si="123"/>
        <v/>
      </c>
      <c r="O177" s="138" t="str">
        <f t="shared" si="124"/>
        <v/>
      </c>
      <c r="P177" s="138" t="str">
        <f t="shared" si="125"/>
        <v/>
      </c>
      <c r="Q177" s="138" t="str">
        <f t="shared" si="126"/>
        <v/>
      </c>
      <c r="R177" s="138" t="str">
        <f t="shared" si="127"/>
        <v/>
      </c>
      <c r="S177" s="138" t="str">
        <f t="shared" si="128"/>
        <v/>
      </c>
      <c r="T177" s="138" t="str">
        <f t="shared" si="129"/>
        <v/>
      </c>
      <c r="U177" s="138" t="str">
        <f t="shared" si="130"/>
        <v/>
      </c>
      <c r="V177" s="138" t="str">
        <f t="shared" si="131"/>
        <v/>
      </c>
      <c r="W177" s="138"/>
      <c r="X177" s="138"/>
      <c r="Y177" s="160"/>
      <c r="Z177" s="159" t="str">
        <f t="shared" si="132"/>
        <v/>
      </c>
      <c r="AA177" s="138" t="str">
        <f t="shared" si="133"/>
        <v/>
      </c>
      <c r="AB177" s="138" t="str">
        <f t="shared" si="134"/>
        <v/>
      </c>
      <c r="AC177" s="160" t="str">
        <f t="shared" si="135"/>
        <v/>
      </c>
      <c r="AD177" s="162"/>
      <c r="AF177" s="34">
        <f t="shared" si="107"/>
        <v>3</v>
      </c>
      <c r="AG177" s="33" t="str">
        <f t="shared" si="108"/>
        <v>C</v>
      </c>
      <c r="AH177" s="33">
        <f t="shared" si="109"/>
        <v>1</v>
      </c>
      <c r="AI177" s="33">
        <f t="shared" si="110"/>
        <v>2</v>
      </c>
      <c r="AJ177" s="40">
        <f t="shared" si="111"/>
        <v>1120986464256</v>
      </c>
      <c r="AK177" s="319">
        <f t="shared" si="112"/>
        <v>0</v>
      </c>
      <c r="AL177" s="116"/>
      <c r="AM177" s="66" t="str">
        <f t="shared" si="113"/>
        <v>左半</v>
      </c>
      <c r="AN177" s="67" t="str">
        <f t="shared" si="114"/>
        <v>ー</v>
      </c>
      <c r="AO177" s="68">
        <f t="shared" si="136"/>
        <v>1116691496960</v>
      </c>
      <c r="AP177" s="69" t="str">
        <f t="shared" si="137"/>
        <v/>
      </c>
      <c r="AQ177" s="67">
        <f t="shared" si="138"/>
        <v>0</v>
      </c>
      <c r="AR177" s="66" t="str">
        <f t="shared" si="115"/>
        <v>左半</v>
      </c>
      <c r="AS177" s="67" t="str">
        <f t="shared" si="116"/>
        <v>い</v>
      </c>
      <c r="AT177" s="68">
        <f t="shared" si="139"/>
        <v>1103806595072</v>
      </c>
      <c r="AU177" s="69" t="str">
        <f t="shared" si="140"/>
        <v/>
      </c>
      <c r="AV177" s="67">
        <f t="shared" si="141"/>
        <v>0</v>
      </c>
      <c r="AW177" s="66" t="str">
        <f t="shared" si="117"/>
        <v>ー</v>
      </c>
      <c r="AX177" s="67" t="str">
        <f t="shared" si="118"/>
        <v>い</v>
      </c>
      <c r="AY177" s="68">
        <f t="shared" si="142"/>
        <v>21474836480</v>
      </c>
      <c r="AZ177" s="69" t="str">
        <f t="shared" si="143"/>
        <v/>
      </c>
      <c r="BA177" s="70">
        <f t="shared" si="144"/>
        <v>0</v>
      </c>
      <c r="BB177" s="116"/>
      <c r="BC177" s="193">
        <v>166</v>
      </c>
      <c r="BD177" s="2"/>
      <c r="BE177" s="14"/>
      <c r="BF177" s="4" t="s">
        <v>410</v>
      </c>
      <c r="BG177" s="17" t="s">
        <v>622</v>
      </c>
      <c r="BH177" s="17" t="s">
        <v>79</v>
      </c>
      <c r="BI177" s="17" t="s">
        <v>75</v>
      </c>
      <c r="BJ177" s="169" t="s">
        <v>71</v>
      </c>
      <c r="BK177" s="31" t="s">
        <v>672</v>
      </c>
      <c r="BL177" s="6"/>
      <c r="BM177" s="7"/>
      <c r="BN177" s="16"/>
      <c r="BO177" s="29" t="str">
        <f t="shared" si="106"/>
        <v>{"key_code":"t"},{"key_code":"s"},{"key_code":"i"}</v>
      </c>
      <c r="BP177" s="132"/>
      <c r="BQ177" s="29" t="str">
        <f t="shared" si="119"/>
        <v/>
      </c>
    </row>
    <row r="178" spans="1:69" ht="21">
      <c r="A178" s="154"/>
      <c r="B178" s="137"/>
      <c r="C178" s="137"/>
      <c r="D178" s="360"/>
      <c r="E178" s="371" t="str">
        <f t="shared" si="120"/>
        <v/>
      </c>
      <c r="F178" s="138" t="str">
        <f t="shared" si="145"/>
        <v/>
      </c>
      <c r="G178" s="138" t="str">
        <f t="shared" si="146"/>
        <v/>
      </c>
      <c r="H178" s="138" t="str">
        <f t="shared" si="121"/>
        <v/>
      </c>
      <c r="I178" s="138" t="str">
        <f t="shared" si="122"/>
        <v>{"description":"(Sp) 左半, ー &amp; え → つぇ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D09","value":1}},{"set_variable":{"name":"USC","value":0}}],"to_after_key_up":[{"set_variable":{"name":"D09","value":0}}],"type":"basic"},</v>
      </c>
      <c r="J178" s="138" t="str">
        <f t="shared" si="147"/>
        <v/>
      </c>
      <c r="K178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C10","value":1}},{"set_variable":{"name":"USC","value":0}}],"to_after_key_up":[{"set_variable":{"name":"C10","value":0}}],"type":"basic"},</v>
      </c>
      <c r="L178" s="138" t="str">
        <f t="shared" si="149"/>
        <v/>
      </c>
      <c r="M178" s="138" t="str">
        <f t="shared" si="150"/>
        <v>{"conditions":[{"type":"variable_if","name":"USC","value":2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B04","value":1}},{"set_variable":{"name":"USC","value":0}}],"to_after_key_up":[{"set_variable":{"name":"B04","value":0}}],"type":"basic"},</v>
      </c>
      <c r="N178" s="138" t="str">
        <f t="shared" si="123"/>
        <v/>
      </c>
      <c r="O178" s="138" t="str">
        <f t="shared" si="124"/>
        <v/>
      </c>
      <c r="P178" s="138" t="str">
        <f t="shared" si="125"/>
        <v/>
      </c>
      <c r="Q178" s="138" t="str">
        <f t="shared" si="126"/>
        <v/>
      </c>
      <c r="R178" s="138" t="str">
        <f t="shared" si="127"/>
        <v/>
      </c>
      <c r="S178" s="138" t="str">
        <f t="shared" si="128"/>
        <v/>
      </c>
      <c r="T178" s="138" t="str">
        <f t="shared" si="129"/>
        <v/>
      </c>
      <c r="U178" s="138" t="str">
        <f t="shared" si="130"/>
        <v/>
      </c>
      <c r="V178" s="138" t="str">
        <f t="shared" si="131"/>
        <v/>
      </c>
      <c r="W178" s="138"/>
      <c r="X178" s="138"/>
      <c r="Y178" s="160"/>
      <c r="Z178" s="159" t="str">
        <f t="shared" si="132"/>
        <v/>
      </c>
      <c r="AA178" s="138" t="str">
        <f t="shared" si="133"/>
        <v/>
      </c>
      <c r="AB178" s="138" t="str">
        <f t="shared" si="134"/>
        <v/>
      </c>
      <c r="AC178" s="160" t="str">
        <f t="shared" si="135"/>
        <v/>
      </c>
      <c r="AD178" s="162"/>
      <c r="AF178" s="34">
        <f t="shared" si="107"/>
        <v>3</v>
      </c>
      <c r="AG178" s="33" t="str">
        <f t="shared" si="108"/>
        <v>C</v>
      </c>
      <c r="AH178" s="33">
        <f t="shared" si="109"/>
        <v>1</v>
      </c>
      <c r="AI178" s="33">
        <f t="shared" si="110"/>
        <v>2</v>
      </c>
      <c r="AJ178" s="40">
        <f t="shared" si="111"/>
        <v>1116693594112</v>
      </c>
      <c r="AK178" s="319">
        <f t="shared" si="112"/>
        <v>0</v>
      </c>
      <c r="AL178" s="116"/>
      <c r="AM178" s="66" t="str">
        <f t="shared" si="113"/>
        <v>左半</v>
      </c>
      <c r="AN178" s="67" t="str">
        <f t="shared" si="114"/>
        <v>ー</v>
      </c>
      <c r="AO178" s="68">
        <f t="shared" si="136"/>
        <v>1116691496960</v>
      </c>
      <c r="AP178" s="69" t="str">
        <f t="shared" si="137"/>
        <v/>
      </c>
      <c r="AQ178" s="67">
        <f t="shared" si="138"/>
        <v>0</v>
      </c>
      <c r="AR178" s="66" t="str">
        <f t="shared" si="115"/>
        <v>左半</v>
      </c>
      <c r="AS178" s="67" t="str">
        <f t="shared" si="116"/>
        <v>え</v>
      </c>
      <c r="AT178" s="68">
        <f t="shared" si="139"/>
        <v>1099513724928</v>
      </c>
      <c r="AU178" s="69" t="str">
        <f t="shared" si="140"/>
        <v/>
      </c>
      <c r="AV178" s="67">
        <f t="shared" si="141"/>
        <v>0</v>
      </c>
      <c r="AW178" s="66" t="str">
        <f t="shared" si="117"/>
        <v>ー</v>
      </c>
      <c r="AX178" s="67" t="str">
        <f t="shared" si="118"/>
        <v>え</v>
      </c>
      <c r="AY178" s="68">
        <f t="shared" si="142"/>
        <v>17181966336</v>
      </c>
      <c r="AZ178" s="69" t="str">
        <f t="shared" si="143"/>
        <v/>
      </c>
      <c r="BA178" s="70">
        <f t="shared" si="144"/>
        <v>0</v>
      </c>
      <c r="BB178" s="116"/>
      <c r="BC178" s="193">
        <v>167</v>
      </c>
      <c r="BD178" s="2"/>
      <c r="BE178" s="14"/>
      <c r="BF178" s="4" t="s">
        <v>410</v>
      </c>
      <c r="BG178" s="17" t="s">
        <v>622</v>
      </c>
      <c r="BH178" s="17" t="s">
        <v>79</v>
      </c>
      <c r="BI178" s="17" t="s">
        <v>75</v>
      </c>
      <c r="BJ178" s="169" t="s">
        <v>21</v>
      </c>
      <c r="BK178" s="31" t="s">
        <v>673</v>
      </c>
      <c r="BL178" s="6"/>
      <c r="BM178" s="7"/>
      <c r="BN178" s="16"/>
      <c r="BO178" s="29" t="str">
        <f t="shared" si="106"/>
        <v>{"key_code":"t"},{"key_code":"s"},{"key_code":"e"}</v>
      </c>
      <c r="BP178" s="132"/>
      <c r="BQ178" s="29" t="str">
        <f t="shared" si="119"/>
        <v/>
      </c>
    </row>
    <row r="179" spans="1:69" ht="21">
      <c r="A179" s="154"/>
      <c r="B179" s="137"/>
      <c r="C179" s="137"/>
      <c r="D179" s="360"/>
      <c r="E179" s="371" t="str">
        <f t="shared" si="120"/>
        <v/>
      </c>
      <c r="F179" s="138" t="str">
        <f t="shared" si="145"/>
        <v/>
      </c>
      <c r="G179" s="138" t="str">
        <f t="shared" si="146"/>
        <v/>
      </c>
      <c r="H179" s="138" t="str">
        <f t="shared" si="121"/>
        <v/>
      </c>
      <c r="I179" s="138" t="str">
        <f t="shared" si="122"/>
        <v>{"description":"(Sp) 左半, ー &amp; お → つぉ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B06","value":1}},{"set_variable":{"name":"USC","value":0}}],"to_after_key_up":[{"set_variable":{"name":"B06","value":0}}],"type":"basic"},</v>
      </c>
      <c r="J179" s="138" t="str">
        <f t="shared" si="147"/>
        <v/>
      </c>
      <c r="K179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C10","value":1}},{"set_variable":{"name":"USC","value":0}}],"to_after_key_up":[{"set_variable":{"name":"C10","value":0}}],"type":"basic"},</v>
      </c>
      <c r="L179" s="138" t="str">
        <f t="shared" si="149"/>
        <v/>
      </c>
      <c r="M179" s="138" t="str">
        <f t="shared" si="150"/>
        <v>{"conditions":[{"type":"variable_if","name":"USC","value":2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B04","value":1}},{"set_variable":{"name":"USC","value":0}}],"to_after_key_up":[{"set_variable":{"name":"B04","value":0}}],"type":"basic"},</v>
      </c>
      <c r="N179" s="138" t="str">
        <f t="shared" si="123"/>
        <v/>
      </c>
      <c r="O179" s="138" t="str">
        <f t="shared" si="124"/>
        <v/>
      </c>
      <c r="P179" s="138" t="str">
        <f t="shared" si="125"/>
        <v/>
      </c>
      <c r="Q179" s="138" t="str">
        <f t="shared" si="126"/>
        <v/>
      </c>
      <c r="R179" s="138" t="str">
        <f t="shared" si="127"/>
        <v/>
      </c>
      <c r="S179" s="138" t="str">
        <f t="shared" si="128"/>
        <v/>
      </c>
      <c r="T179" s="138" t="str">
        <f t="shared" si="129"/>
        <v/>
      </c>
      <c r="U179" s="138" t="str">
        <f t="shared" si="130"/>
        <v/>
      </c>
      <c r="V179" s="138" t="str">
        <f t="shared" si="131"/>
        <v/>
      </c>
      <c r="W179" s="138"/>
      <c r="X179" s="138"/>
      <c r="Y179" s="160"/>
      <c r="Z179" s="159" t="str">
        <f t="shared" si="132"/>
        <v/>
      </c>
      <c r="AA179" s="138" t="str">
        <f t="shared" si="133"/>
        <v/>
      </c>
      <c r="AB179" s="138" t="str">
        <f t="shared" si="134"/>
        <v/>
      </c>
      <c r="AC179" s="160" t="str">
        <f t="shared" si="135"/>
        <v/>
      </c>
      <c r="AD179" s="162"/>
      <c r="AF179" s="34">
        <f t="shared" si="107"/>
        <v>3</v>
      </c>
      <c r="AG179" s="33" t="str">
        <f t="shared" si="108"/>
        <v>C</v>
      </c>
      <c r="AH179" s="33">
        <f t="shared" si="109"/>
        <v>1</v>
      </c>
      <c r="AI179" s="33">
        <f t="shared" si="110"/>
        <v>2</v>
      </c>
      <c r="AJ179" s="40">
        <f t="shared" si="111"/>
        <v>5514738008064</v>
      </c>
      <c r="AK179" s="319">
        <f t="shared" si="112"/>
        <v>0</v>
      </c>
      <c r="AL179" s="116"/>
      <c r="AM179" s="66" t="str">
        <f t="shared" si="113"/>
        <v>左半</v>
      </c>
      <c r="AN179" s="67" t="str">
        <f t="shared" si="114"/>
        <v>ー</v>
      </c>
      <c r="AO179" s="68">
        <f t="shared" si="136"/>
        <v>1116691496960</v>
      </c>
      <c r="AP179" s="69" t="str">
        <f t="shared" si="137"/>
        <v/>
      </c>
      <c r="AQ179" s="67">
        <f t="shared" si="138"/>
        <v>0</v>
      </c>
      <c r="AR179" s="66" t="str">
        <f t="shared" si="115"/>
        <v>左半</v>
      </c>
      <c r="AS179" s="67" t="str">
        <f t="shared" si="116"/>
        <v>お</v>
      </c>
      <c r="AT179" s="68">
        <f t="shared" si="139"/>
        <v>5497558138880</v>
      </c>
      <c r="AU179" s="69" t="str">
        <f t="shared" si="140"/>
        <v/>
      </c>
      <c r="AV179" s="67">
        <f t="shared" si="141"/>
        <v>0</v>
      </c>
      <c r="AW179" s="66" t="str">
        <f t="shared" si="117"/>
        <v>ー</v>
      </c>
      <c r="AX179" s="67" t="str">
        <f t="shared" si="118"/>
        <v>お</v>
      </c>
      <c r="AY179" s="68">
        <f t="shared" si="142"/>
        <v>4415226380288</v>
      </c>
      <c r="AZ179" s="69" t="str">
        <f t="shared" si="143"/>
        <v/>
      </c>
      <c r="BA179" s="70">
        <f t="shared" si="144"/>
        <v>0</v>
      </c>
      <c r="BB179" s="116"/>
      <c r="BC179" s="193">
        <v>168</v>
      </c>
      <c r="BD179" s="2"/>
      <c r="BE179" s="14"/>
      <c r="BF179" s="4" t="s">
        <v>410</v>
      </c>
      <c r="BG179" s="17" t="s">
        <v>622</v>
      </c>
      <c r="BH179" s="17" t="s">
        <v>79</v>
      </c>
      <c r="BI179" s="17" t="s">
        <v>75</v>
      </c>
      <c r="BJ179" s="169" t="s">
        <v>81</v>
      </c>
      <c r="BK179" s="31" t="s">
        <v>674</v>
      </c>
      <c r="BL179" s="6"/>
      <c r="BM179" s="7"/>
      <c r="BN179" s="16"/>
      <c r="BO179" s="29" t="str">
        <f t="shared" si="106"/>
        <v>{"key_code":"t"},{"key_code":"s"},{"key_code":"o"}</v>
      </c>
      <c r="BP179" s="132"/>
      <c r="BQ179" s="29" t="str">
        <f t="shared" si="119"/>
        <v/>
      </c>
    </row>
    <row r="180" spans="1:69" ht="21">
      <c r="A180" s="154"/>
      <c r="B180" s="137"/>
      <c r="C180" s="137"/>
      <c r="D180" s="360"/>
      <c r="E180" s="371" t="str">
        <f t="shared" si="120"/>
        <v/>
      </c>
      <c r="F180" s="138" t="str">
        <f t="shared" si="145"/>
        <v/>
      </c>
      <c r="G180" s="138" t="str">
        <f t="shared" si="146"/>
        <v/>
      </c>
      <c r="H180" s="138" t="str">
        <f t="shared" si="121"/>
        <v/>
      </c>
      <c r="I180" s="138" t="str">
        <f t="shared" si="122"/>
        <v/>
      </c>
      <c r="J180" s="138" t="str">
        <f t="shared" si="147"/>
        <v/>
      </c>
      <c r="K180" s="138" t="str">
        <f t="shared" si="148"/>
        <v/>
      </c>
      <c r="L180" s="138" t="str">
        <f t="shared" si="149"/>
        <v/>
      </c>
      <c r="M180" s="138" t="str">
        <f t="shared" si="150"/>
        <v/>
      </c>
      <c r="N180" s="138" t="str">
        <f t="shared" si="123"/>
        <v>{"description":"小 &amp; う → 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</v>
      </c>
      <c r="O180" s="138" t="str">
        <f t="shared" si="124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  <c r="P180" s="138" t="str">
        <f t="shared" si="125"/>
        <v/>
      </c>
      <c r="Q180" s="138" t="str">
        <f t="shared" si="126"/>
        <v/>
      </c>
      <c r="R180" s="138" t="str">
        <f t="shared" si="127"/>
        <v/>
      </c>
      <c r="S180" s="138" t="str">
        <f t="shared" si="128"/>
        <v/>
      </c>
      <c r="T180" s="138" t="str">
        <f t="shared" si="129"/>
        <v/>
      </c>
      <c r="U180" s="138" t="str">
        <f t="shared" si="130"/>
        <v/>
      </c>
      <c r="V180" s="138" t="str">
        <f t="shared" si="131"/>
        <v/>
      </c>
      <c r="W180" s="138"/>
      <c r="X180" s="138"/>
      <c r="Y180" s="160"/>
      <c r="Z180" s="159" t="str">
        <f t="shared" si="132"/>
        <v/>
      </c>
      <c r="AA180" s="138" t="str">
        <f t="shared" si="133"/>
        <v/>
      </c>
      <c r="AB180" s="138" t="str">
        <f t="shared" si="134"/>
        <v/>
      </c>
      <c r="AC180" s="160" t="str">
        <f t="shared" si="135"/>
        <v/>
      </c>
      <c r="AD180" s="162"/>
      <c r="AF180" s="34">
        <f t="shared" si="107"/>
        <v>2</v>
      </c>
      <c r="AG180" s="33" t="str">
        <f t="shared" si="108"/>
        <v>A</v>
      </c>
      <c r="AH180" s="33">
        <f t="shared" si="109"/>
        <v>1</v>
      </c>
      <c r="AI180" s="33">
        <f t="shared" si="110"/>
        <v>0</v>
      </c>
      <c r="AJ180" s="40">
        <f t="shared" si="111"/>
        <v>8589942784</v>
      </c>
      <c r="AK180" s="319">
        <f t="shared" si="112"/>
        <v>0</v>
      </c>
      <c r="AL180" s="116"/>
      <c r="AM180" s="66" t="str">
        <f t="shared" si="113"/>
        <v/>
      </c>
      <c r="AN180" s="67" t="str">
        <f t="shared" si="114"/>
        <v/>
      </c>
      <c r="AO180" s="68" t="str">
        <f t="shared" si="136"/>
        <v/>
      </c>
      <c r="AP180" s="69" t="str">
        <f t="shared" si="137"/>
        <v/>
      </c>
      <c r="AQ180" s="67">
        <f t="shared" si="138"/>
        <v>0</v>
      </c>
      <c r="AR180" s="66" t="str">
        <f t="shared" si="115"/>
        <v/>
      </c>
      <c r="AS180" s="67" t="str">
        <f t="shared" si="116"/>
        <v/>
      </c>
      <c r="AT180" s="68" t="str">
        <f t="shared" si="139"/>
        <v/>
      </c>
      <c r="AU180" s="69" t="str">
        <f t="shared" si="140"/>
        <v/>
      </c>
      <c r="AV180" s="67">
        <f t="shared" si="141"/>
        <v>0</v>
      </c>
      <c r="AW180" s="66" t="str">
        <f t="shared" si="117"/>
        <v/>
      </c>
      <c r="AX180" s="67" t="str">
        <f t="shared" si="118"/>
        <v/>
      </c>
      <c r="AY180" s="68" t="str">
        <f t="shared" si="142"/>
        <v/>
      </c>
      <c r="AZ180" s="69" t="str">
        <f t="shared" si="143"/>
        <v/>
      </c>
      <c r="BA180" s="70">
        <f t="shared" si="144"/>
        <v>0</v>
      </c>
      <c r="BB180" s="116"/>
      <c r="BC180" s="193">
        <v>92</v>
      </c>
      <c r="BD180" s="2"/>
      <c r="BE180" s="14"/>
      <c r="BF180" s="4" t="s">
        <v>410</v>
      </c>
      <c r="BG180" s="17"/>
      <c r="BH180" s="17" t="s">
        <v>24</v>
      </c>
      <c r="BI180" s="17" t="s">
        <v>73</v>
      </c>
      <c r="BJ180" s="169"/>
      <c r="BK180" s="31" t="s">
        <v>675</v>
      </c>
      <c r="BL180" s="6"/>
      <c r="BM180" s="9"/>
      <c r="BN180" s="16" t="s">
        <v>676</v>
      </c>
      <c r="BO180" s="29" t="str">
        <f t="shared" si="106"/>
        <v>{"key_code":"x"},{"key_code":"u"}</v>
      </c>
      <c r="BP180" s="132"/>
      <c r="BQ180" s="29" t="str">
        <f t="shared" si="119"/>
        <v/>
      </c>
    </row>
    <row r="181" spans="1:69" ht="21">
      <c r="A181" s="154"/>
      <c r="B181" s="137"/>
      <c r="C181" s="137"/>
      <c r="D181" s="360"/>
      <c r="E181" s="371" t="str">
        <f t="shared" si="120"/>
        <v/>
      </c>
      <c r="F181" s="138" t="str">
        <f t="shared" si="145"/>
        <v/>
      </c>
      <c r="G181" s="138" t="str">
        <f t="shared" si="146"/>
        <v/>
      </c>
      <c r="H181" s="138" t="str">
        <f t="shared" si="121"/>
        <v/>
      </c>
      <c r="I181" s="138" t="str">
        <f t="shared" si="122"/>
        <v/>
      </c>
      <c r="J181" s="138" t="str">
        <f t="shared" si="147"/>
        <v/>
      </c>
      <c r="K181" s="138" t="str">
        <f t="shared" si="148"/>
        <v/>
      </c>
      <c r="L181" s="138" t="str">
        <f t="shared" si="149"/>
        <v/>
      </c>
      <c r="M181" s="138" t="str">
        <f t="shared" si="150"/>
        <v/>
      </c>
      <c r="N181" s="138" t="str">
        <f t="shared" si="123"/>
        <v>{"description":"く &amp; あ → IME ON","conditions":[{"type":"variable_unless","name":"LKS","value":2},{"type":"variable_unless","name":"USC","value":0},{"type":"variable_unless","name":"C06","value":0}],"from":{"key_code":"j","modifiers":{"optional":["caps_lock"]}},"to":[{"key_code":"delete_or_backspace"},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C06","value":0}],"from":{"key_code":"j","modifiers":{"optional":["caps_lock"]}},"to":[{"key_code":"lang1"},{"set_variable":{"name":"C07","value":1}},{"set_variable":{"name":"USC","value":0}},{"set_variable":{"name":"LKS","value":2}}],"to_after_key_up":[{"set_variable":{"name":"C07","value":0}},{"set_variable":{"name":"USC","value":0}}],"type":"basic"},</v>
      </c>
      <c r="O181" s="138" t="str">
        <f t="shared" si="124"/>
        <v>{"conditions":[{"type":"variable_unless","name":"LKS","value":2},{"type":"variable_unless","name":"USC","value":0},{"type":"variable_unless","name":"C07","value":0}],"from":{"key_code":"h","modifiers":{"optional":["caps_lock"]}},"to":[{"key_code":"delete_or_backspace"},{"key_code":"lang1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C07","value":0}],"from":{"key_code":"h","modifiers":{"optional":["caps_lock"]}},"to":[{"key_code":"lang1"},{"set_variable":{"name":"C06","value":1}},{"set_variable":{"name":"USC","value":0}},{"set_variable":{"name":"LKS","value":2}}],"to_after_key_up":[{"set_variable":{"name":"C06","value":0}},{"set_variable":{"name":"USC","value":0}}],"type":"basic"},</v>
      </c>
      <c r="P181" s="138" t="str">
        <f t="shared" si="125"/>
        <v/>
      </c>
      <c r="Q181" s="138" t="str">
        <f t="shared" si="126"/>
        <v/>
      </c>
      <c r="R181" s="138" t="str">
        <f t="shared" si="127"/>
        <v/>
      </c>
      <c r="S181" s="138" t="str">
        <f t="shared" si="128"/>
        <v/>
      </c>
      <c r="T181" s="138" t="str">
        <f t="shared" si="129"/>
        <v/>
      </c>
      <c r="U181" s="138" t="str">
        <f t="shared" si="130"/>
        <v/>
      </c>
      <c r="V181" s="138" t="str">
        <f t="shared" si="131"/>
        <v/>
      </c>
      <c r="W181" s="138"/>
      <c r="X181" s="138"/>
      <c r="Y181" s="160"/>
      <c r="Z181" s="159" t="str">
        <f t="shared" si="132"/>
        <v/>
      </c>
      <c r="AA181" s="138" t="str">
        <f t="shared" si="133"/>
        <v/>
      </c>
      <c r="AB181" s="138" t="str">
        <f t="shared" si="134"/>
        <v/>
      </c>
      <c r="AC181" s="160" t="str">
        <f t="shared" si="135"/>
        <v/>
      </c>
      <c r="AD181" s="162"/>
      <c r="AF181" s="34">
        <f t="shared" si="107"/>
        <v>2</v>
      </c>
      <c r="AG181" s="33" t="str">
        <f t="shared" si="108"/>
        <v>A</v>
      </c>
      <c r="AH181" s="33">
        <f t="shared" si="109"/>
        <v>1</v>
      </c>
      <c r="AI181" s="33">
        <f t="shared" si="110"/>
        <v>0</v>
      </c>
      <c r="AJ181" s="40">
        <f t="shared" si="111"/>
        <v>3221225472</v>
      </c>
      <c r="AK181" s="319">
        <f t="shared" si="112"/>
        <v>0</v>
      </c>
      <c r="AL181" s="116"/>
      <c r="AM181" s="66" t="str">
        <f t="shared" si="113"/>
        <v/>
      </c>
      <c r="AN181" s="67" t="str">
        <f t="shared" si="114"/>
        <v/>
      </c>
      <c r="AO181" s="68" t="str">
        <f t="shared" si="136"/>
        <v/>
      </c>
      <c r="AP181" s="69" t="str">
        <f t="shared" si="137"/>
        <v/>
      </c>
      <c r="AQ181" s="67">
        <f t="shared" si="138"/>
        <v>0</v>
      </c>
      <c r="AR181" s="66" t="str">
        <f t="shared" si="115"/>
        <v/>
      </c>
      <c r="AS181" s="67" t="str">
        <f t="shared" si="116"/>
        <v/>
      </c>
      <c r="AT181" s="68" t="str">
        <f t="shared" si="139"/>
        <v/>
      </c>
      <c r="AU181" s="69" t="str">
        <f t="shared" si="140"/>
        <v/>
      </c>
      <c r="AV181" s="67">
        <f t="shared" si="141"/>
        <v>0</v>
      </c>
      <c r="AW181" s="66" t="str">
        <f t="shared" si="117"/>
        <v/>
      </c>
      <c r="AX181" s="67" t="str">
        <f t="shared" si="118"/>
        <v/>
      </c>
      <c r="AY181" s="68" t="str">
        <f t="shared" si="142"/>
        <v/>
      </c>
      <c r="AZ181" s="69" t="str">
        <f t="shared" si="143"/>
        <v/>
      </c>
      <c r="BA181" s="70">
        <f t="shared" si="144"/>
        <v>0</v>
      </c>
      <c r="BB181" s="116"/>
      <c r="BC181" s="193">
        <v>169</v>
      </c>
      <c r="BD181" s="2" t="s">
        <v>406</v>
      </c>
      <c r="BE181" s="14"/>
      <c r="BF181" s="4" t="s">
        <v>406</v>
      </c>
      <c r="BG181" s="17"/>
      <c r="BH181" s="17" t="s">
        <v>67</v>
      </c>
      <c r="BI181" s="17" t="s">
        <v>69</v>
      </c>
      <c r="BJ181" s="169"/>
      <c r="BK181" s="31"/>
      <c r="BL181" s="6" t="s">
        <v>677</v>
      </c>
      <c r="BM181" s="7" t="s">
        <v>678</v>
      </c>
      <c r="BN181" s="16" t="s">
        <v>679</v>
      </c>
      <c r="BO181" s="29" t="str">
        <f t="shared" si="106"/>
        <v>{"key_code":"lang1"}</v>
      </c>
      <c r="BP181" s="132"/>
      <c r="BQ181" s="29" t="str">
        <f t="shared" si="119"/>
        <v>{"key_code":"lang1"}</v>
      </c>
    </row>
    <row r="182" spans="1:69" ht="21">
      <c r="A182" s="154"/>
      <c r="B182" s="137"/>
      <c r="C182" s="137"/>
      <c r="D182" s="360"/>
      <c r="E182" s="371" t="str">
        <f t="shared" si="120"/>
        <v/>
      </c>
      <c r="F182" s="138" t="str">
        <f t="shared" si="145"/>
        <v/>
      </c>
      <c r="G182" s="138" t="str">
        <f t="shared" si="146"/>
        <v/>
      </c>
      <c r="H182" s="138" t="str">
        <f t="shared" si="121"/>
        <v/>
      </c>
      <c r="I182" s="138" t="str">
        <f t="shared" si="122"/>
        <v/>
      </c>
      <c r="J182" s="138" t="str">
        <f t="shared" si="147"/>
        <v/>
      </c>
      <c r="K182" s="138" t="str">
        <f t="shared" si="148"/>
        <v/>
      </c>
      <c r="L182" s="138" t="str">
        <f t="shared" si="149"/>
        <v/>
      </c>
      <c r="M182" s="138" t="str">
        <f t="shared" si="150"/>
        <v/>
      </c>
      <c r="N182" s="138" t="str">
        <f t="shared" si="123"/>
        <v>{"description":"っ &amp; か → IME OFF","conditions":[{"type":"variable_unless","name":"LKS","value":2},{"type":"variable_unless","name":"USC","value":0},{"type":"variable_unless","name":"C05","value":0}],"from":{"key_code":"f","modifiers":{"optional":["caps_lock"]}},"to":[{"key_code":"delete_or_backspace"},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C05","value":0}],"from":{"key_code":"f","modifiers":{"optional":["caps_lock"]}},"to":[{"key_code":"lang2"},{"set_variable":{"name":"C04","value":1}},{"set_variable":{"name":"USC","value":0}},{"set_variable":{"name":"LKS","value":2}}],"to_after_key_up":[{"set_variable":{"name":"C04","value":0}},{"set_variable":{"name":"USC","value":0}}],"type":"basic"},</v>
      </c>
      <c r="O182" s="138" t="str">
        <f t="shared" si="124"/>
        <v>{"conditions":[{"type":"variable_unless","name":"LKS","value":2},{"type":"variable_unless","name":"USC","value":0},{"type":"variable_unless","name":"C04","value":0}],"from":{"key_code":"g","modifiers":{"optional":["caps_lock"]}},"to":[{"key_code":"delete_or_backspace"},{"key_code":"lang2"},{"set_variable":{"name":"C05","value":1}},{"set_variable":{"name":"USC","value":0}},{"set_variable":{"name":"LKS","value":2}}],"to_after_key_up":[{"set_variable":{"name":"C05","value":0}},{"set_variable":{"name":"USC","value":0}}],"type":"basic"},{"conditions":[{"type":"variable_unless","name":"C04","value":0}],"from":{"key_code":"g","modifiers":{"optional":["caps_lock"]}},"to":[{"key_code":"lang2"},{"set_variable":{"name":"C05","value":1}},{"set_variable":{"name":"USC","value":0}},{"set_variable":{"name":"LKS","value":2}}],"to_after_key_up":[{"set_variable":{"name":"C05","value":0}},{"set_variable":{"name":"USC","value":0}}],"type":"basic"},</v>
      </c>
      <c r="P182" s="138" t="str">
        <f t="shared" si="125"/>
        <v/>
      </c>
      <c r="Q182" s="138" t="str">
        <f t="shared" si="126"/>
        <v/>
      </c>
      <c r="R182" s="138" t="str">
        <f t="shared" si="127"/>
        <v/>
      </c>
      <c r="S182" s="138" t="str">
        <f t="shared" si="128"/>
        <v/>
      </c>
      <c r="T182" s="138" t="str">
        <f t="shared" si="129"/>
        <v/>
      </c>
      <c r="U182" s="138" t="str">
        <f t="shared" si="130"/>
        <v/>
      </c>
      <c r="V182" s="138" t="str">
        <f t="shared" si="131"/>
        <v/>
      </c>
      <c r="W182" s="138"/>
      <c r="X182" s="138"/>
      <c r="Y182" s="160"/>
      <c r="Z182" s="159" t="str">
        <f t="shared" si="132"/>
        <v/>
      </c>
      <c r="AA182" s="138" t="str">
        <f t="shared" si="133"/>
        <v/>
      </c>
      <c r="AB182" s="138" t="str">
        <f t="shared" si="134"/>
        <v/>
      </c>
      <c r="AC182" s="160" t="str">
        <f t="shared" si="135"/>
        <v/>
      </c>
      <c r="AD182" s="162"/>
      <c r="AF182" s="34">
        <f t="shared" si="107"/>
        <v>2</v>
      </c>
      <c r="AG182" s="33" t="str">
        <f t="shared" si="108"/>
        <v>A</v>
      </c>
      <c r="AH182" s="33">
        <f t="shared" si="109"/>
        <v>1</v>
      </c>
      <c r="AI182" s="33">
        <f t="shared" si="110"/>
        <v>0</v>
      </c>
      <c r="AJ182" s="40">
        <f t="shared" si="111"/>
        <v>805306368</v>
      </c>
      <c r="AK182" s="319">
        <f t="shared" si="112"/>
        <v>0</v>
      </c>
      <c r="AL182" s="116"/>
      <c r="AM182" s="66" t="str">
        <f t="shared" si="113"/>
        <v/>
      </c>
      <c r="AN182" s="67" t="str">
        <f t="shared" si="114"/>
        <v/>
      </c>
      <c r="AO182" s="68" t="str">
        <f t="shared" si="136"/>
        <v/>
      </c>
      <c r="AP182" s="69" t="str">
        <f t="shared" si="137"/>
        <v/>
      </c>
      <c r="AQ182" s="67">
        <f t="shared" si="138"/>
        <v>0</v>
      </c>
      <c r="AR182" s="66" t="str">
        <f t="shared" si="115"/>
        <v/>
      </c>
      <c r="AS182" s="67" t="str">
        <f t="shared" si="116"/>
        <v/>
      </c>
      <c r="AT182" s="68" t="str">
        <f t="shared" si="139"/>
        <v/>
      </c>
      <c r="AU182" s="69" t="str">
        <f t="shared" si="140"/>
        <v/>
      </c>
      <c r="AV182" s="67">
        <f t="shared" si="141"/>
        <v>0</v>
      </c>
      <c r="AW182" s="66" t="str">
        <f t="shared" si="117"/>
        <v/>
      </c>
      <c r="AX182" s="67" t="str">
        <f t="shared" si="118"/>
        <v/>
      </c>
      <c r="AY182" s="68" t="str">
        <f t="shared" si="142"/>
        <v/>
      </c>
      <c r="AZ182" s="69" t="str">
        <f t="shared" si="143"/>
        <v/>
      </c>
      <c r="BA182" s="70">
        <f t="shared" si="144"/>
        <v>0</v>
      </c>
      <c r="BB182" s="116"/>
      <c r="BC182" s="193">
        <v>170</v>
      </c>
      <c r="BD182" s="2" t="s">
        <v>406</v>
      </c>
      <c r="BE182" s="14"/>
      <c r="BF182" s="4" t="s">
        <v>410</v>
      </c>
      <c r="BG182" s="17"/>
      <c r="BH182" s="17" t="s">
        <v>65</v>
      </c>
      <c r="BI182" s="17" t="s">
        <v>63</v>
      </c>
      <c r="BJ182" s="169"/>
      <c r="BK182" s="31"/>
      <c r="BL182" s="6" t="s">
        <v>680</v>
      </c>
      <c r="BM182" s="7" t="s">
        <v>681</v>
      </c>
      <c r="BN182" s="16" t="s">
        <v>682</v>
      </c>
      <c r="BO182" s="29" t="str">
        <f t="shared" si="106"/>
        <v>{"key_code":"lang2"}</v>
      </c>
      <c r="BP182" s="132"/>
      <c r="BQ182" s="29" t="str">
        <f t="shared" si="119"/>
        <v>{"key_code":"lang2"}</v>
      </c>
    </row>
    <row r="183" spans="1:69" ht="21">
      <c r="A183" s="154"/>
      <c r="B183" s="137"/>
      <c r="D183" s="360"/>
      <c r="E183" s="371" t="str">
        <f t="shared" si="120"/>
        <v/>
      </c>
      <c r="F183" s="138" t="str">
        <f t="shared" si="145"/>
        <v/>
      </c>
      <c r="G183" s="138" t="str">
        <f t="shared" si="146"/>
        <v/>
      </c>
      <c r="H183" s="138" t="str">
        <f t="shared" si="121"/>
        <v/>
      </c>
      <c r="I183" s="138" t="str">
        <f t="shared" si="122"/>
        <v/>
      </c>
      <c r="J183" s="138" t="str">
        <f t="shared" si="147"/>
        <v/>
      </c>
      <c r="K183" s="138" t="str">
        <f t="shared" si="148"/>
        <v/>
      </c>
      <c r="L183" s="138" t="str">
        <f t="shared" si="149"/>
        <v/>
      </c>
      <c r="M183" s="138" t="str">
        <f t="shared" si="150"/>
        <v/>
      </c>
      <c r="N183" s="138" t="str">
        <f t="shared" si="123"/>
        <v>{"description":"こ &amp; な → 行送り","conditions":[{"type":"variable_unless","name":"LKS","value":2},{"type":"variable_unless","name":"USC","value":0},{"type":"variable_unless","name":"B04","value":0}],"from":{"key_code":"m","modifiers":{"optional":["caps_lock"]}},"to":[{"key_code":"delete_or_backspace"},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B04","value":0}],"from":{"key_code":"m","modifiers":{"optional":["caps_lock"]}},"to":[{"key_code":"return_or_enter"},{"set_variable":{"name":"B07","value":1}},{"set_variable":{"name":"USC","value":0}},{"set_variable":{"name":"LKS","value":2}}],"to_after_key_up":[{"set_variable":{"name":"B07","value":0}},{"set_variable":{"name":"USC","value":0}}],"type":"basic"},</v>
      </c>
      <c r="O183" s="138" t="str">
        <f t="shared" si="124"/>
        <v>{"conditions":[{"type":"variable_unless","name":"LKS","value":2},{"type":"variable_unless","name":"USC","value":0},{"type":"variable_unless","name":"B07","value":0}],"from":{"key_code":"v","modifiers":{"optional":["caps_lock"]}},"to":[{"key_code":"delete_or_backspace"},{"key_code":"return_or_enter"},{"set_variable":{"name":"B04","value":1}},{"set_variable":{"name":"USC","value":0}},{"set_variable":{"name":"LKS","value":2}}],"to_after_key_up":[{"set_variable":{"name":"B04","value":0}},{"set_variable":{"name":"USC","value":0}}],"type":"basic"},{"conditions":[{"type":"variable_unless","name":"B07","value":0}],"from":{"key_code":"v","modifiers":{"optional":["caps_lock"]}},"to":[{"key_code":"return_or_enter"},{"set_variable":{"name":"B04","value":1}},{"set_variable":{"name":"USC","value":0}},{"set_variable":{"name":"LKS","value":2}}],"to_after_key_up":[{"set_variable":{"name":"B04","value":0}},{"set_variable":{"name":"USC","value":0}}],"type":"basic"},</v>
      </c>
      <c r="P183" s="138" t="str">
        <f t="shared" si="125"/>
        <v/>
      </c>
      <c r="Q183" s="138" t="str">
        <f t="shared" si="126"/>
        <v/>
      </c>
      <c r="R183" s="138" t="str">
        <f t="shared" si="127"/>
        <v/>
      </c>
      <c r="S183" s="138" t="str">
        <f t="shared" si="128"/>
        <v/>
      </c>
      <c r="T183" s="138" t="str">
        <f t="shared" si="129"/>
        <v/>
      </c>
      <c r="U183" s="138" t="str">
        <f t="shared" si="130"/>
        <v/>
      </c>
      <c r="V183" s="138" t="str">
        <f t="shared" si="131"/>
        <v/>
      </c>
      <c r="W183" s="138"/>
      <c r="X183" s="138"/>
      <c r="Y183" s="160"/>
      <c r="Z183" s="159" t="str">
        <f t="shared" si="132"/>
        <v/>
      </c>
      <c r="AA183" s="138" t="str">
        <f t="shared" si="133"/>
        <v/>
      </c>
      <c r="AB183" s="138" t="str">
        <f t="shared" si="134"/>
        <v/>
      </c>
      <c r="AC183" s="160" t="str">
        <f t="shared" si="135"/>
        <v/>
      </c>
      <c r="AD183" s="162"/>
      <c r="AF183" s="34">
        <f t="shared" si="107"/>
        <v>2</v>
      </c>
      <c r="AG183" s="33" t="str">
        <f t="shared" si="108"/>
        <v>A</v>
      </c>
      <c r="AH183" s="33">
        <f t="shared" si="109"/>
        <v>1</v>
      </c>
      <c r="AI183" s="33">
        <f t="shared" si="110"/>
        <v>0</v>
      </c>
      <c r="AJ183" s="40">
        <f t="shared" si="111"/>
        <v>9895604649984</v>
      </c>
      <c r="AK183" s="319">
        <f t="shared" si="112"/>
        <v>0</v>
      </c>
      <c r="AL183" s="116"/>
      <c r="AM183" s="66" t="str">
        <f t="shared" si="113"/>
        <v/>
      </c>
      <c r="AN183" s="67" t="str">
        <f t="shared" si="114"/>
        <v/>
      </c>
      <c r="AO183" s="68" t="str">
        <f t="shared" si="136"/>
        <v/>
      </c>
      <c r="AP183" s="69" t="str">
        <f t="shared" si="137"/>
        <v/>
      </c>
      <c r="AQ183" s="67">
        <f t="shared" si="138"/>
        <v>0</v>
      </c>
      <c r="AR183" s="66" t="str">
        <f t="shared" si="115"/>
        <v/>
      </c>
      <c r="AS183" s="67" t="str">
        <f t="shared" si="116"/>
        <v/>
      </c>
      <c r="AT183" s="68" t="str">
        <f t="shared" si="139"/>
        <v/>
      </c>
      <c r="AU183" s="69" t="str">
        <f t="shared" si="140"/>
        <v/>
      </c>
      <c r="AV183" s="67">
        <f t="shared" si="141"/>
        <v>0</v>
      </c>
      <c r="AW183" s="66" t="str">
        <f t="shared" si="117"/>
        <v/>
      </c>
      <c r="AX183" s="67" t="str">
        <f t="shared" si="118"/>
        <v/>
      </c>
      <c r="AY183" s="68" t="str">
        <f t="shared" si="142"/>
        <v/>
      </c>
      <c r="AZ183" s="69" t="str">
        <f t="shared" si="143"/>
        <v/>
      </c>
      <c r="BA183" s="70">
        <f t="shared" si="144"/>
        <v>0</v>
      </c>
      <c r="BB183" s="116"/>
      <c r="BC183" s="193">
        <v>171</v>
      </c>
      <c r="BD183" s="2" t="s">
        <v>406</v>
      </c>
      <c r="BE183" s="14"/>
      <c r="BF183" s="4" t="s">
        <v>410</v>
      </c>
      <c r="BG183" s="17"/>
      <c r="BH183" s="17" t="s">
        <v>92</v>
      </c>
      <c r="BI183" s="17" t="s">
        <v>98</v>
      </c>
      <c r="BJ183" s="169"/>
      <c r="BK183" s="31"/>
      <c r="BL183" s="6" t="s">
        <v>683</v>
      </c>
      <c r="BM183" s="7" t="s">
        <v>684</v>
      </c>
      <c r="BN183" s="16" t="s">
        <v>685</v>
      </c>
      <c r="BO183" s="29" t="str">
        <f t="shared" si="106"/>
        <v>{"key_code":"return_or_enter"}</v>
      </c>
      <c r="BP183" s="132"/>
      <c r="BQ183" s="29" t="str">
        <f t="shared" si="119"/>
        <v>{"key_code":"return_or_enter"}</v>
      </c>
    </row>
    <row r="184" spans="1:69" ht="21">
      <c r="A184" s="154"/>
      <c r="B184" s="137"/>
      <c r="C184" s="137"/>
      <c r="D184" s="360"/>
      <c r="E184" s="371" t="str">
        <f t="shared" si="120"/>
        <v/>
      </c>
      <c r="F184" s="138" t="str">
        <f t="shared" si="145"/>
        <v/>
      </c>
      <c r="G184" s="138" t="str">
        <f t="shared" si="146"/>
        <v/>
      </c>
      <c r="H184" s="138" t="str">
        <f t="shared" si="121"/>
        <v/>
      </c>
      <c r="I184" s="138" t="str">
        <f t="shared" si="122"/>
        <v/>
      </c>
      <c r="J184" s="138" t="str">
        <f t="shared" si="147"/>
        <v/>
      </c>
      <c r="K184" s="138" t="str">
        <f t="shared" si="148"/>
        <v/>
      </c>
      <c r="L184" s="138" t="str">
        <f t="shared" si="149"/>
        <v/>
      </c>
      <c r="M184" s="138" t="str">
        <f t="shared" si="150"/>
        <v/>
      </c>
      <c r="N184" s="138" t="str">
        <f t="shared" si="123"/>
        <v/>
      </c>
      <c r="O184" s="138" t="str">
        <f t="shared" si="124"/>
        <v/>
      </c>
      <c r="P184" s="138" t="str">
        <f t="shared" si="125"/>
        <v>{"description":"Sp 小 &amp; わ → ゎ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</v>
      </c>
      <c r="Q184" s="138" t="str">
        <f t="shared" si="126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  <c r="R184" s="138" t="str">
        <f t="shared" si="127"/>
        <v/>
      </c>
      <c r="S184" s="138" t="str">
        <f t="shared" si="128"/>
        <v/>
      </c>
      <c r="T184" s="138" t="str">
        <f t="shared" si="129"/>
        <v/>
      </c>
      <c r="U184" s="138" t="str">
        <f t="shared" si="130"/>
        <v/>
      </c>
      <c r="V184" s="138" t="str">
        <f t="shared" si="131"/>
        <v/>
      </c>
      <c r="W184" s="138"/>
      <c r="X184" s="138"/>
      <c r="Y184" s="160"/>
      <c r="Z184" s="159" t="str">
        <f t="shared" si="132"/>
        <v/>
      </c>
      <c r="AA184" s="138" t="str">
        <f t="shared" si="133"/>
        <v/>
      </c>
      <c r="AB184" s="138" t="str">
        <f t="shared" si="134"/>
        <v/>
      </c>
      <c r="AC184" s="160" t="str">
        <f t="shared" si="135"/>
        <v/>
      </c>
      <c r="AD184" s="162"/>
      <c r="AF184" s="34">
        <f t="shared" si="107"/>
        <v>2</v>
      </c>
      <c r="AG184" s="33" t="str">
        <f t="shared" si="108"/>
        <v>B</v>
      </c>
      <c r="AH184" s="33">
        <f t="shared" si="109"/>
        <v>0</v>
      </c>
      <c r="AI184" s="33">
        <f t="shared" si="110"/>
        <v>2</v>
      </c>
      <c r="AJ184" s="40">
        <f t="shared" si="111"/>
        <v>8589942784</v>
      </c>
      <c r="AK184" s="319">
        <f t="shared" si="112"/>
        <v>0</v>
      </c>
      <c r="AL184" s="116"/>
      <c r="AM184" s="66" t="str">
        <f t="shared" si="113"/>
        <v/>
      </c>
      <c r="AN184" s="67" t="str">
        <f t="shared" si="114"/>
        <v/>
      </c>
      <c r="AO184" s="68" t="str">
        <f t="shared" si="136"/>
        <v/>
      </c>
      <c r="AP184" s="69" t="str">
        <f t="shared" si="137"/>
        <v/>
      </c>
      <c r="AQ184" s="67">
        <f t="shared" si="138"/>
        <v>0</v>
      </c>
      <c r="AR184" s="66" t="str">
        <f t="shared" si="115"/>
        <v/>
      </c>
      <c r="AS184" s="67" t="str">
        <f t="shared" si="116"/>
        <v/>
      </c>
      <c r="AT184" s="68" t="str">
        <f t="shared" si="139"/>
        <v/>
      </c>
      <c r="AU184" s="69" t="str">
        <f t="shared" si="140"/>
        <v/>
      </c>
      <c r="AV184" s="67">
        <f t="shared" si="141"/>
        <v>0</v>
      </c>
      <c r="AW184" s="66" t="str">
        <f t="shared" si="117"/>
        <v/>
      </c>
      <c r="AX184" s="67" t="str">
        <f t="shared" si="118"/>
        <v/>
      </c>
      <c r="AY184" s="68" t="str">
        <f t="shared" si="142"/>
        <v/>
      </c>
      <c r="AZ184" s="69" t="str">
        <f t="shared" si="143"/>
        <v/>
      </c>
      <c r="BA184" s="70">
        <f t="shared" si="144"/>
        <v>0</v>
      </c>
      <c r="BB184" s="116"/>
      <c r="BC184" s="193">
        <v>95</v>
      </c>
      <c r="BD184" s="2"/>
      <c r="BE184" s="14"/>
      <c r="BF184" s="4"/>
      <c r="BG184" s="17" t="s">
        <v>410</v>
      </c>
      <c r="BH184" s="17" t="s">
        <v>24</v>
      </c>
      <c r="BI184" s="17" t="s">
        <v>55</v>
      </c>
      <c r="BJ184" s="169"/>
      <c r="BK184" s="31" t="s">
        <v>686</v>
      </c>
      <c r="BL184" s="6"/>
      <c r="BM184" s="7"/>
      <c r="BN184" s="16" t="s">
        <v>687</v>
      </c>
      <c r="BO184" s="29" t="str">
        <f t="shared" si="106"/>
        <v>{"key_code":"x"},{"key_code":"w"},{"key_code":"a"}</v>
      </c>
      <c r="BP184" s="132"/>
      <c r="BQ184" s="29" t="str">
        <f t="shared" si="119"/>
        <v/>
      </c>
    </row>
    <row r="185" spans="1:69" ht="21">
      <c r="A185" s="154"/>
      <c r="B185" s="137"/>
      <c r="C185" s="137"/>
      <c r="D185" s="360"/>
      <c r="E185" s="371" t="str">
        <f t="shared" si="120"/>
        <v/>
      </c>
      <c r="F185" s="138" t="str">
        <f t="shared" si="145"/>
        <v/>
      </c>
      <c r="G185" s="138" t="str">
        <f t="shared" si="146"/>
        <v/>
      </c>
      <c r="H185" s="138" t="str">
        <f t="shared" si="121"/>
        <v/>
      </c>
      <c r="I185" s="138" t="str">
        <f t="shared" si="122"/>
        <v/>
      </c>
      <c r="J185" s="138" t="str">
        <f t="shared" si="147"/>
        <v/>
      </c>
      <c r="K185" s="138" t="str">
        <f t="shared" si="148"/>
        <v/>
      </c>
      <c r="L185" s="138" t="str">
        <f t="shared" si="149"/>
        <v/>
      </c>
      <c r="M185" s="138" t="str">
        <f t="shared" si="150"/>
        <v/>
      </c>
      <c r="N185" s="138" t="str">
        <f t="shared" si="123"/>
        <v/>
      </c>
      <c r="O185" s="138" t="str">
        <f t="shared" si="124"/>
        <v/>
      </c>
      <c r="P185" s="138" t="str">
        <f t="shared" si="125"/>
        <v/>
      </c>
      <c r="Q185" s="138" t="str">
        <f t="shared" si="126"/>
        <v/>
      </c>
      <c r="R185" s="138" t="str">
        <f t="shared" si="127"/>
        <v>{"description":"(Sp) 左濁 &amp; さ → ざ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</v>
      </c>
      <c r="S185" s="138" t="str">
        <f t="shared" si="128"/>
        <v>{"conditions":[{"type":"variable_unless","name":"LKS","value":2},{"type":"variable_unless","name":"USC","value":0},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5" s="138" t="str">
        <f t="shared" si="129"/>
        <v/>
      </c>
      <c r="U185" s="138" t="str">
        <f t="shared" si="130"/>
        <v/>
      </c>
      <c r="V185" s="138" t="str">
        <f t="shared" si="131"/>
        <v/>
      </c>
      <c r="W185" s="138"/>
      <c r="X185" s="138"/>
      <c r="Y185" s="160"/>
      <c r="Z185" s="159" t="str">
        <f t="shared" si="132"/>
        <v/>
      </c>
      <c r="AA185" s="138" t="str">
        <f t="shared" si="133"/>
        <v/>
      </c>
      <c r="AB185" s="138" t="str">
        <f t="shared" si="134"/>
        <v/>
      </c>
      <c r="AC185" s="160" t="str">
        <f t="shared" si="135"/>
        <v/>
      </c>
      <c r="AD185" s="162"/>
      <c r="AF185" s="34">
        <f t="shared" si="107"/>
        <v>2</v>
      </c>
      <c r="AG185" s="33" t="str">
        <f t="shared" si="108"/>
        <v>C</v>
      </c>
      <c r="AH185" s="33">
        <f t="shared" si="109"/>
        <v>1</v>
      </c>
      <c r="AI185" s="33">
        <f t="shared" si="110"/>
        <v>2</v>
      </c>
      <c r="AJ185" s="40">
        <f t="shared" si="111"/>
        <v>268959744</v>
      </c>
      <c r="AK185" s="319">
        <f t="shared" si="112"/>
        <v>1</v>
      </c>
      <c r="AL185" s="116"/>
      <c r="AM185" s="66" t="str">
        <f t="shared" si="113"/>
        <v/>
      </c>
      <c r="AN185" s="67" t="str">
        <f t="shared" si="114"/>
        <v/>
      </c>
      <c r="AO185" s="68" t="str">
        <f t="shared" si="136"/>
        <v/>
      </c>
      <c r="AP185" s="69" t="str">
        <f t="shared" si="137"/>
        <v/>
      </c>
      <c r="AQ185" s="67">
        <f t="shared" si="138"/>
        <v>0</v>
      </c>
      <c r="AR185" s="66" t="str">
        <f t="shared" si="115"/>
        <v/>
      </c>
      <c r="AS185" s="67" t="str">
        <f t="shared" si="116"/>
        <v/>
      </c>
      <c r="AT185" s="68" t="str">
        <f t="shared" si="139"/>
        <v/>
      </c>
      <c r="AU185" s="69" t="str">
        <f t="shared" si="140"/>
        <v/>
      </c>
      <c r="AV185" s="67">
        <f t="shared" si="141"/>
        <v>0</v>
      </c>
      <c r="AW185" s="66" t="str">
        <f t="shared" si="117"/>
        <v/>
      </c>
      <c r="AX185" s="67" t="str">
        <f t="shared" si="118"/>
        <v/>
      </c>
      <c r="AY185" s="68" t="str">
        <f t="shared" si="142"/>
        <v/>
      </c>
      <c r="AZ185" s="69" t="str">
        <f t="shared" si="143"/>
        <v/>
      </c>
      <c r="BA185" s="70">
        <f t="shared" si="144"/>
        <v>0</v>
      </c>
      <c r="BB185" s="116"/>
      <c r="BC185" s="193">
        <v>61</v>
      </c>
      <c r="BD185" s="2"/>
      <c r="BE185" s="14"/>
      <c r="BF185" s="4" t="s">
        <v>410</v>
      </c>
      <c r="BG185" s="17" t="s">
        <v>622</v>
      </c>
      <c r="BH185" s="17" t="s">
        <v>48</v>
      </c>
      <c r="BI185" s="17" t="s">
        <v>19</v>
      </c>
      <c r="BJ185" s="169"/>
      <c r="BK185" s="31" t="s">
        <v>688</v>
      </c>
      <c r="BL185" s="6"/>
      <c r="BM185" s="7"/>
      <c r="BN185" s="16"/>
      <c r="BO185" s="29" t="str">
        <f t="shared" si="106"/>
        <v>{"key_code":"z"},{"key_code":"a"}</v>
      </c>
      <c r="BP185" s="132"/>
      <c r="BQ185" s="29" t="str">
        <f t="shared" si="119"/>
        <v/>
      </c>
    </row>
    <row r="186" spans="1:69" ht="21">
      <c r="A186" s="154"/>
      <c r="B186" s="137"/>
      <c r="C186" s="137"/>
      <c r="D186" s="360"/>
      <c r="E186" s="371" t="str">
        <f t="shared" si="120"/>
        <v/>
      </c>
      <c r="F186" s="138" t="str">
        <f t="shared" si="145"/>
        <v/>
      </c>
      <c r="G186" s="138" t="str">
        <f t="shared" si="146"/>
        <v/>
      </c>
      <c r="H186" s="138" t="str">
        <f t="shared" si="121"/>
        <v/>
      </c>
      <c r="I186" s="138" t="str">
        <f t="shared" si="122"/>
        <v/>
      </c>
      <c r="J186" s="138" t="str">
        <f t="shared" si="147"/>
        <v/>
      </c>
      <c r="K186" s="138" t="str">
        <f t="shared" si="148"/>
        <v/>
      </c>
      <c r="L186" s="138" t="str">
        <f t="shared" si="149"/>
        <v/>
      </c>
      <c r="M186" s="138" t="str">
        <f t="shared" si="150"/>
        <v/>
      </c>
      <c r="N186" s="138" t="str">
        <f t="shared" si="123"/>
        <v/>
      </c>
      <c r="O186" s="138" t="str">
        <f t="shared" si="124"/>
        <v/>
      </c>
      <c r="P186" s="138" t="str">
        <f t="shared" si="125"/>
        <v/>
      </c>
      <c r="Q186" s="138" t="str">
        <f t="shared" si="126"/>
        <v/>
      </c>
      <c r="R186" s="138" t="str">
        <f t="shared" si="127"/>
        <v>{"description":"(Sp) 左濁 &amp; す → ず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</v>
      </c>
      <c r="S186" s="138" t="str">
        <f t="shared" si="128"/>
        <v>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6" s="138" t="str">
        <f t="shared" si="129"/>
        <v/>
      </c>
      <c r="U186" s="138" t="str">
        <f t="shared" si="130"/>
        <v/>
      </c>
      <c r="V186" s="138" t="str">
        <f t="shared" si="131"/>
        <v/>
      </c>
      <c r="W186" s="138"/>
      <c r="X186" s="138"/>
      <c r="Y186" s="160"/>
      <c r="Z186" s="159" t="str">
        <f t="shared" si="132"/>
        <v/>
      </c>
      <c r="AA186" s="138" t="str">
        <f t="shared" si="133"/>
        <v/>
      </c>
      <c r="AB186" s="138" t="str">
        <f t="shared" si="134"/>
        <v/>
      </c>
      <c r="AC186" s="160" t="str">
        <f t="shared" si="135"/>
        <v/>
      </c>
      <c r="AD186" s="162"/>
      <c r="AF186" s="34">
        <f t="shared" si="107"/>
        <v>2</v>
      </c>
      <c r="AG186" s="33" t="str">
        <f t="shared" si="108"/>
        <v>C</v>
      </c>
      <c r="AH186" s="33">
        <f t="shared" si="109"/>
        <v>1</v>
      </c>
      <c r="AI186" s="33">
        <f t="shared" si="110"/>
        <v>2</v>
      </c>
      <c r="AJ186" s="40">
        <f t="shared" si="111"/>
        <v>270532608</v>
      </c>
      <c r="AK186" s="319">
        <f t="shared" si="112"/>
        <v>1</v>
      </c>
      <c r="AL186" s="116"/>
      <c r="AM186" s="66" t="str">
        <f t="shared" si="113"/>
        <v/>
      </c>
      <c r="AN186" s="67" t="str">
        <f t="shared" si="114"/>
        <v/>
      </c>
      <c r="AO186" s="68" t="str">
        <f t="shared" si="136"/>
        <v/>
      </c>
      <c r="AP186" s="69" t="str">
        <f t="shared" si="137"/>
        <v/>
      </c>
      <c r="AQ186" s="67">
        <f t="shared" si="138"/>
        <v>0</v>
      </c>
      <c r="AR186" s="66" t="str">
        <f t="shared" si="115"/>
        <v/>
      </c>
      <c r="AS186" s="67" t="str">
        <f t="shared" si="116"/>
        <v/>
      </c>
      <c r="AT186" s="68" t="str">
        <f t="shared" si="139"/>
        <v/>
      </c>
      <c r="AU186" s="69" t="str">
        <f t="shared" si="140"/>
        <v/>
      </c>
      <c r="AV186" s="67">
        <f t="shared" si="141"/>
        <v>0</v>
      </c>
      <c r="AW186" s="66" t="str">
        <f t="shared" si="117"/>
        <v/>
      </c>
      <c r="AX186" s="67" t="str">
        <f t="shared" si="118"/>
        <v/>
      </c>
      <c r="AY186" s="68" t="str">
        <f t="shared" si="142"/>
        <v/>
      </c>
      <c r="AZ186" s="69" t="str">
        <f t="shared" si="143"/>
        <v/>
      </c>
      <c r="BA186" s="70">
        <f t="shared" si="144"/>
        <v>0</v>
      </c>
      <c r="BB186" s="116"/>
      <c r="BC186" s="193">
        <v>62</v>
      </c>
      <c r="BD186" s="2"/>
      <c r="BE186" s="14"/>
      <c r="BF186" s="4" t="s">
        <v>410</v>
      </c>
      <c r="BG186" s="17" t="s">
        <v>622</v>
      </c>
      <c r="BH186" s="17" t="s">
        <v>48</v>
      </c>
      <c r="BI186" s="17" t="s">
        <v>40</v>
      </c>
      <c r="BJ186" s="169"/>
      <c r="BK186" s="31" t="s">
        <v>689</v>
      </c>
      <c r="BL186" s="6"/>
      <c r="BM186" s="7"/>
      <c r="BN186" s="16"/>
      <c r="BO186" s="29" t="str">
        <f t="shared" si="106"/>
        <v>{"key_code":"z"},{"key_code":"u"}</v>
      </c>
      <c r="BP186" s="132"/>
      <c r="BQ186" s="29" t="str">
        <f t="shared" si="119"/>
        <v/>
      </c>
    </row>
    <row r="187" spans="1:69" ht="21">
      <c r="A187" s="154"/>
      <c r="B187" s="137"/>
      <c r="C187" s="137"/>
      <c r="D187" s="360"/>
      <c r="E187" s="371" t="str">
        <f t="shared" si="120"/>
        <v/>
      </c>
      <c r="F187" s="138" t="str">
        <f t="shared" si="145"/>
        <v/>
      </c>
      <c r="G187" s="138" t="str">
        <f t="shared" si="146"/>
        <v/>
      </c>
      <c r="H187" s="138" t="str">
        <f t="shared" si="121"/>
        <v/>
      </c>
      <c r="I187" s="138" t="str">
        <f t="shared" si="122"/>
        <v/>
      </c>
      <c r="J187" s="138" t="str">
        <f t="shared" si="147"/>
        <v/>
      </c>
      <c r="K187" s="138" t="str">
        <f t="shared" si="148"/>
        <v/>
      </c>
      <c r="L187" s="138" t="str">
        <f t="shared" si="149"/>
        <v/>
      </c>
      <c r="M187" s="138" t="str">
        <f t="shared" si="150"/>
        <v/>
      </c>
      <c r="N187" s="138" t="str">
        <f t="shared" si="123"/>
        <v/>
      </c>
      <c r="O187" s="138" t="str">
        <f t="shared" si="124"/>
        <v/>
      </c>
      <c r="P187" s="138" t="str">
        <f t="shared" si="125"/>
        <v/>
      </c>
      <c r="Q187" s="138" t="str">
        <f t="shared" si="126"/>
        <v/>
      </c>
      <c r="R187" s="138" t="str">
        <f t="shared" si="127"/>
        <v>{"description":"(Sp) 左濁 &amp; く → ぐ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</v>
      </c>
      <c r="S187" s="138" t="str">
        <f t="shared" si="128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7" s="138" t="str">
        <f t="shared" si="129"/>
        <v/>
      </c>
      <c r="U187" s="138" t="str">
        <f t="shared" si="130"/>
        <v/>
      </c>
      <c r="V187" s="138" t="str">
        <f t="shared" si="131"/>
        <v/>
      </c>
      <c r="W187" s="138"/>
      <c r="X187" s="138"/>
      <c r="Y187" s="160"/>
      <c r="Z187" s="159" t="str">
        <f t="shared" si="132"/>
        <v/>
      </c>
      <c r="AA187" s="138" t="str">
        <f t="shared" si="133"/>
        <v/>
      </c>
      <c r="AB187" s="138" t="str">
        <f t="shared" si="134"/>
        <v/>
      </c>
      <c r="AC187" s="160" t="str">
        <f t="shared" si="135"/>
        <v/>
      </c>
      <c r="AD187" s="162"/>
      <c r="AF187" s="34">
        <f t="shared" si="107"/>
        <v>2</v>
      </c>
      <c r="AG187" s="33" t="str">
        <f t="shared" si="108"/>
        <v>C</v>
      </c>
      <c r="AH187" s="33">
        <f t="shared" si="109"/>
        <v>1</v>
      </c>
      <c r="AI187" s="33">
        <f t="shared" si="110"/>
        <v>2</v>
      </c>
      <c r="AJ187" s="40">
        <f t="shared" si="111"/>
        <v>1342177280</v>
      </c>
      <c r="AK187" s="319">
        <f t="shared" si="112"/>
        <v>1</v>
      </c>
      <c r="AL187" s="116"/>
      <c r="AM187" s="66" t="str">
        <f t="shared" si="113"/>
        <v/>
      </c>
      <c r="AN187" s="67" t="str">
        <f t="shared" si="114"/>
        <v/>
      </c>
      <c r="AO187" s="68" t="str">
        <f t="shared" si="136"/>
        <v/>
      </c>
      <c r="AP187" s="69" t="str">
        <f t="shared" si="137"/>
        <v/>
      </c>
      <c r="AQ187" s="67">
        <f t="shared" si="138"/>
        <v>0</v>
      </c>
      <c r="AR187" s="66" t="str">
        <f t="shared" si="115"/>
        <v/>
      </c>
      <c r="AS187" s="67" t="str">
        <f t="shared" si="116"/>
        <v/>
      </c>
      <c r="AT187" s="68" t="str">
        <f t="shared" si="139"/>
        <v/>
      </c>
      <c r="AU187" s="69" t="str">
        <f t="shared" si="140"/>
        <v/>
      </c>
      <c r="AV187" s="67">
        <f t="shared" si="141"/>
        <v>0</v>
      </c>
      <c r="AW187" s="66" t="str">
        <f t="shared" si="117"/>
        <v/>
      </c>
      <c r="AX187" s="67" t="str">
        <f t="shared" si="118"/>
        <v/>
      </c>
      <c r="AY187" s="68" t="str">
        <f t="shared" si="142"/>
        <v/>
      </c>
      <c r="AZ187" s="69" t="str">
        <f t="shared" si="143"/>
        <v/>
      </c>
      <c r="BA187" s="70">
        <f t="shared" si="144"/>
        <v>0</v>
      </c>
      <c r="BB187" s="116"/>
      <c r="BC187" s="193">
        <v>63</v>
      </c>
      <c r="BD187" s="2"/>
      <c r="BE187" s="14"/>
      <c r="BF187" s="4" t="s">
        <v>410</v>
      </c>
      <c r="BG187" s="17" t="s">
        <v>622</v>
      </c>
      <c r="BH187" s="17" t="s">
        <v>48</v>
      </c>
      <c r="BI187" s="17" t="s">
        <v>67</v>
      </c>
      <c r="BJ187" s="169"/>
      <c r="BK187" s="31" t="s">
        <v>690</v>
      </c>
      <c r="BL187" s="6"/>
      <c r="BM187" s="7"/>
      <c r="BN187" s="16"/>
      <c r="BO187" s="29" t="str">
        <f t="shared" si="106"/>
        <v>{"key_code":"g"},{"key_code":"u"}</v>
      </c>
      <c r="BP187" s="132"/>
      <c r="BQ187" s="29" t="str">
        <f t="shared" si="119"/>
        <v/>
      </c>
    </row>
    <row r="188" spans="1:69" ht="21">
      <c r="A188" s="154"/>
      <c r="B188" s="137"/>
      <c r="C188" s="137"/>
      <c r="D188" s="360"/>
      <c r="E188" s="371" t="str">
        <f t="shared" si="120"/>
        <v/>
      </c>
      <c r="F188" s="138" t="str">
        <f t="shared" si="145"/>
        <v/>
      </c>
      <c r="G188" s="138" t="str">
        <f t="shared" si="146"/>
        <v/>
      </c>
      <c r="H188" s="138" t="str">
        <f t="shared" si="121"/>
        <v/>
      </c>
      <c r="I188" s="138" t="str">
        <f t="shared" si="122"/>
        <v/>
      </c>
      <c r="J188" s="138" t="str">
        <f t="shared" si="147"/>
        <v/>
      </c>
      <c r="K188" s="138" t="str">
        <f t="shared" si="148"/>
        <v/>
      </c>
      <c r="L188" s="138" t="str">
        <f t="shared" si="149"/>
        <v/>
      </c>
      <c r="M188" s="138" t="str">
        <f t="shared" si="150"/>
        <v/>
      </c>
      <c r="N188" s="138" t="str">
        <f t="shared" si="123"/>
        <v/>
      </c>
      <c r="O188" s="138" t="str">
        <f t="shared" si="124"/>
        <v/>
      </c>
      <c r="P188" s="138" t="str">
        <f t="shared" si="125"/>
        <v/>
      </c>
      <c r="Q188" s="138" t="str">
        <f t="shared" si="126"/>
        <v/>
      </c>
      <c r="R188" s="138" t="str">
        <f t="shared" si="127"/>
        <v>{"description":"(Sp) 左濁 &amp; ー → づ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</v>
      </c>
      <c r="S188" s="138" t="str">
        <f t="shared" si="128"/>
        <v>{"conditions":[{"type":"variable_unless","name":"LKS","value":2},{"type":"variable_unless","name":"USC","value":0},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8" s="138" t="str">
        <f t="shared" si="129"/>
        <v/>
      </c>
      <c r="U188" s="138" t="str">
        <f t="shared" si="130"/>
        <v/>
      </c>
      <c r="V188" s="138" t="str">
        <f t="shared" si="131"/>
        <v/>
      </c>
      <c r="W188" s="138"/>
      <c r="X188" s="138"/>
      <c r="Y188" s="160"/>
      <c r="Z188" s="159" t="str">
        <f t="shared" si="132"/>
        <v/>
      </c>
      <c r="AA188" s="138" t="str">
        <f t="shared" si="133"/>
        <v/>
      </c>
      <c r="AB188" s="138" t="str">
        <f t="shared" si="134"/>
        <v/>
      </c>
      <c r="AC188" s="160" t="str">
        <f t="shared" si="135"/>
        <v/>
      </c>
      <c r="AD188" s="162"/>
      <c r="AF188" s="34">
        <f t="shared" si="107"/>
        <v>2</v>
      </c>
      <c r="AG188" s="33" t="str">
        <f t="shared" si="108"/>
        <v>C</v>
      </c>
      <c r="AH188" s="33">
        <f t="shared" si="109"/>
        <v>1</v>
      </c>
      <c r="AI188" s="33">
        <f t="shared" si="110"/>
        <v>2</v>
      </c>
      <c r="AJ188" s="40">
        <f t="shared" si="111"/>
        <v>17448304640</v>
      </c>
      <c r="AK188" s="319">
        <f t="shared" si="112"/>
        <v>1</v>
      </c>
      <c r="AL188" s="116"/>
      <c r="AM188" s="66" t="str">
        <f t="shared" si="113"/>
        <v/>
      </c>
      <c r="AN188" s="67" t="str">
        <f t="shared" si="114"/>
        <v/>
      </c>
      <c r="AO188" s="68" t="str">
        <f t="shared" si="136"/>
        <v/>
      </c>
      <c r="AP188" s="69" t="str">
        <f t="shared" si="137"/>
        <v/>
      </c>
      <c r="AQ188" s="67">
        <f t="shared" si="138"/>
        <v>0</v>
      </c>
      <c r="AR188" s="66" t="str">
        <f t="shared" si="115"/>
        <v/>
      </c>
      <c r="AS188" s="67" t="str">
        <f t="shared" si="116"/>
        <v/>
      </c>
      <c r="AT188" s="68" t="str">
        <f t="shared" si="139"/>
        <v/>
      </c>
      <c r="AU188" s="69" t="str">
        <f t="shared" si="140"/>
        <v/>
      </c>
      <c r="AV188" s="67">
        <f t="shared" si="141"/>
        <v>0</v>
      </c>
      <c r="AW188" s="66" t="str">
        <f t="shared" si="117"/>
        <v/>
      </c>
      <c r="AX188" s="67" t="str">
        <f t="shared" si="118"/>
        <v/>
      </c>
      <c r="AY188" s="68" t="str">
        <f t="shared" si="142"/>
        <v/>
      </c>
      <c r="AZ188" s="69" t="str">
        <f t="shared" si="143"/>
        <v/>
      </c>
      <c r="BA188" s="70">
        <f t="shared" si="144"/>
        <v>0</v>
      </c>
      <c r="BB188" s="116"/>
      <c r="BC188" s="193">
        <v>64</v>
      </c>
      <c r="BD188" s="2"/>
      <c r="BE188" s="14"/>
      <c r="BF188" s="4" t="s">
        <v>410</v>
      </c>
      <c r="BG188" s="17" t="s">
        <v>622</v>
      </c>
      <c r="BH188" s="17" t="s">
        <v>48</v>
      </c>
      <c r="BI188" s="17" t="s">
        <v>691</v>
      </c>
      <c r="BJ188" s="169"/>
      <c r="BK188" s="31" t="s">
        <v>692</v>
      </c>
      <c r="BL188" s="6"/>
      <c r="BM188" s="7"/>
      <c r="BN188" s="16"/>
      <c r="BO188" s="29" t="str">
        <f t="shared" si="106"/>
        <v>{"key_code":"d"},{"key_code":"u"}</v>
      </c>
      <c r="BP188" s="132"/>
      <c r="BQ188" s="29" t="str">
        <f t="shared" si="119"/>
        <v/>
      </c>
    </row>
    <row r="189" spans="1:69" ht="21">
      <c r="A189" s="154"/>
      <c r="B189" s="137"/>
      <c r="C189" s="137"/>
      <c r="D189" s="360"/>
      <c r="E189" s="371" t="str">
        <f t="shared" si="120"/>
        <v/>
      </c>
      <c r="F189" s="138" t="str">
        <f t="shared" si="145"/>
        <v/>
      </c>
      <c r="G189" s="138" t="str">
        <f t="shared" si="146"/>
        <v/>
      </c>
      <c r="H189" s="138" t="str">
        <f t="shared" si="121"/>
        <v/>
      </c>
      <c r="I189" s="138" t="str">
        <f t="shared" si="122"/>
        <v/>
      </c>
      <c r="J189" s="138" t="str">
        <f t="shared" si="147"/>
        <v/>
      </c>
      <c r="K189" s="138" t="str">
        <f t="shared" si="148"/>
        <v/>
      </c>
      <c r="L189" s="138" t="str">
        <f t="shared" si="149"/>
        <v/>
      </c>
      <c r="M189" s="138" t="str">
        <f t="shared" si="150"/>
        <v/>
      </c>
      <c r="N189" s="138" t="str">
        <f t="shared" si="123"/>
        <v/>
      </c>
      <c r="O189" s="138" t="str">
        <f t="shared" si="124"/>
        <v/>
      </c>
      <c r="P189" s="138" t="str">
        <f t="shared" si="125"/>
        <v/>
      </c>
      <c r="Q189" s="138" t="str">
        <f t="shared" si="126"/>
        <v/>
      </c>
      <c r="R189" s="138" t="str">
        <f t="shared" si="127"/>
        <v>{"description":"(Sp) 左濁 &amp; た → だ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</v>
      </c>
      <c r="S189" s="138" t="str">
        <f t="shared" si="128"/>
        <v>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9" s="138" t="str">
        <f t="shared" si="129"/>
        <v/>
      </c>
      <c r="U189" s="138" t="str">
        <f t="shared" si="130"/>
        <v/>
      </c>
      <c r="V189" s="138" t="str">
        <f t="shared" si="131"/>
        <v/>
      </c>
      <c r="W189" s="138"/>
      <c r="X189" s="138"/>
      <c r="Y189" s="160"/>
      <c r="Z189" s="159" t="str">
        <f t="shared" si="132"/>
        <v/>
      </c>
      <c r="AA189" s="138" t="str">
        <f t="shared" si="133"/>
        <v/>
      </c>
      <c r="AB189" s="138" t="str">
        <f t="shared" si="134"/>
        <v/>
      </c>
      <c r="AC189" s="160" t="str">
        <f t="shared" si="135"/>
        <v/>
      </c>
      <c r="AD189" s="162"/>
      <c r="AF189" s="34">
        <f t="shared" si="107"/>
        <v>2</v>
      </c>
      <c r="AG189" s="33" t="str">
        <f t="shared" si="108"/>
        <v>C</v>
      </c>
      <c r="AH189" s="33">
        <f t="shared" si="109"/>
        <v>1</v>
      </c>
      <c r="AI189" s="33">
        <f t="shared" si="110"/>
        <v>2</v>
      </c>
      <c r="AJ189" s="40">
        <f t="shared" si="111"/>
        <v>4398314946560</v>
      </c>
      <c r="AK189" s="319">
        <f t="shared" si="112"/>
        <v>1</v>
      </c>
      <c r="AL189" s="116"/>
      <c r="AM189" s="66" t="str">
        <f t="shared" si="113"/>
        <v/>
      </c>
      <c r="AN189" s="67" t="str">
        <f t="shared" si="114"/>
        <v/>
      </c>
      <c r="AO189" s="68" t="str">
        <f t="shared" si="136"/>
        <v/>
      </c>
      <c r="AP189" s="69" t="str">
        <f t="shared" si="137"/>
        <v/>
      </c>
      <c r="AQ189" s="67">
        <f t="shared" si="138"/>
        <v>0</v>
      </c>
      <c r="AR189" s="66" t="str">
        <f t="shared" si="115"/>
        <v/>
      </c>
      <c r="AS189" s="67" t="str">
        <f t="shared" si="116"/>
        <v/>
      </c>
      <c r="AT189" s="68" t="str">
        <f t="shared" si="139"/>
        <v/>
      </c>
      <c r="AU189" s="69" t="str">
        <f t="shared" si="140"/>
        <v/>
      </c>
      <c r="AV189" s="67">
        <f t="shared" si="141"/>
        <v>0</v>
      </c>
      <c r="AW189" s="66" t="str">
        <f t="shared" si="117"/>
        <v/>
      </c>
      <c r="AX189" s="67" t="str">
        <f t="shared" si="118"/>
        <v/>
      </c>
      <c r="AY189" s="68" t="str">
        <f t="shared" si="142"/>
        <v/>
      </c>
      <c r="AZ189" s="69" t="str">
        <f t="shared" si="143"/>
        <v/>
      </c>
      <c r="BA189" s="70">
        <f t="shared" si="144"/>
        <v>0</v>
      </c>
      <c r="BB189" s="116"/>
      <c r="BC189" s="193">
        <v>65</v>
      </c>
      <c r="BD189" s="2"/>
      <c r="BE189" s="14"/>
      <c r="BF189" s="4" t="s">
        <v>410</v>
      </c>
      <c r="BG189" s="17" t="s">
        <v>622</v>
      </c>
      <c r="BH189" s="17" t="s">
        <v>48</v>
      </c>
      <c r="BI189" s="17" t="s">
        <v>96</v>
      </c>
      <c r="BJ189" s="169"/>
      <c r="BK189" s="31" t="s">
        <v>693</v>
      </c>
      <c r="BL189" s="6"/>
      <c r="BM189" s="7"/>
      <c r="BN189" s="16"/>
      <c r="BO189" s="29" t="str">
        <f t="shared" si="106"/>
        <v>{"key_code":"d"},{"key_code":"a"}</v>
      </c>
      <c r="BP189" s="132"/>
      <c r="BQ189" s="29" t="str">
        <f t="shared" si="119"/>
        <v/>
      </c>
    </row>
    <row r="190" spans="1:69" ht="21">
      <c r="A190" s="154"/>
      <c r="B190" s="137"/>
      <c r="C190" s="137"/>
      <c r="D190" s="360"/>
      <c r="E190" s="371" t="str">
        <f t="shared" si="120"/>
        <v/>
      </c>
      <c r="F190" s="138" t="str">
        <f t="shared" si="145"/>
        <v/>
      </c>
      <c r="G190" s="138" t="str">
        <f t="shared" si="146"/>
        <v/>
      </c>
      <c r="H190" s="138" t="str">
        <f t="shared" si="121"/>
        <v/>
      </c>
      <c r="I190" s="138" t="str">
        <f t="shared" si="122"/>
        <v/>
      </c>
      <c r="J190" s="138" t="str">
        <f t="shared" si="147"/>
        <v/>
      </c>
      <c r="K190" s="138" t="str">
        <f t="shared" si="148"/>
        <v/>
      </c>
      <c r="L190" s="138" t="str">
        <f t="shared" si="149"/>
        <v/>
      </c>
      <c r="M190" s="138" t="str">
        <f t="shared" si="150"/>
        <v/>
      </c>
      <c r="N190" s="138" t="str">
        <f t="shared" si="123"/>
        <v/>
      </c>
      <c r="O190" s="138" t="str">
        <f t="shared" si="124"/>
        <v/>
      </c>
      <c r="P190" s="138" t="str">
        <f t="shared" si="125"/>
        <v/>
      </c>
      <c r="Q190" s="138" t="str">
        <f t="shared" si="126"/>
        <v/>
      </c>
      <c r="R190" s="138" t="str">
        <f t="shared" si="127"/>
        <v>{"description":"(Sp) 左濁 &amp; ふ → ぶ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</v>
      </c>
      <c r="S190" s="138" t="str">
        <f t="shared" si="128"/>
        <v>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0" s="138" t="str">
        <f t="shared" si="129"/>
        <v/>
      </c>
      <c r="U190" s="138" t="str">
        <f t="shared" si="130"/>
        <v/>
      </c>
      <c r="V190" s="138" t="str">
        <f t="shared" si="131"/>
        <v/>
      </c>
      <c r="W190" s="138"/>
      <c r="X190" s="138"/>
      <c r="Y190" s="160"/>
      <c r="Z190" s="159" t="str">
        <f t="shared" si="132"/>
        <v/>
      </c>
      <c r="AA190" s="138" t="str">
        <f t="shared" si="133"/>
        <v/>
      </c>
      <c r="AB190" s="138" t="str">
        <f t="shared" si="134"/>
        <v/>
      </c>
      <c r="AC190" s="160" t="str">
        <f t="shared" si="135"/>
        <v/>
      </c>
      <c r="AD190" s="162"/>
      <c r="AF190" s="34">
        <f t="shared" si="107"/>
        <v>2</v>
      </c>
      <c r="AG190" s="33" t="str">
        <f t="shared" si="108"/>
        <v>C</v>
      </c>
      <c r="AH190" s="33">
        <f t="shared" si="109"/>
        <v>1</v>
      </c>
      <c r="AI190" s="33">
        <f t="shared" si="110"/>
        <v>2</v>
      </c>
      <c r="AJ190" s="40">
        <f t="shared" si="111"/>
        <v>35184640524288</v>
      </c>
      <c r="AK190" s="319">
        <f t="shared" si="112"/>
        <v>1</v>
      </c>
      <c r="AL190" s="116"/>
      <c r="AM190" s="66" t="str">
        <f t="shared" si="113"/>
        <v/>
      </c>
      <c r="AN190" s="67" t="str">
        <f t="shared" si="114"/>
        <v/>
      </c>
      <c r="AO190" s="68" t="str">
        <f t="shared" si="136"/>
        <v/>
      </c>
      <c r="AP190" s="69" t="str">
        <f t="shared" si="137"/>
        <v/>
      </c>
      <c r="AQ190" s="67">
        <f t="shared" si="138"/>
        <v>0</v>
      </c>
      <c r="AR190" s="66" t="str">
        <f t="shared" si="115"/>
        <v/>
      </c>
      <c r="AS190" s="67" t="str">
        <f t="shared" si="116"/>
        <v/>
      </c>
      <c r="AT190" s="68" t="str">
        <f t="shared" si="139"/>
        <v/>
      </c>
      <c r="AU190" s="69" t="str">
        <f t="shared" si="140"/>
        <v/>
      </c>
      <c r="AV190" s="67">
        <f t="shared" si="141"/>
        <v>0</v>
      </c>
      <c r="AW190" s="66" t="str">
        <f t="shared" si="117"/>
        <v/>
      </c>
      <c r="AX190" s="67" t="str">
        <f t="shared" si="118"/>
        <v/>
      </c>
      <c r="AY190" s="68" t="str">
        <f t="shared" si="142"/>
        <v/>
      </c>
      <c r="AZ190" s="69" t="str">
        <f t="shared" si="143"/>
        <v/>
      </c>
      <c r="BA190" s="70">
        <f t="shared" si="144"/>
        <v>0</v>
      </c>
      <c r="BB190" s="116"/>
      <c r="BC190" s="193">
        <v>66</v>
      </c>
      <c r="BD190" s="2"/>
      <c r="BE190" s="14"/>
      <c r="BF190" s="4" t="s">
        <v>410</v>
      </c>
      <c r="BG190" s="17" t="s">
        <v>622</v>
      </c>
      <c r="BH190" s="17" t="s">
        <v>48</v>
      </c>
      <c r="BI190" s="17" t="s">
        <v>84</v>
      </c>
      <c r="BJ190" s="169"/>
      <c r="BK190" s="31" t="s">
        <v>694</v>
      </c>
      <c r="BL190" s="6"/>
      <c r="BM190" s="7"/>
      <c r="BN190" s="16"/>
      <c r="BO190" s="29" t="str">
        <f t="shared" si="106"/>
        <v>{"key_code":"b"},{"key_code":"u"}</v>
      </c>
      <c r="BP190" s="132"/>
      <c r="BQ190" s="29" t="str">
        <f t="shared" si="119"/>
        <v/>
      </c>
    </row>
    <row r="191" spans="1:69" ht="21">
      <c r="A191" s="154"/>
      <c r="B191" s="137"/>
      <c r="C191" s="137"/>
      <c r="D191" s="360"/>
      <c r="E191" s="371" t="str">
        <f t="shared" si="120"/>
        <v/>
      </c>
      <c r="F191" s="138" t="str">
        <f t="shared" si="145"/>
        <v/>
      </c>
      <c r="G191" s="138" t="str">
        <f t="shared" si="146"/>
        <v/>
      </c>
      <c r="H191" s="138" t="str">
        <f t="shared" si="121"/>
        <v/>
      </c>
      <c r="I191" s="138" t="str">
        <f t="shared" si="122"/>
        <v/>
      </c>
      <c r="J191" s="138" t="str">
        <f t="shared" si="147"/>
        <v/>
      </c>
      <c r="K191" s="138" t="str">
        <f t="shared" si="148"/>
        <v/>
      </c>
      <c r="L191" s="138" t="str">
        <f t="shared" si="149"/>
        <v/>
      </c>
      <c r="M191" s="138" t="str">
        <f t="shared" si="150"/>
        <v/>
      </c>
      <c r="N191" s="138" t="str">
        <f t="shared" si="123"/>
        <v/>
      </c>
      <c r="O191" s="138" t="str">
        <f t="shared" si="124"/>
        <v/>
      </c>
      <c r="P191" s="138" t="str">
        <f t="shared" si="125"/>
        <v/>
      </c>
      <c r="Q191" s="138" t="str">
        <f t="shared" si="126"/>
        <v/>
      </c>
      <c r="R191" s="138" t="str">
        <f t="shared" si="127"/>
        <v>{"description":"(Sp) 左濁 &amp; う → ヴ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</v>
      </c>
      <c r="S191" s="138" t="str">
        <f t="shared" si="128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1" s="138" t="str">
        <f t="shared" si="129"/>
        <v/>
      </c>
      <c r="U191" s="138" t="str">
        <f t="shared" si="130"/>
        <v/>
      </c>
      <c r="V191" s="138" t="str">
        <f t="shared" si="131"/>
        <v/>
      </c>
      <c r="W191" s="138"/>
      <c r="X191" s="138"/>
      <c r="Y191" s="160"/>
      <c r="Z191" s="159" t="str">
        <f t="shared" si="132"/>
        <v/>
      </c>
      <c r="AA191" s="138" t="str">
        <f t="shared" si="133"/>
        <v/>
      </c>
      <c r="AB191" s="138" t="str">
        <f t="shared" si="134"/>
        <v/>
      </c>
      <c r="AC191" s="160" t="str">
        <f t="shared" si="135"/>
        <v/>
      </c>
      <c r="AD191" s="162"/>
      <c r="AF191" s="34">
        <f t="shared" si="107"/>
        <v>2</v>
      </c>
      <c r="AG191" s="33" t="str">
        <f t="shared" si="108"/>
        <v>C</v>
      </c>
      <c r="AH191" s="33">
        <f t="shared" si="109"/>
        <v>1</v>
      </c>
      <c r="AI191" s="33">
        <f t="shared" si="110"/>
        <v>2</v>
      </c>
      <c r="AJ191" s="40">
        <f t="shared" si="111"/>
        <v>8858370048</v>
      </c>
      <c r="AK191" s="319">
        <f t="shared" si="112"/>
        <v>1</v>
      </c>
      <c r="AL191" s="116"/>
      <c r="AM191" s="66" t="str">
        <f t="shared" si="113"/>
        <v/>
      </c>
      <c r="AN191" s="67" t="str">
        <f t="shared" si="114"/>
        <v/>
      </c>
      <c r="AO191" s="68" t="str">
        <f t="shared" si="136"/>
        <v/>
      </c>
      <c r="AP191" s="69" t="str">
        <f t="shared" si="137"/>
        <v/>
      </c>
      <c r="AQ191" s="67">
        <f t="shared" si="138"/>
        <v>0</v>
      </c>
      <c r="AR191" s="66" t="str">
        <f t="shared" si="115"/>
        <v/>
      </c>
      <c r="AS191" s="67" t="str">
        <f t="shared" si="116"/>
        <v/>
      </c>
      <c r="AT191" s="68" t="str">
        <f t="shared" si="139"/>
        <v/>
      </c>
      <c r="AU191" s="69" t="str">
        <f t="shared" si="140"/>
        <v/>
      </c>
      <c r="AV191" s="67">
        <f t="shared" si="141"/>
        <v>0</v>
      </c>
      <c r="AW191" s="66" t="str">
        <f t="shared" si="117"/>
        <v/>
      </c>
      <c r="AX191" s="67" t="str">
        <f t="shared" si="118"/>
        <v/>
      </c>
      <c r="AY191" s="68" t="str">
        <f t="shared" si="142"/>
        <v/>
      </c>
      <c r="AZ191" s="69" t="str">
        <f t="shared" si="143"/>
        <v/>
      </c>
      <c r="BA191" s="70">
        <f t="shared" si="144"/>
        <v>0</v>
      </c>
      <c r="BB191" s="116"/>
      <c r="BC191" s="193">
        <v>67</v>
      </c>
      <c r="BD191" s="2"/>
      <c r="BE191" s="14"/>
      <c r="BF191" s="4" t="s">
        <v>410</v>
      </c>
      <c r="BG191" s="17" t="s">
        <v>622</v>
      </c>
      <c r="BH191" s="17" t="s">
        <v>48</v>
      </c>
      <c r="BI191" s="17" t="s">
        <v>73</v>
      </c>
      <c r="BJ191" s="169"/>
      <c r="BK191" s="31" t="s">
        <v>695</v>
      </c>
      <c r="BL191" s="6"/>
      <c r="BM191" s="7"/>
      <c r="BN191" s="16"/>
      <c r="BO191" s="29" t="str">
        <f t="shared" si="106"/>
        <v>{"key_code":"v"},{"key_code":"u"}</v>
      </c>
      <c r="BP191" s="132"/>
      <c r="BQ191" s="29" t="str">
        <f t="shared" si="119"/>
        <v/>
      </c>
    </row>
    <row r="192" spans="1:69" ht="21">
      <c r="A192" s="154"/>
      <c r="B192" s="137"/>
      <c r="C192" s="137"/>
      <c r="D192" s="360"/>
      <c r="E192" s="371" t="str">
        <f t="shared" si="120"/>
        <v/>
      </c>
      <c r="F192" s="138" t="str">
        <f t="shared" si="145"/>
        <v/>
      </c>
      <c r="G192" s="138" t="str">
        <f t="shared" si="146"/>
        <v/>
      </c>
      <c r="H192" s="138" t="str">
        <f t="shared" si="121"/>
        <v/>
      </c>
      <c r="I192" s="138" t="str">
        <f t="shared" si="122"/>
        <v/>
      </c>
      <c r="J192" s="138" t="str">
        <f t="shared" si="147"/>
        <v/>
      </c>
      <c r="K192" s="138" t="str">
        <f t="shared" si="148"/>
        <v/>
      </c>
      <c r="L192" s="138" t="str">
        <f t="shared" si="149"/>
        <v/>
      </c>
      <c r="M192" s="138" t="str">
        <f t="shared" si="150"/>
        <v/>
      </c>
      <c r="N192" s="138" t="str">
        <f t="shared" si="123"/>
        <v/>
      </c>
      <c r="O192" s="138" t="str">
        <f t="shared" si="124"/>
        <v/>
      </c>
      <c r="P192" s="138" t="str">
        <f t="shared" si="125"/>
        <v/>
      </c>
      <c r="Q192" s="138" t="str">
        <f t="shared" si="126"/>
        <v/>
      </c>
      <c r="R192" s="138" t="str">
        <f t="shared" si="127"/>
        <v>{"description":"(Sp) 左濁 &amp; へ → べ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</v>
      </c>
      <c r="S192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2" s="138" t="str">
        <f t="shared" si="129"/>
        <v/>
      </c>
      <c r="U192" s="138" t="str">
        <f t="shared" si="130"/>
        <v/>
      </c>
      <c r="V192" s="138" t="str">
        <f t="shared" si="131"/>
        <v/>
      </c>
      <c r="W192" s="138"/>
      <c r="X192" s="138"/>
      <c r="Y192" s="160"/>
      <c r="Z192" s="159" t="str">
        <f t="shared" si="132"/>
        <v/>
      </c>
      <c r="AA192" s="138" t="str">
        <f t="shared" si="133"/>
        <v/>
      </c>
      <c r="AB192" s="138" t="str">
        <f t="shared" si="134"/>
        <v/>
      </c>
      <c r="AC192" s="160" t="str">
        <f t="shared" si="135"/>
        <v/>
      </c>
      <c r="AD192" s="162"/>
      <c r="AF192" s="34">
        <f t="shared" si="107"/>
        <v>2</v>
      </c>
      <c r="AG192" s="33" t="str">
        <f t="shared" si="108"/>
        <v>C</v>
      </c>
      <c r="AH192" s="33">
        <f t="shared" si="109"/>
        <v>1</v>
      </c>
      <c r="AI192" s="33">
        <f t="shared" si="110"/>
        <v>2</v>
      </c>
      <c r="AJ192" s="40">
        <f t="shared" si="111"/>
        <v>272629760</v>
      </c>
      <c r="AK192" s="319">
        <f t="shared" si="112"/>
        <v>1</v>
      </c>
      <c r="AL192" s="116"/>
      <c r="AM192" s="66" t="str">
        <f t="shared" si="113"/>
        <v/>
      </c>
      <c r="AN192" s="67" t="str">
        <f t="shared" si="114"/>
        <v/>
      </c>
      <c r="AO192" s="68" t="str">
        <f t="shared" si="136"/>
        <v/>
      </c>
      <c r="AP192" s="69" t="str">
        <f t="shared" si="137"/>
        <v/>
      </c>
      <c r="AQ192" s="67">
        <f t="shared" si="138"/>
        <v>0</v>
      </c>
      <c r="AR192" s="66" t="str">
        <f t="shared" si="115"/>
        <v/>
      </c>
      <c r="AS192" s="67" t="str">
        <f t="shared" si="116"/>
        <v/>
      </c>
      <c r="AT192" s="68" t="str">
        <f t="shared" si="139"/>
        <v/>
      </c>
      <c r="AU192" s="69" t="str">
        <f t="shared" si="140"/>
        <v/>
      </c>
      <c r="AV192" s="67">
        <f t="shared" si="141"/>
        <v>0</v>
      </c>
      <c r="AW192" s="66" t="str">
        <f t="shared" si="117"/>
        <v/>
      </c>
      <c r="AX192" s="67" t="str">
        <f t="shared" si="118"/>
        <v/>
      </c>
      <c r="AY192" s="68" t="str">
        <f t="shared" si="142"/>
        <v/>
      </c>
      <c r="AZ192" s="69" t="str">
        <f t="shared" si="143"/>
        <v/>
      </c>
      <c r="BA192" s="70">
        <f t="shared" si="144"/>
        <v>0</v>
      </c>
      <c r="BB192" s="116"/>
      <c r="BC192" s="193">
        <v>68</v>
      </c>
      <c r="BD192" s="2"/>
      <c r="BE192" s="14"/>
      <c r="BF192" s="4" t="s">
        <v>410</v>
      </c>
      <c r="BG192" s="17" t="s">
        <v>622</v>
      </c>
      <c r="BH192" s="17" t="s">
        <v>48</v>
      </c>
      <c r="BI192" s="17" t="s">
        <v>42</v>
      </c>
      <c r="BJ192" s="169"/>
      <c r="BK192" s="31" t="s">
        <v>696</v>
      </c>
      <c r="BL192" s="6"/>
      <c r="BM192" s="7"/>
      <c r="BN192" s="16"/>
      <c r="BO192" s="29" t="str">
        <f t="shared" si="106"/>
        <v>{"key_code":"b"},{"key_code":"e"}</v>
      </c>
      <c r="BP192" s="132"/>
      <c r="BQ192" s="29" t="str">
        <f t="shared" si="119"/>
        <v/>
      </c>
    </row>
    <row r="193" spans="1:69" ht="21">
      <c r="A193" s="154"/>
      <c r="B193" s="137"/>
      <c r="C193" s="137"/>
      <c r="D193" s="360"/>
      <c r="E193" s="371" t="str">
        <f t="shared" si="120"/>
        <v/>
      </c>
      <c r="F193" s="138" t="str">
        <f t="shared" si="145"/>
        <v/>
      </c>
      <c r="G193" s="138" t="str">
        <f t="shared" si="146"/>
        <v/>
      </c>
      <c r="H193" s="138" t="str">
        <f t="shared" si="121"/>
        <v/>
      </c>
      <c r="I193" s="138" t="str">
        <f t="shared" si="122"/>
        <v/>
      </c>
      <c r="J193" s="138" t="str">
        <f t="shared" si="147"/>
        <v/>
      </c>
      <c r="K193" s="138" t="str">
        <f t="shared" si="148"/>
        <v/>
      </c>
      <c r="L193" s="138" t="str">
        <f t="shared" si="149"/>
        <v/>
      </c>
      <c r="M193" s="138" t="str">
        <f t="shared" si="150"/>
        <v/>
      </c>
      <c r="N193" s="138" t="str">
        <f t="shared" si="123"/>
        <v/>
      </c>
      <c r="O193" s="138" t="str">
        <f t="shared" si="124"/>
        <v/>
      </c>
      <c r="P193" s="138" t="str">
        <f t="shared" si="125"/>
        <v/>
      </c>
      <c r="Q193" s="138" t="str">
        <f t="shared" si="126"/>
        <v/>
      </c>
      <c r="R193" s="138" t="str">
        <f t="shared" si="127"/>
        <v>{"description":"(Sp) 右濁 &amp; け → げ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</v>
      </c>
      <c r="S193" s="138" t="str">
        <f t="shared" si="128"/>
        <v>{"conditions":[{"type":"variable_unless","name":"LKS","value":2},{"type":"variable_unless","name":"USC","value":0},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3" s="138" t="str">
        <f t="shared" si="129"/>
        <v/>
      </c>
      <c r="U193" s="138" t="str">
        <f t="shared" si="130"/>
        <v/>
      </c>
      <c r="V193" s="138" t="str">
        <f t="shared" si="131"/>
        <v/>
      </c>
      <c r="W193" s="138"/>
      <c r="X193" s="138"/>
      <c r="Y193" s="160"/>
      <c r="Z193" s="159" t="str">
        <f t="shared" si="132"/>
        <v/>
      </c>
      <c r="AA193" s="138" t="str">
        <f t="shared" si="133"/>
        <v/>
      </c>
      <c r="AB193" s="138" t="str">
        <f t="shared" si="134"/>
        <v/>
      </c>
      <c r="AC193" s="160" t="str">
        <f t="shared" si="135"/>
        <v/>
      </c>
      <c r="AD193" s="162"/>
      <c r="AF193" s="34">
        <f t="shared" si="107"/>
        <v>2</v>
      </c>
      <c r="AG193" s="33" t="str">
        <f t="shared" si="108"/>
        <v>C</v>
      </c>
      <c r="AH193" s="33">
        <f t="shared" si="109"/>
        <v>1</v>
      </c>
      <c r="AI193" s="33">
        <f t="shared" si="110"/>
        <v>2</v>
      </c>
      <c r="AJ193" s="40">
        <f t="shared" si="111"/>
        <v>2214592512</v>
      </c>
      <c r="AK193" s="319">
        <f t="shared" si="112"/>
        <v>1</v>
      </c>
      <c r="AL193" s="116"/>
      <c r="AM193" s="66" t="str">
        <f t="shared" si="113"/>
        <v/>
      </c>
      <c r="AN193" s="67" t="str">
        <f t="shared" si="114"/>
        <v/>
      </c>
      <c r="AO193" s="68" t="str">
        <f t="shared" si="136"/>
        <v/>
      </c>
      <c r="AP193" s="69" t="str">
        <f t="shared" si="137"/>
        <v/>
      </c>
      <c r="AQ193" s="67">
        <f t="shared" si="138"/>
        <v>0</v>
      </c>
      <c r="AR193" s="66" t="str">
        <f t="shared" si="115"/>
        <v/>
      </c>
      <c r="AS193" s="67" t="str">
        <f t="shared" si="116"/>
        <v/>
      </c>
      <c r="AT193" s="68" t="str">
        <f t="shared" si="139"/>
        <v/>
      </c>
      <c r="AU193" s="69" t="str">
        <f t="shared" si="140"/>
        <v/>
      </c>
      <c r="AV193" s="67">
        <f t="shared" si="141"/>
        <v>0</v>
      </c>
      <c r="AW193" s="66" t="str">
        <f t="shared" si="117"/>
        <v/>
      </c>
      <c r="AX193" s="67" t="str">
        <f t="shared" si="118"/>
        <v/>
      </c>
      <c r="AY193" s="68" t="str">
        <f t="shared" si="142"/>
        <v/>
      </c>
      <c r="AZ193" s="69" t="str">
        <f t="shared" si="143"/>
        <v/>
      </c>
      <c r="BA193" s="70">
        <f t="shared" si="144"/>
        <v>0</v>
      </c>
      <c r="BB193" s="116"/>
      <c r="BC193" s="193">
        <v>69</v>
      </c>
      <c r="BD193" s="2"/>
      <c r="BE193" s="14"/>
      <c r="BF193" s="4" t="s">
        <v>410</v>
      </c>
      <c r="BG193" s="17" t="s">
        <v>622</v>
      </c>
      <c r="BH193" s="17" t="s">
        <v>52</v>
      </c>
      <c r="BI193" s="17" t="s">
        <v>59</v>
      </c>
      <c r="BJ193" s="169"/>
      <c r="BK193" s="31" t="s">
        <v>697</v>
      </c>
      <c r="BL193" s="6"/>
      <c r="BM193" s="7"/>
      <c r="BN193" s="16"/>
      <c r="BO193" s="29" t="str">
        <f t="shared" si="106"/>
        <v>{"key_code":"g"},{"key_code":"e"}</v>
      </c>
      <c r="BP193" s="132"/>
      <c r="BQ193" s="29" t="str">
        <f t="shared" si="119"/>
        <v/>
      </c>
    </row>
    <row r="194" spans="1:69" ht="21">
      <c r="A194" s="154"/>
      <c r="B194" s="137"/>
      <c r="C194" s="137"/>
      <c r="D194" s="360"/>
      <c r="E194" s="371" t="str">
        <f t="shared" si="120"/>
        <v/>
      </c>
      <c r="F194" s="138" t="str">
        <f t="shared" si="145"/>
        <v/>
      </c>
      <c r="G194" s="138" t="str">
        <f t="shared" si="146"/>
        <v/>
      </c>
      <c r="H194" s="138" t="str">
        <f t="shared" si="121"/>
        <v/>
      </c>
      <c r="I194" s="138" t="str">
        <f t="shared" si="122"/>
        <v/>
      </c>
      <c r="J194" s="138" t="str">
        <f t="shared" si="147"/>
        <v/>
      </c>
      <c r="K194" s="138" t="str">
        <f t="shared" si="148"/>
        <v/>
      </c>
      <c r="L194" s="138" t="str">
        <f t="shared" si="149"/>
        <v/>
      </c>
      <c r="M194" s="138" t="str">
        <f t="shared" si="150"/>
        <v/>
      </c>
      <c r="N194" s="138" t="str">
        <f t="shared" si="123"/>
        <v/>
      </c>
      <c r="O194" s="138" t="str">
        <f t="shared" si="124"/>
        <v/>
      </c>
      <c r="P194" s="138" t="str">
        <f t="shared" si="125"/>
        <v/>
      </c>
      <c r="Q194" s="138" t="str">
        <f t="shared" si="126"/>
        <v/>
      </c>
      <c r="R194" s="138" t="str">
        <f t="shared" si="127"/>
        <v>{"description":"(Sp) 右濁 &amp; て → で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</v>
      </c>
      <c r="S194" s="138" t="str">
        <f t="shared" si="128"/>
        <v>{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4" s="138" t="str">
        <f t="shared" si="129"/>
        <v/>
      </c>
      <c r="U194" s="138" t="str">
        <f t="shared" si="130"/>
        <v/>
      </c>
      <c r="V194" s="138" t="str">
        <f t="shared" si="131"/>
        <v/>
      </c>
      <c r="W194" s="138"/>
      <c r="X194" s="138"/>
      <c r="Y194" s="160"/>
      <c r="Z194" s="159" t="str">
        <f t="shared" si="132"/>
        <v/>
      </c>
      <c r="AA194" s="138" t="str">
        <f t="shared" si="133"/>
        <v/>
      </c>
      <c r="AB194" s="138" t="str">
        <f t="shared" si="134"/>
        <v/>
      </c>
      <c r="AC194" s="160" t="str">
        <f t="shared" si="135"/>
        <v/>
      </c>
      <c r="AD194" s="162"/>
      <c r="AF194" s="34">
        <f t="shared" si="107"/>
        <v>2</v>
      </c>
      <c r="AG194" s="33" t="str">
        <f t="shared" si="108"/>
        <v>C</v>
      </c>
      <c r="AH194" s="33">
        <f t="shared" si="109"/>
        <v>1</v>
      </c>
      <c r="AI194" s="33">
        <f t="shared" si="110"/>
        <v>2</v>
      </c>
      <c r="AJ194" s="40">
        <f t="shared" si="111"/>
        <v>2147516416</v>
      </c>
      <c r="AK194" s="319">
        <f t="shared" si="112"/>
        <v>1</v>
      </c>
      <c r="AL194" s="116"/>
      <c r="AM194" s="66" t="str">
        <f t="shared" si="113"/>
        <v/>
      </c>
      <c r="AN194" s="67" t="str">
        <f t="shared" si="114"/>
        <v/>
      </c>
      <c r="AO194" s="68" t="str">
        <f t="shared" si="136"/>
        <v/>
      </c>
      <c r="AP194" s="69" t="str">
        <f t="shared" si="137"/>
        <v/>
      </c>
      <c r="AQ194" s="67">
        <f t="shared" si="138"/>
        <v>0</v>
      </c>
      <c r="AR194" s="66" t="str">
        <f t="shared" si="115"/>
        <v/>
      </c>
      <c r="AS194" s="67" t="str">
        <f t="shared" si="116"/>
        <v/>
      </c>
      <c r="AT194" s="68" t="str">
        <f t="shared" si="139"/>
        <v/>
      </c>
      <c r="AU194" s="69" t="str">
        <f t="shared" si="140"/>
        <v/>
      </c>
      <c r="AV194" s="67">
        <f t="shared" si="141"/>
        <v>0</v>
      </c>
      <c r="AW194" s="66" t="str">
        <f t="shared" si="117"/>
        <v/>
      </c>
      <c r="AX194" s="67" t="str">
        <f t="shared" si="118"/>
        <v/>
      </c>
      <c r="AY194" s="68" t="str">
        <f t="shared" si="142"/>
        <v/>
      </c>
      <c r="AZ194" s="69" t="str">
        <f t="shared" si="143"/>
        <v/>
      </c>
      <c r="BA194" s="70">
        <f t="shared" si="144"/>
        <v>0</v>
      </c>
      <c r="BB194" s="116"/>
      <c r="BC194" s="193">
        <v>70</v>
      </c>
      <c r="BD194" s="2"/>
      <c r="BE194" s="14"/>
      <c r="BF194" s="4" t="s">
        <v>410</v>
      </c>
      <c r="BG194" s="17" t="s">
        <v>622</v>
      </c>
      <c r="BH194" s="17" t="s">
        <v>52</v>
      </c>
      <c r="BI194" s="17" t="s">
        <v>28</v>
      </c>
      <c r="BJ194" s="169"/>
      <c r="BK194" s="31" t="s">
        <v>698</v>
      </c>
      <c r="BL194" s="6"/>
      <c r="BM194" s="7"/>
      <c r="BN194" s="16"/>
      <c r="BO194" s="29" t="str">
        <f t="shared" si="106"/>
        <v>{"key_code":"d"},{"key_code":"e"}</v>
      </c>
      <c r="BP194" s="132"/>
      <c r="BQ194" s="29" t="str">
        <f t="shared" si="119"/>
        <v/>
      </c>
    </row>
    <row r="195" spans="1:69" ht="21">
      <c r="A195" s="154"/>
      <c r="B195" s="137"/>
      <c r="C195" s="137"/>
      <c r="D195" s="360"/>
      <c r="E195" s="371" t="str">
        <f t="shared" si="120"/>
        <v/>
      </c>
      <c r="F195" s="138" t="str">
        <f t="shared" si="145"/>
        <v/>
      </c>
      <c r="G195" s="138" t="str">
        <f t="shared" si="146"/>
        <v/>
      </c>
      <c r="H195" s="138" t="str">
        <f t="shared" si="121"/>
        <v/>
      </c>
      <c r="I195" s="138" t="str">
        <f t="shared" si="122"/>
        <v/>
      </c>
      <c r="J195" s="138" t="str">
        <f t="shared" si="147"/>
        <v/>
      </c>
      <c r="K195" s="138" t="str">
        <f t="shared" si="148"/>
        <v/>
      </c>
      <c r="L195" s="138" t="str">
        <f t="shared" si="149"/>
        <v/>
      </c>
      <c r="M195" s="138" t="str">
        <f t="shared" si="150"/>
        <v/>
      </c>
      <c r="N195" s="138" t="str">
        <f t="shared" si="123"/>
        <v/>
      </c>
      <c r="O195" s="138" t="str">
        <f t="shared" si="124"/>
        <v/>
      </c>
      <c r="P195" s="138" t="str">
        <f t="shared" si="125"/>
        <v/>
      </c>
      <c r="Q195" s="138" t="str">
        <f t="shared" si="126"/>
        <v/>
      </c>
      <c r="R195" s="138" t="str">
        <f t="shared" si="127"/>
        <v>{"description":"(Sp) 右濁 &amp; し → じ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</v>
      </c>
      <c r="S195" s="138" t="str">
        <f t="shared" si="128"/>
        <v>{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5" s="138" t="str">
        <f t="shared" si="129"/>
        <v/>
      </c>
      <c r="U195" s="138" t="str">
        <f t="shared" si="130"/>
        <v/>
      </c>
      <c r="V195" s="138" t="str">
        <f t="shared" si="131"/>
        <v/>
      </c>
      <c r="W195" s="138"/>
      <c r="X195" s="138"/>
      <c r="Y195" s="160"/>
      <c r="Z195" s="159" t="str">
        <f t="shared" si="132"/>
        <v/>
      </c>
      <c r="AA195" s="138" t="str">
        <f t="shared" si="133"/>
        <v/>
      </c>
      <c r="AB195" s="138" t="str">
        <f t="shared" si="134"/>
        <v/>
      </c>
      <c r="AC195" s="160" t="str">
        <f t="shared" si="135"/>
        <v/>
      </c>
      <c r="AD195" s="162"/>
      <c r="AF195" s="34">
        <f t="shared" si="107"/>
        <v>2</v>
      </c>
      <c r="AG195" s="33" t="str">
        <f t="shared" si="108"/>
        <v>C</v>
      </c>
      <c r="AH195" s="33">
        <f t="shared" si="109"/>
        <v>1</v>
      </c>
      <c r="AI195" s="33">
        <f t="shared" si="110"/>
        <v>2</v>
      </c>
      <c r="AJ195" s="40">
        <f t="shared" si="111"/>
        <v>2147549184</v>
      </c>
      <c r="AK195" s="319">
        <f t="shared" si="112"/>
        <v>1</v>
      </c>
      <c r="AL195" s="116"/>
      <c r="AM195" s="66" t="str">
        <f t="shared" si="113"/>
        <v/>
      </c>
      <c r="AN195" s="67" t="str">
        <f t="shared" si="114"/>
        <v/>
      </c>
      <c r="AO195" s="68" t="str">
        <f t="shared" si="136"/>
        <v/>
      </c>
      <c r="AP195" s="69" t="str">
        <f t="shared" si="137"/>
        <v/>
      </c>
      <c r="AQ195" s="67">
        <f t="shared" si="138"/>
        <v>0</v>
      </c>
      <c r="AR195" s="66" t="str">
        <f t="shared" si="115"/>
        <v/>
      </c>
      <c r="AS195" s="67" t="str">
        <f t="shared" si="116"/>
        <v/>
      </c>
      <c r="AT195" s="68" t="str">
        <f t="shared" si="139"/>
        <v/>
      </c>
      <c r="AU195" s="69" t="str">
        <f t="shared" si="140"/>
        <v/>
      </c>
      <c r="AV195" s="67">
        <f t="shared" si="141"/>
        <v>0</v>
      </c>
      <c r="AW195" s="66" t="str">
        <f t="shared" si="117"/>
        <v/>
      </c>
      <c r="AX195" s="67" t="str">
        <f t="shared" si="118"/>
        <v/>
      </c>
      <c r="AY195" s="68" t="str">
        <f t="shared" si="142"/>
        <v/>
      </c>
      <c r="AZ195" s="69" t="str">
        <f t="shared" si="143"/>
        <v/>
      </c>
      <c r="BA195" s="70">
        <f t="shared" si="144"/>
        <v>0</v>
      </c>
      <c r="BB195" s="116"/>
      <c r="BC195" s="193">
        <v>71</v>
      </c>
      <c r="BD195" s="2"/>
      <c r="BE195" s="14"/>
      <c r="BF195" s="4" t="s">
        <v>410</v>
      </c>
      <c r="BG195" s="17" t="s">
        <v>622</v>
      </c>
      <c r="BH195" s="17" t="s">
        <v>52</v>
      </c>
      <c r="BI195" s="17" t="s">
        <v>30</v>
      </c>
      <c r="BJ195" s="169"/>
      <c r="BK195" s="31" t="s">
        <v>699</v>
      </c>
      <c r="BL195" s="6"/>
      <c r="BM195" s="7"/>
      <c r="BN195" s="16"/>
      <c r="BO195" s="29" t="str">
        <f t="shared" si="106"/>
        <v>{"key_code":"z"},{"key_code":"i"}</v>
      </c>
      <c r="BP195" s="132"/>
      <c r="BQ195" s="29" t="str">
        <f t="shared" si="119"/>
        <v/>
      </c>
    </row>
    <row r="196" spans="1:69" ht="21">
      <c r="A196" s="154"/>
      <c r="B196" s="137"/>
      <c r="C196" s="137"/>
      <c r="D196" s="360"/>
      <c r="E196" s="371" t="str">
        <f t="shared" si="120"/>
        <v/>
      </c>
      <c r="F196" s="138" t="str">
        <f t="shared" si="145"/>
        <v/>
      </c>
      <c r="G196" s="138" t="str">
        <f t="shared" si="146"/>
        <v/>
      </c>
      <c r="H196" s="138" t="str">
        <f t="shared" si="121"/>
        <v/>
      </c>
      <c r="I196" s="138" t="str">
        <f t="shared" si="122"/>
        <v/>
      </c>
      <c r="J196" s="138" t="str">
        <f t="shared" si="147"/>
        <v/>
      </c>
      <c r="K196" s="138" t="str">
        <f t="shared" si="148"/>
        <v/>
      </c>
      <c r="L196" s="138" t="str">
        <f t="shared" si="149"/>
        <v/>
      </c>
      <c r="M196" s="138" t="str">
        <f t="shared" si="150"/>
        <v/>
      </c>
      <c r="N196" s="138" t="str">
        <f t="shared" si="123"/>
        <v/>
      </c>
      <c r="O196" s="138" t="str">
        <f t="shared" si="124"/>
        <v/>
      </c>
      <c r="P196" s="138" t="str">
        <f t="shared" si="125"/>
        <v/>
      </c>
      <c r="Q196" s="138" t="str">
        <f t="shared" si="126"/>
        <v/>
      </c>
      <c r="R196" s="138" t="str">
        <f t="shared" si="127"/>
        <v>{"description":"(Sp) 右濁 &amp; せ → ぜ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</v>
      </c>
      <c r="S196" s="138" t="str">
        <f t="shared" si="128"/>
        <v>{"conditions":[{"type":"variable_unless","name":"LKS","value":2},{"type":"variable_unless","name":"USC","value":0},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6" s="138" t="str">
        <f t="shared" si="129"/>
        <v/>
      </c>
      <c r="U196" s="138" t="str">
        <f t="shared" si="130"/>
        <v/>
      </c>
      <c r="V196" s="138" t="str">
        <f t="shared" si="131"/>
        <v/>
      </c>
      <c r="W196" s="138"/>
      <c r="X196" s="138"/>
      <c r="Y196" s="160"/>
      <c r="Z196" s="159" t="str">
        <f t="shared" si="132"/>
        <v/>
      </c>
      <c r="AA196" s="138" t="str">
        <f t="shared" si="133"/>
        <v/>
      </c>
      <c r="AB196" s="138" t="str">
        <f t="shared" si="134"/>
        <v/>
      </c>
      <c r="AC196" s="160" t="str">
        <f t="shared" si="135"/>
        <v/>
      </c>
      <c r="AD196" s="162"/>
      <c r="AF196" s="34">
        <f t="shared" si="107"/>
        <v>2</v>
      </c>
      <c r="AG196" s="33" t="str">
        <f t="shared" si="108"/>
        <v>C</v>
      </c>
      <c r="AH196" s="33">
        <f t="shared" si="109"/>
        <v>1</v>
      </c>
      <c r="AI196" s="33">
        <f t="shared" si="110"/>
        <v>2</v>
      </c>
      <c r="AJ196" s="40">
        <f t="shared" si="111"/>
        <v>2181038080</v>
      </c>
      <c r="AK196" s="319">
        <f t="shared" si="112"/>
        <v>1</v>
      </c>
      <c r="AL196" s="116"/>
      <c r="AM196" s="66" t="str">
        <f t="shared" si="113"/>
        <v/>
      </c>
      <c r="AN196" s="67" t="str">
        <f t="shared" si="114"/>
        <v/>
      </c>
      <c r="AO196" s="68" t="str">
        <f t="shared" si="136"/>
        <v/>
      </c>
      <c r="AP196" s="69" t="str">
        <f t="shared" si="137"/>
        <v/>
      </c>
      <c r="AQ196" s="67">
        <f t="shared" si="138"/>
        <v>0</v>
      </c>
      <c r="AR196" s="66" t="str">
        <f t="shared" si="115"/>
        <v/>
      </c>
      <c r="AS196" s="67" t="str">
        <f t="shared" si="116"/>
        <v/>
      </c>
      <c r="AT196" s="68" t="str">
        <f t="shared" si="139"/>
        <v/>
      </c>
      <c r="AU196" s="69" t="str">
        <f t="shared" si="140"/>
        <v/>
      </c>
      <c r="AV196" s="67">
        <f t="shared" si="141"/>
        <v>0</v>
      </c>
      <c r="AW196" s="66" t="str">
        <f t="shared" si="117"/>
        <v/>
      </c>
      <c r="AX196" s="67" t="str">
        <f t="shared" si="118"/>
        <v/>
      </c>
      <c r="AY196" s="68" t="str">
        <f t="shared" si="142"/>
        <v/>
      </c>
      <c r="AZ196" s="69" t="str">
        <f t="shared" si="143"/>
        <v/>
      </c>
      <c r="BA196" s="70">
        <f t="shared" si="144"/>
        <v>0</v>
      </c>
      <c r="BB196" s="116"/>
      <c r="BC196" s="193">
        <v>72</v>
      </c>
      <c r="BD196" s="2"/>
      <c r="BE196" s="14"/>
      <c r="BF196" s="4" t="s">
        <v>410</v>
      </c>
      <c r="BG196" s="17" t="s">
        <v>622</v>
      </c>
      <c r="BH196" s="17" t="s">
        <v>52</v>
      </c>
      <c r="BI196" s="17" t="s">
        <v>45</v>
      </c>
      <c r="BJ196" s="169"/>
      <c r="BK196" s="31" t="s">
        <v>700</v>
      </c>
      <c r="BL196" s="6"/>
      <c r="BM196" s="7"/>
      <c r="BN196" s="16"/>
      <c r="BO196" s="29" t="str">
        <f t="shared" si="106"/>
        <v>{"key_code":"z"},{"key_code":"e"}</v>
      </c>
      <c r="BP196" s="132"/>
      <c r="BQ196" s="29" t="str">
        <f t="shared" si="119"/>
        <v/>
      </c>
    </row>
    <row r="197" spans="1:69" ht="21">
      <c r="A197" s="154"/>
      <c r="B197" s="137"/>
      <c r="C197" s="137"/>
      <c r="D197" s="360"/>
      <c r="E197" s="371" t="str">
        <f t="shared" si="120"/>
        <v/>
      </c>
      <c r="F197" s="138" t="str">
        <f t="shared" si="145"/>
        <v/>
      </c>
      <c r="G197" s="138" t="str">
        <f t="shared" si="146"/>
        <v/>
      </c>
      <c r="H197" s="138" t="str">
        <f t="shared" si="121"/>
        <v/>
      </c>
      <c r="I197" s="138" t="str">
        <f t="shared" si="122"/>
        <v/>
      </c>
      <c r="J197" s="138" t="str">
        <f t="shared" si="147"/>
        <v/>
      </c>
      <c r="K197" s="138" t="str">
        <f t="shared" si="148"/>
        <v/>
      </c>
      <c r="L197" s="138" t="str">
        <f t="shared" si="149"/>
        <v/>
      </c>
      <c r="M197" s="138" t="str">
        <f t="shared" si="150"/>
        <v/>
      </c>
      <c r="N197" s="138" t="str">
        <f t="shared" si="123"/>
        <v/>
      </c>
      <c r="O197" s="138" t="str">
        <f t="shared" si="124"/>
        <v/>
      </c>
      <c r="P197" s="138" t="str">
        <f t="shared" si="125"/>
        <v/>
      </c>
      <c r="Q197" s="138" t="str">
        <f t="shared" si="126"/>
        <v/>
      </c>
      <c r="R197" s="138" t="str">
        <f t="shared" si="127"/>
        <v>{"description":"(Sp) 右濁 &amp; き → ぎ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</v>
      </c>
      <c r="S197" s="138" t="str">
        <f t="shared" si="128"/>
        <v>{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7" s="138" t="str">
        <f t="shared" si="129"/>
        <v/>
      </c>
      <c r="U197" s="138" t="str">
        <f t="shared" si="130"/>
        <v/>
      </c>
      <c r="V197" s="138" t="str">
        <f t="shared" si="131"/>
        <v/>
      </c>
      <c r="W197" s="138"/>
      <c r="X197" s="138"/>
      <c r="Y197" s="160"/>
      <c r="Z197" s="159" t="str">
        <f t="shared" si="132"/>
        <v/>
      </c>
      <c r="AA197" s="138" t="str">
        <f t="shared" si="133"/>
        <v/>
      </c>
      <c r="AB197" s="138" t="str">
        <f t="shared" si="134"/>
        <v/>
      </c>
      <c r="AC197" s="160" t="str">
        <f t="shared" si="135"/>
        <v/>
      </c>
      <c r="AD197" s="162"/>
      <c r="AF197" s="34">
        <f t="shared" si="107"/>
        <v>2</v>
      </c>
      <c r="AG197" s="33" t="str">
        <f t="shared" si="108"/>
        <v>C</v>
      </c>
      <c r="AH197" s="33">
        <f t="shared" si="109"/>
        <v>1</v>
      </c>
      <c r="AI197" s="33">
        <f t="shared" si="110"/>
        <v>2</v>
      </c>
      <c r="AJ197" s="40">
        <f t="shared" si="111"/>
        <v>2147500032</v>
      </c>
      <c r="AK197" s="319">
        <f t="shared" si="112"/>
        <v>1</v>
      </c>
      <c r="AL197" s="116"/>
      <c r="AM197" s="66" t="str">
        <f t="shared" si="113"/>
        <v/>
      </c>
      <c r="AN197" s="67" t="str">
        <f t="shared" si="114"/>
        <v/>
      </c>
      <c r="AO197" s="68" t="str">
        <f t="shared" si="136"/>
        <v/>
      </c>
      <c r="AP197" s="69" t="str">
        <f t="shared" si="137"/>
        <v/>
      </c>
      <c r="AQ197" s="67">
        <f t="shared" si="138"/>
        <v>0</v>
      </c>
      <c r="AR197" s="66" t="str">
        <f t="shared" si="115"/>
        <v/>
      </c>
      <c r="AS197" s="67" t="str">
        <f t="shared" si="116"/>
        <v/>
      </c>
      <c r="AT197" s="68" t="str">
        <f t="shared" si="139"/>
        <v/>
      </c>
      <c r="AU197" s="69" t="str">
        <f t="shared" si="140"/>
        <v/>
      </c>
      <c r="AV197" s="67">
        <f t="shared" si="141"/>
        <v>0</v>
      </c>
      <c r="AW197" s="66" t="str">
        <f t="shared" si="117"/>
        <v/>
      </c>
      <c r="AX197" s="67" t="str">
        <f t="shared" si="118"/>
        <v/>
      </c>
      <c r="AY197" s="68" t="str">
        <f t="shared" si="142"/>
        <v/>
      </c>
      <c r="AZ197" s="69" t="str">
        <f t="shared" si="143"/>
        <v/>
      </c>
      <c r="BA197" s="70">
        <f t="shared" si="144"/>
        <v>0</v>
      </c>
      <c r="BB197" s="116"/>
      <c r="BC197" s="193">
        <v>73</v>
      </c>
      <c r="BD197" s="2"/>
      <c r="BE197" s="14"/>
      <c r="BF197" s="4" t="s">
        <v>410</v>
      </c>
      <c r="BG197" s="17" t="s">
        <v>622</v>
      </c>
      <c r="BH197" s="17" t="s">
        <v>52</v>
      </c>
      <c r="BI197" s="17" t="s">
        <v>26</v>
      </c>
      <c r="BJ197" s="169"/>
      <c r="BK197" s="31" t="s">
        <v>701</v>
      </c>
      <c r="BL197" s="6"/>
      <c r="BM197" s="7"/>
      <c r="BN197" s="16"/>
      <c r="BO197" s="29" t="str">
        <f t="shared" ref="BO197:BO260" si="151">IF(BN197="",_xlfn.XLOOKUP(BK197,ひらがな,ローマ字コード,""),BN197)</f>
        <v>{"key_code":"g"},{"key_code":"i"}</v>
      </c>
      <c r="BP197" s="132"/>
      <c r="BQ197" s="29" t="str">
        <f t="shared" si="119"/>
        <v/>
      </c>
    </row>
    <row r="198" spans="1:69" ht="21">
      <c r="A198" s="154"/>
      <c r="B198" s="137"/>
      <c r="C198" s="137"/>
      <c r="D198" s="360"/>
      <c r="E198" s="371" t="str">
        <f t="shared" si="120"/>
        <v/>
      </c>
      <c r="F198" s="138" t="str">
        <f t="shared" si="145"/>
        <v/>
      </c>
      <c r="G198" s="138" t="str">
        <f t="shared" si="146"/>
        <v/>
      </c>
      <c r="H198" s="138" t="str">
        <f t="shared" si="121"/>
        <v/>
      </c>
      <c r="I198" s="138" t="str">
        <f t="shared" si="122"/>
        <v/>
      </c>
      <c r="J198" s="138" t="str">
        <f t="shared" si="147"/>
        <v/>
      </c>
      <c r="K198" s="138" t="str">
        <f t="shared" si="148"/>
        <v/>
      </c>
      <c r="L198" s="138" t="str">
        <f t="shared" si="149"/>
        <v/>
      </c>
      <c r="M198" s="138" t="str">
        <f t="shared" si="150"/>
        <v/>
      </c>
      <c r="N198" s="138" t="str">
        <f t="shared" si="123"/>
        <v/>
      </c>
      <c r="O198" s="138" t="str">
        <f t="shared" si="124"/>
        <v/>
      </c>
      <c r="P198" s="138" t="str">
        <f t="shared" si="125"/>
        <v/>
      </c>
      <c r="Q198" s="138" t="str">
        <f t="shared" si="126"/>
        <v/>
      </c>
      <c r="R198" s="138" t="str">
        <f t="shared" si="127"/>
        <v>{"description":"(Sp) 右濁 &amp; と → ど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</v>
      </c>
      <c r="S198" s="138" t="str">
        <f t="shared" si="128"/>
        <v>{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8" s="138" t="str">
        <f t="shared" si="129"/>
        <v/>
      </c>
      <c r="U198" s="138" t="str">
        <f t="shared" si="130"/>
        <v/>
      </c>
      <c r="V198" s="138" t="str">
        <f t="shared" si="131"/>
        <v/>
      </c>
      <c r="W198" s="138"/>
      <c r="X198" s="138"/>
      <c r="Y198" s="160"/>
      <c r="Z198" s="159" t="str">
        <f t="shared" si="132"/>
        <v/>
      </c>
      <c r="AA198" s="138" t="str">
        <f t="shared" si="133"/>
        <v/>
      </c>
      <c r="AB198" s="138" t="str">
        <f t="shared" si="134"/>
        <v/>
      </c>
      <c r="AC198" s="160" t="str">
        <f t="shared" si="135"/>
        <v/>
      </c>
      <c r="AD198" s="162"/>
      <c r="AF198" s="34">
        <f t="shared" si="107"/>
        <v>2</v>
      </c>
      <c r="AG198" s="33" t="str">
        <f t="shared" si="108"/>
        <v>C</v>
      </c>
      <c r="AH198" s="33">
        <f t="shared" si="109"/>
        <v>1</v>
      </c>
      <c r="AI198" s="33">
        <f t="shared" si="110"/>
        <v>2</v>
      </c>
      <c r="AJ198" s="40">
        <f t="shared" si="111"/>
        <v>2281701376</v>
      </c>
      <c r="AK198" s="319">
        <f t="shared" si="112"/>
        <v>1</v>
      </c>
      <c r="AL198" s="116"/>
      <c r="AM198" s="66" t="str">
        <f t="shared" si="113"/>
        <v/>
      </c>
      <c r="AN198" s="67" t="str">
        <f t="shared" si="114"/>
        <v/>
      </c>
      <c r="AO198" s="68" t="str">
        <f t="shared" si="136"/>
        <v/>
      </c>
      <c r="AP198" s="69" t="str">
        <f t="shared" si="137"/>
        <v/>
      </c>
      <c r="AQ198" s="67">
        <f t="shared" si="138"/>
        <v>0</v>
      </c>
      <c r="AR198" s="66" t="str">
        <f t="shared" si="115"/>
        <v/>
      </c>
      <c r="AS198" s="67" t="str">
        <f t="shared" si="116"/>
        <v/>
      </c>
      <c r="AT198" s="68" t="str">
        <f t="shared" si="139"/>
        <v/>
      </c>
      <c r="AU198" s="69" t="str">
        <f t="shared" si="140"/>
        <v/>
      </c>
      <c r="AV198" s="67">
        <f t="shared" si="141"/>
        <v>0</v>
      </c>
      <c r="AW198" s="66" t="str">
        <f t="shared" si="117"/>
        <v/>
      </c>
      <c r="AX198" s="67" t="str">
        <f t="shared" si="118"/>
        <v/>
      </c>
      <c r="AY198" s="68" t="str">
        <f t="shared" si="142"/>
        <v/>
      </c>
      <c r="AZ198" s="69" t="str">
        <f t="shared" si="143"/>
        <v/>
      </c>
      <c r="BA198" s="70">
        <f t="shared" si="144"/>
        <v>0</v>
      </c>
      <c r="BB198" s="116"/>
      <c r="BC198" s="193">
        <v>74</v>
      </c>
      <c r="BD198" s="2"/>
      <c r="BE198" s="14"/>
      <c r="BF198" s="4" t="s">
        <v>410</v>
      </c>
      <c r="BG198" s="17" t="s">
        <v>622</v>
      </c>
      <c r="BH198" s="17" t="s">
        <v>52</v>
      </c>
      <c r="BI198" s="17" t="s">
        <v>61</v>
      </c>
      <c r="BJ198" s="169"/>
      <c r="BK198" s="31" t="s">
        <v>702</v>
      </c>
      <c r="BL198" s="6"/>
      <c r="BM198" s="7"/>
      <c r="BN198" s="16"/>
      <c r="BO198" s="29" t="str">
        <f t="shared" si="151"/>
        <v>{"key_code":"d"},{"key_code":"o"}</v>
      </c>
      <c r="BP198" s="132"/>
      <c r="BQ198" s="29" t="str">
        <f t="shared" si="119"/>
        <v/>
      </c>
    </row>
    <row r="199" spans="1:69" ht="21">
      <c r="A199" s="154"/>
      <c r="B199" s="137"/>
      <c r="C199" s="137"/>
      <c r="D199" s="360"/>
      <c r="E199" s="371" t="str">
        <f t="shared" si="120"/>
        <v/>
      </c>
      <c r="F199" s="138" t="str">
        <f t="shared" si="145"/>
        <v/>
      </c>
      <c r="G199" s="138" t="str">
        <f t="shared" si="146"/>
        <v/>
      </c>
      <c r="H199" s="138" t="str">
        <f t="shared" si="121"/>
        <v/>
      </c>
      <c r="I199" s="138" t="str">
        <f t="shared" si="122"/>
        <v/>
      </c>
      <c r="J199" s="138" t="str">
        <f t="shared" si="147"/>
        <v/>
      </c>
      <c r="K199" s="138" t="str">
        <f t="shared" si="148"/>
        <v/>
      </c>
      <c r="L199" s="138" t="str">
        <f t="shared" si="149"/>
        <v/>
      </c>
      <c r="M199" s="138" t="str">
        <f t="shared" si="150"/>
        <v/>
      </c>
      <c r="N199" s="138" t="str">
        <f t="shared" si="123"/>
        <v/>
      </c>
      <c r="O199" s="138" t="str">
        <f t="shared" si="124"/>
        <v/>
      </c>
      <c r="P199" s="138" t="str">
        <f t="shared" si="125"/>
        <v/>
      </c>
      <c r="Q199" s="138" t="str">
        <f t="shared" si="126"/>
        <v/>
      </c>
      <c r="R199" s="138" t="str">
        <f t="shared" si="127"/>
        <v>{"description":"(Sp) 右濁 &amp; か → が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S199" s="138" t="str">
        <f t="shared" si="128"/>
        <v>{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9" s="138" t="str">
        <f t="shared" si="129"/>
        <v/>
      </c>
      <c r="U199" s="138" t="str">
        <f t="shared" si="130"/>
        <v/>
      </c>
      <c r="V199" s="138" t="str">
        <f t="shared" si="131"/>
        <v/>
      </c>
      <c r="W199" s="138"/>
      <c r="X199" s="138"/>
      <c r="Y199" s="160"/>
      <c r="Z199" s="159" t="str">
        <f t="shared" si="132"/>
        <v/>
      </c>
      <c r="AA199" s="138" t="str">
        <f t="shared" si="133"/>
        <v/>
      </c>
      <c r="AB199" s="138" t="str">
        <f t="shared" si="134"/>
        <v/>
      </c>
      <c r="AC199" s="160" t="str">
        <f t="shared" si="135"/>
        <v/>
      </c>
      <c r="AD199" s="162"/>
      <c r="AF199" s="34">
        <f t="shared" si="107"/>
        <v>2</v>
      </c>
      <c r="AG199" s="33" t="str">
        <f t="shared" si="108"/>
        <v>C</v>
      </c>
      <c r="AH199" s="33">
        <f t="shared" si="109"/>
        <v>1</v>
      </c>
      <c r="AI199" s="33">
        <f t="shared" si="110"/>
        <v>2</v>
      </c>
      <c r="AJ199" s="40">
        <f t="shared" si="111"/>
        <v>2415919104</v>
      </c>
      <c r="AK199" s="319">
        <f t="shared" si="112"/>
        <v>1</v>
      </c>
      <c r="AL199" s="116"/>
      <c r="AM199" s="66" t="str">
        <f t="shared" si="113"/>
        <v/>
      </c>
      <c r="AN199" s="67" t="str">
        <f t="shared" si="114"/>
        <v/>
      </c>
      <c r="AO199" s="68" t="str">
        <f t="shared" si="136"/>
        <v/>
      </c>
      <c r="AP199" s="69" t="str">
        <f t="shared" si="137"/>
        <v/>
      </c>
      <c r="AQ199" s="67">
        <f t="shared" si="138"/>
        <v>0</v>
      </c>
      <c r="AR199" s="66" t="str">
        <f t="shared" si="115"/>
        <v/>
      </c>
      <c r="AS199" s="67" t="str">
        <f t="shared" si="116"/>
        <v/>
      </c>
      <c r="AT199" s="68" t="str">
        <f t="shared" si="139"/>
        <v/>
      </c>
      <c r="AU199" s="69" t="str">
        <f t="shared" si="140"/>
        <v/>
      </c>
      <c r="AV199" s="67">
        <f t="shared" si="141"/>
        <v>0</v>
      </c>
      <c r="AW199" s="66" t="str">
        <f t="shared" si="117"/>
        <v/>
      </c>
      <c r="AX199" s="67" t="str">
        <f t="shared" si="118"/>
        <v/>
      </c>
      <c r="AY199" s="68" t="str">
        <f t="shared" si="142"/>
        <v/>
      </c>
      <c r="AZ199" s="69" t="str">
        <f t="shared" si="143"/>
        <v/>
      </c>
      <c r="BA199" s="70">
        <f t="shared" si="144"/>
        <v>0</v>
      </c>
      <c r="BB199" s="116"/>
      <c r="BC199" s="193">
        <v>75</v>
      </c>
      <c r="BD199" s="2"/>
      <c r="BE199" s="14"/>
      <c r="BF199" s="4" t="s">
        <v>410</v>
      </c>
      <c r="BG199" s="17" t="s">
        <v>622</v>
      </c>
      <c r="BH199" s="17" t="s">
        <v>52</v>
      </c>
      <c r="BI199" s="17" t="s">
        <v>63</v>
      </c>
      <c r="BJ199" s="169"/>
      <c r="BK199" s="31" t="s">
        <v>703</v>
      </c>
      <c r="BL199" s="6"/>
      <c r="BM199" s="7"/>
      <c r="BN199" s="16"/>
      <c r="BO199" s="29" t="str">
        <f t="shared" si="151"/>
        <v>{"key_code":"g"},{"key_code":"a"}</v>
      </c>
      <c r="BP199" s="132"/>
      <c r="BQ199" s="29" t="str">
        <f t="shared" si="119"/>
        <v/>
      </c>
    </row>
    <row r="200" spans="1:69" ht="21">
      <c r="A200" s="154"/>
      <c r="B200" s="137"/>
      <c r="C200" s="137"/>
      <c r="D200" s="360"/>
      <c r="E200" s="371" t="str">
        <f t="shared" si="120"/>
        <v/>
      </c>
      <c r="F200" s="138" t="str">
        <f t="shared" si="145"/>
        <v/>
      </c>
      <c r="G200" s="138" t="str">
        <f t="shared" si="146"/>
        <v/>
      </c>
      <c r="H200" s="138" t="str">
        <f t="shared" si="121"/>
        <v/>
      </c>
      <c r="I200" s="138" t="str">
        <f t="shared" si="122"/>
        <v/>
      </c>
      <c r="J200" s="138" t="str">
        <f t="shared" si="147"/>
        <v/>
      </c>
      <c r="K200" s="138" t="str">
        <f t="shared" si="148"/>
        <v/>
      </c>
      <c r="L200" s="138" t="str">
        <f t="shared" si="149"/>
        <v/>
      </c>
      <c r="M200" s="138" t="str">
        <f t="shared" si="150"/>
        <v/>
      </c>
      <c r="N200" s="138" t="str">
        <f t="shared" si="123"/>
        <v/>
      </c>
      <c r="O200" s="138" t="str">
        <f t="shared" si="124"/>
        <v/>
      </c>
      <c r="P200" s="138" t="str">
        <f t="shared" si="125"/>
        <v/>
      </c>
      <c r="Q200" s="138" t="str">
        <f t="shared" si="126"/>
        <v/>
      </c>
      <c r="R200" s="138" t="str">
        <f t="shared" si="127"/>
        <v>{"description":"(Sp) 右濁 &amp; ち → ぢ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</v>
      </c>
      <c r="S200" s="138" t="str">
        <f t="shared" si="128"/>
        <v>{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0" s="138" t="str">
        <f t="shared" si="129"/>
        <v/>
      </c>
      <c r="U200" s="138" t="str">
        <f t="shared" si="130"/>
        <v/>
      </c>
      <c r="V200" s="138" t="str">
        <f t="shared" si="131"/>
        <v/>
      </c>
      <c r="W200" s="138"/>
      <c r="X200" s="138"/>
      <c r="Y200" s="160"/>
      <c r="Z200" s="159" t="str">
        <f t="shared" si="132"/>
        <v/>
      </c>
      <c r="AA200" s="138" t="str">
        <f t="shared" si="133"/>
        <v/>
      </c>
      <c r="AB200" s="138" t="str">
        <f t="shared" si="134"/>
        <v/>
      </c>
      <c r="AC200" s="160" t="str">
        <f t="shared" si="135"/>
        <v/>
      </c>
      <c r="AD200" s="162"/>
      <c r="AF200" s="34">
        <f t="shared" si="107"/>
        <v>2</v>
      </c>
      <c r="AG200" s="33" t="str">
        <f t="shared" si="108"/>
        <v>C</v>
      </c>
      <c r="AH200" s="33">
        <f t="shared" si="109"/>
        <v>1</v>
      </c>
      <c r="AI200" s="33">
        <f t="shared" si="110"/>
        <v>2</v>
      </c>
      <c r="AJ200" s="40">
        <f t="shared" si="111"/>
        <v>2684354560</v>
      </c>
      <c r="AK200" s="319">
        <f t="shared" si="112"/>
        <v>1</v>
      </c>
      <c r="AL200" s="116"/>
      <c r="AM200" s="66" t="str">
        <f t="shared" si="113"/>
        <v/>
      </c>
      <c r="AN200" s="67" t="str">
        <f t="shared" si="114"/>
        <v/>
      </c>
      <c r="AO200" s="68" t="str">
        <f t="shared" si="136"/>
        <v/>
      </c>
      <c r="AP200" s="69" t="str">
        <f t="shared" si="137"/>
        <v/>
      </c>
      <c r="AQ200" s="67">
        <f t="shared" si="138"/>
        <v>0</v>
      </c>
      <c r="AR200" s="66" t="str">
        <f t="shared" si="115"/>
        <v/>
      </c>
      <c r="AS200" s="67" t="str">
        <f t="shared" si="116"/>
        <v/>
      </c>
      <c r="AT200" s="68" t="str">
        <f t="shared" si="139"/>
        <v/>
      </c>
      <c r="AU200" s="69" t="str">
        <f t="shared" si="140"/>
        <v/>
      </c>
      <c r="AV200" s="67">
        <f t="shared" si="141"/>
        <v>0</v>
      </c>
      <c r="AW200" s="66" t="str">
        <f t="shared" si="117"/>
        <v/>
      </c>
      <c r="AX200" s="67" t="str">
        <f t="shared" si="118"/>
        <v/>
      </c>
      <c r="AY200" s="68" t="str">
        <f t="shared" si="142"/>
        <v/>
      </c>
      <c r="AZ200" s="69" t="str">
        <f t="shared" si="143"/>
        <v/>
      </c>
      <c r="BA200" s="70">
        <f t="shared" si="144"/>
        <v>0</v>
      </c>
      <c r="BB200" s="116"/>
      <c r="BC200" s="193">
        <v>76</v>
      </c>
      <c r="BD200" s="2"/>
      <c r="BE200" s="14"/>
      <c r="BF200" s="4" t="s">
        <v>410</v>
      </c>
      <c r="BG200" s="17" t="s">
        <v>622</v>
      </c>
      <c r="BH200" s="17" t="s">
        <v>52</v>
      </c>
      <c r="BI200" s="17" t="s">
        <v>50</v>
      </c>
      <c r="BJ200" s="169"/>
      <c r="BK200" s="31" t="s">
        <v>704</v>
      </c>
      <c r="BL200" s="6"/>
      <c r="BM200" s="7"/>
      <c r="BN200" s="16"/>
      <c r="BO200" s="29" t="str">
        <f t="shared" si="151"/>
        <v>{"key_code":"d"},{"key_code":"i"}</v>
      </c>
      <c r="BP200" s="132"/>
      <c r="BQ200" s="29" t="str">
        <f t="shared" si="119"/>
        <v/>
      </c>
    </row>
    <row r="201" spans="1:69" ht="21">
      <c r="A201" s="154"/>
      <c r="B201" s="137"/>
      <c r="C201" s="137"/>
      <c r="D201" s="360"/>
      <c r="E201" s="371" t="str">
        <f t="shared" si="120"/>
        <v/>
      </c>
      <c r="F201" s="138" t="str">
        <f t="shared" si="145"/>
        <v/>
      </c>
      <c r="G201" s="138" t="str">
        <f t="shared" si="146"/>
        <v/>
      </c>
      <c r="H201" s="138" t="str">
        <f t="shared" si="121"/>
        <v/>
      </c>
      <c r="I201" s="138" t="str">
        <f t="shared" si="122"/>
        <v/>
      </c>
      <c r="J201" s="138" t="str">
        <f t="shared" si="147"/>
        <v/>
      </c>
      <c r="K201" s="138" t="str">
        <f t="shared" si="148"/>
        <v/>
      </c>
      <c r="L201" s="138" t="str">
        <f t="shared" si="149"/>
        <v/>
      </c>
      <c r="M201" s="138" t="str">
        <f t="shared" si="150"/>
        <v/>
      </c>
      <c r="N201" s="138" t="str">
        <f t="shared" si="123"/>
        <v/>
      </c>
      <c r="O201" s="138" t="str">
        <f t="shared" si="124"/>
        <v/>
      </c>
      <c r="P201" s="138" t="str">
        <f t="shared" si="125"/>
        <v/>
      </c>
      <c r="Q201" s="138" t="str">
        <f t="shared" si="126"/>
        <v/>
      </c>
      <c r="R201" s="138" t="str">
        <f t="shared" si="127"/>
        <v>{"description":"(Sp) 右濁 &amp; ほ → ぼ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</v>
      </c>
      <c r="S201" s="138" t="str">
        <f t="shared" si="128"/>
        <v>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1" s="138" t="str">
        <f t="shared" si="129"/>
        <v/>
      </c>
      <c r="U201" s="138" t="str">
        <f t="shared" si="130"/>
        <v/>
      </c>
      <c r="V201" s="138" t="str">
        <f t="shared" si="131"/>
        <v/>
      </c>
      <c r="W201" s="138"/>
      <c r="X201" s="138"/>
      <c r="Y201" s="160"/>
      <c r="Z201" s="159" t="str">
        <f t="shared" si="132"/>
        <v/>
      </c>
      <c r="AA201" s="138" t="str">
        <f t="shared" si="133"/>
        <v/>
      </c>
      <c r="AB201" s="138" t="str">
        <f t="shared" si="134"/>
        <v/>
      </c>
      <c r="AC201" s="160" t="str">
        <f t="shared" si="135"/>
        <v/>
      </c>
      <c r="AD201" s="162"/>
      <c r="AF201" s="34">
        <f t="shared" si="107"/>
        <v>2</v>
      </c>
      <c r="AG201" s="33" t="str">
        <f t="shared" si="108"/>
        <v>C</v>
      </c>
      <c r="AH201" s="33">
        <f t="shared" si="109"/>
        <v>1</v>
      </c>
      <c r="AI201" s="33">
        <f t="shared" si="110"/>
        <v>2</v>
      </c>
      <c r="AJ201" s="40">
        <f t="shared" si="111"/>
        <v>139586437120</v>
      </c>
      <c r="AK201" s="319">
        <f t="shared" si="112"/>
        <v>1</v>
      </c>
      <c r="AL201" s="116"/>
      <c r="AM201" s="66" t="str">
        <f t="shared" si="113"/>
        <v/>
      </c>
      <c r="AN201" s="67" t="str">
        <f t="shared" si="114"/>
        <v/>
      </c>
      <c r="AO201" s="68" t="str">
        <f t="shared" si="136"/>
        <v/>
      </c>
      <c r="AP201" s="69" t="str">
        <f t="shared" si="137"/>
        <v/>
      </c>
      <c r="AQ201" s="67">
        <f t="shared" si="138"/>
        <v>0</v>
      </c>
      <c r="AR201" s="66" t="str">
        <f t="shared" si="115"/>
        <v/>
      </c>
      <c r="AS201" s="67" t="str">
        <f t="shared" si="116"/>
        <v/>
      </c>
      <c r="AT201" s="68" t="str">
        <f t="shared" si="139"/>
        <v/>
      </c>
      <c r="AU201" s="69" t="str">
        <f t="shared" si="140"/>
        <v/>
      </c>
      <c r="AV201" s="67">
        <f t="shared" si="141"/>
        <v>0</v>
      </c>
      <c r="AW201" s="66" t="str">
        <f t="shared" si="117"/>
        <v/>
      </c>
      <c r="AX201" s="67" t="str">
        <f t="shared" si="118"/>
        <v/>
      </c>
      <c r="AY201" s="68" t="str">
        <f t="shared" si="142"/>
        <v/>
      </c>
      <c r="AZ201" s="69" t="str">
        <f t="shared" si="143"/>
        <v/>
      </c>
      <c r="BA201" s="70">
        <f t="shared" si="144"/>
        <v>0</v>
      </c>
      <c r="BB201" s="116"/>
      <c r="BC201" s="193">
        <v>77</v>
      </c>
      <c r="BD201" s="2"/>
      <c r="BE201" s="14"/>
      <c r="BF201" s="4" t="s">
        <v>410</v>
      </c>
      <c r="BG201" s="17" t="s">
        <v>622</v>
      </c>
      <c r="BH201" s="17" t="s">
        <v>52</v>
      </c>
      <c r="BI201" s="17" t="s">
        <v>86</v>
      </c>
      <c r="BJ201" s="169"/>
      <c r="BK201" s="31" t="s">
        <v>705</v>
      </c>
      <c r="BL201" s="6"/>
      <c r="BM201" s="7"/>
      <c r="BN201" s="16"/>
      <c r="BO201" s="29" t="str">
        <f t="shared" si="151"/>
        <v>{"key_code":"b"},{"key_code":"o"}</v>
      </c>
      <c r="BP201" s="132"/>
      <c r="BQ201" s="29" t="str">
        <f t="shared" si="119"/>
        <v/>
      </c>
    </row>
    <row r="202" spans="1:69" ht="21">
      <c r="A202" s="154"/>
      <c r="B202" s="137"/>
      <c r="C202" s="137"/>
      <c r="D202" s="360"/>
      <c r="E202" s="371" t="str">
        <f t="shared" si="120"/>
        <v/>
      </c>
      <c r="F202" s="138" t="str">
        <f t="shared" si="145"/>
        <v/>
      </c>
      <c r="G202" s="138" t="str">
        <f t="shared" si="146"/>
        <v/>
      </c>
      <c r="H202" s="138" t="str">
        <f t="shared" si="121"/>
        <v/>
      </c>
      <c r="I202" s="138" t="str">
        <f t="shared" si="122"/>
        <v/>
      </c>
      <c r="J202" s="138" t="str">
        <f t="shared" si="147"/>
        <v/>
      </c>
      <c r="K202" s="138" t="str">
        <f t="shared" si="148"/>
        <v/>
      </c>
      <c r="L202" s="138" t="str">
        <f t="shared" si="149"/>
        <v/>
      </c>
      <c r="M202" s="138" t="str">
        <f t="shared" si="150"/>
        <v/>
      </c>
      <c r="N202" s="138" t="str">
        <f t="shared" si="123"/>
        <v/>
      </c>
      <c r="O202" s="138" t="str">
        <f t="shared" si="124"/>
        <v/>
      </c>
      <c r="P202" s="138" t="str">
        <f t="shared" si="125"/>
        <v/>
      </c>
      <c r="Q202" s="138" t="str">
        <f t="shared" si="126"/>
        <v/>
      </c>
      <c r="R202" s="138" t="str">
        <f t="shared" si="127"/>
        <v>{"description":"(Sp) 右濁 &amp; ひ → び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</v>
      </c>
      <c r="S202" s="138" t="str">
        <f t="shared" si="128"/>
        <v>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2" s="138" t="str">
        <f t="shared" si="129"/>
        <v/>
      </c>
      <c r="U202" s="138" t="str">
        <f t="shared" si="130"/>
        <v/>
      </c>
      <c r="V202" s="138" t="str">
        <f t="shared" si="131"/>
        <v/>
      </c>
      <c r="W202" s="138"/>
      <c r="X202" s="138"/>
      <c r="Y202" s="160"/>
      <c r="Z202" s="159" t="str">
        <f t="shared" si="132"/>
        <v/>
      </c>
      <c r="AA202" s="138" t="str">
        <f t="shared" si="133"/>
        <v/>
      </c>
      <c r="AB202" s="138" t="str">
        <f t="shared" si="134"/>
        <v/>
      </c>
      <c r="AC202" s="160" t="str">
        <f t="shared" si="135"/>
        <v/>
      </c>
      <c r="AD202" s="162"/>
      <c r="AF202" s="34">
        <f t="shared" si="107"/>
        <v>2</v>
      </c>
      <c r="AG202" s="33" t="str">
        <f t="shared" si="108"/>
        <v>C</v>
      </c>
      <c r="AH202" s="33">
        <f t="shared" si="109"/>
        <v>1</v>
      </c>
      <c r="AI202" s="33">
        <f t="shared" si="110"/>
        <v>2</v>
      </c>
      <c r="AJ202" s="40">
        <f t="shared" si="111"/>
        <v>277025390592</v>
      </c>
      <c r="AK202" s="319">
        <f t="shared" si="112"/>
        <v>1</v>
      </c>
      <c r="AL202" s="116"/>
      <c r="AM202" s="66" t="str">
        <f t="shared" si="113"/>
        <v/>
      </c>
      <c r="AN202" s="67" t="str">
        <f t="shared" si="114"/>
        <v/>
      </c>
      <c r="AO202" s="68" t="str">
        <f t="shared" si="136"/>
        <v/>
      </c>
      <c r="AP202" s="69" t="str">
        <f t="shared" si="137"/>
        <v/>
      </c>
      <c r="AQ202" s="67">
        <f t="shared" si="138"/>
        <v>0</v>
      </c>
      <c r="AR202" s="66" t="str">
        <f t="shared" si="115"/>
        <v/>
      </c>
      <c r="AS202" s="67" t="str">
        <f t="shared" si="116"/>
        <v/>
      </c>
      <c r="AT202" s="68" t="str">
        <f t="shared" si="139"/>
        <v/>
      </c>
      <c r="AU202" s="69" t="str">
        <f t="shared" si="140"/>
        <v/>
      </c>
      <c r="AV202" s="67">
        <f t="shared" si="141"/>
        <v>0</v>
      </c>
      <c r="AW202" s="66" t="str">
        <f t="shared" si="117"/>
        <v/>
      </c>
      <c r="AX202" s="67" t="str">
        <f t="shared" si="118"/>
        <v/>
      </c>
      <c r="AY202" s="68" t="str">
        <f t="shared" si="142"/>
        <v/>
      </c>
      <c r="AZ202" s="69" t="str">
        <f t="shared" si="143"/>
        <v/>
      </c>
      <c r="BA202" s="70">
        <f t="shared" si="144"/>
        <v>0</v>
      </c>
      <c r="BB202" s="116"/>
      <c r="BC202" s="193">
        <v>78</v>
      </c>
      <c r="BD202" s="2"/>
      <c r="BE202" s="14"/>
      <c r="BF202" s="4" t="s">
        <v>410</v>
      </c>
      <c r="BG202" s="17" t="s">
        <v>622</v>
      </c>
      <c r="BH202" s="17" t="s">
        <v>52</v>
      </c>
      <c r="BI202" s="17" t="s">
        <v>88</v>
      </c>
      <c r="BJ202" s="169"/>
      <c r="BK202" s="31" t="s">
        <v>706</v>
      </c>
      <c r="BL202" s="6"/>
      <c r="BM202" s="7"/>
      <c r="BN202" s="16"/>
      <c r="BO202" s="29" t="str">
        <f t="shared" si="151"/>
        <v>{"key_code":"b"},{"key_code":"i"}</v>
      </c>
      <c r="BP202" s="132"/>
      <c r="BQ202" s="29" t="str">
        <f t="shared" si="119"/>
        <v/>
      </c>
    </row>
    <row r="203" spans="1:69" ht="21">
      <c r="A203" s="154"/>
      <c r="B203" s="137"/>
      <c r="C203" s="137"/>
      <c r="D203" s="360"/>
      <c r="E203" s="371" t="str">
        <f t="shared" si="120"/>
        <v/>
      </c>
      <c r="F203" s="138" t="str">
        <f t="shared" si="145"/>
        <v/>
      </c>
      <c r="G203" s="138" t="str">
        <f t="shared" si="146"/>
        <v/>
      </c>
      <c r="H203" s="138" t="str">
        <f t="shared" si="121"/>
        <v/>
      </c>
      <c r="I203" s="138" t="str">
        <f t="shared" si="122"/>
        <v/>
      </c>
      <c r="J203" s="138" t="str">
        <f t="shared" si="147"/>
        <v/>
      </c>
      <c r="K203" s="138" t="str">
        <f t="shared" si="148"/>
        <v/>
      </c>
      <c r="L203" s="138" t="str">
        <f t="shared" si="149"/>
        <v/>
      </c>
      <c r="M203" s="138" t="str">
        <f t="shared" si="150"/>
        <v/>
      </c>
      <c r="N203" s="138" t="str">
        <f t="shared" si="123"/>
        <v/>
      </c>
      <c r="O203" s="138" t="str">
        <f t="shared" si="124"/>
        <v/>
      </c>
      <c r="P203" s="138" t="str">
        <f t="shared" si="125"/>
        <v/>
      </c>
      <c r="Q203" s="138" t="str">
        <f t="shared" si="126"/>
        <v/>
      </c>
      <c r="R203" s="138" t="str">
        <f t="shared" si="127"/>
        <v>{"description":"(Sp) 右濁 &amp; は → ば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</v>
      </c>
      <c r="S203" s="138" t="str">
        <f t="shared" si="128"/>
        <v>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3" s="138" t="str">
        <f t="shared" si="129"/>
        <v/>
      </c>
      <c r="U203" s="138" t="str">
        <f t="shared" si="130"/>
        <v/>
      </c>
      <c r="V203" s="138" t="str">
        <f t="shared" si="131"/>
        <v/>
      </c>
      <c r="W203" s="138"/>
      <c r="X203" s="138"/>
      <c r="Y203" s="160"/>
      <c r="Z203" s="159" t="str">
        <f t="shared" si="132"/>
        <v/>
      </c>
      <c r="AA203" s="138" t="str">
        <f t="shared" si="133"/>
        <v/>
      </c>
      <c r="AB203" s="138" t="str">
        <f t="shared" si="134"/>
        <v/>
      </c>
      <c r="AC203" s="160" t="str">
        <f t="shared" si="135"/>
        <v/>
      </c>
      <c r="AD203" s="162"/>
      <c r="AF203" s="34">
        <f t="shared" si="107"/>
        <v>2</v>
      </c>
      <c r="AG203" s="33" t="str">
        <f t="shared" si="108"/>
        <v>C</v>
      </c>
      <c r="AH203" s="33">
        <f t="shared" si="109"/>
        <v>1</v>
      </c>
      <c r="AI203" s="33">
        <f t="shared" si="110"/>
        <v>2</v>
      </c>
      <c r="AJ203" s="40">
        <f t="shared" si="111"/>
        <v>551903297536</v>
      </c>
      <c r="AK203" s="319">
        <f t="shared" si="112"/>
        <v>1</v>
      </c>
      <c r="AL203" s="116"/>
      <c r="AM203" s="66" t="str">
        <f t="shared" si="113"/>
        <v/>
      </c>
      <c r="AN203" s="67" t="str">
        <f t="shared" si="114"/>
        <v/>
      </c>
      <c r="AO203" s="68" t="str">
        <f t="shared" si="136"/>
        <v/>
      </c>
      <c r="AP203" s="69" t="str">
        <f t="shared" si="137"/>
        <v/>
      </c>
      <c r="AQ203" s="67">
        <f t="shared" si="138"/>
        <v>0</v>
      </c>
      <c r="AR203" s="66" t="str">
        <f t="shared" si="115"/>
        <v/>
      </c>
      <c r="AS203" s="67" t="str">
        <f t="shared" si="116"/>
        <v/>
      </c>
      <c r="AT203" s="68" t="str">
        <f t="shared" si="139"/>
        <v/>
      </c>
      <c r="AU203" s="69" t="str">
        <f t="shared" si="140"/>
        <v/>
      </c>
      <c r="AV203" s="67">
        <f t="shared" si="141"/>
        <v>0</v>
      </c>
      <c r="AW203" s="66" t="str">
        <f t="shared" si="117"/>
        <v/>
      </c>
      <c r="AX203" s="67" t="str">
        <f t="shared" si="118"/>
        <v/>
      </c>
      <c r="AY203" s="68" t="str">
        <f t="shared" si="142"/>
        <v/>
      </c>
      <c r="AZ203" s="69" t="str">
        <f t="shared" si="143"/>
        <v/>
      </c>
      <c r="BA203" s="70">
        <f t="shared" si="144"/>
        <v>0</v>
      </c>
      <c r="BB203" s="116"/>
      <c r="BC203" s="193">
        <v>79</v>
      </c>
      <c r="BD203" s="2"/>
      <c r="BE203" s="14"/>
      <c r="BF203" s="4" t="s">
        <v>410</v>
      </c>
      <c r="BG203" s="17" t="s">
        <v>622</v>
      </c>
      <c r="BH203" s="17" t="s">
        <v>52</v>
      </c>
      <c r="BI203" s="17" t="s">
        <v>90</v>
      </c>
      <c r="BJ203" s="169"/>
      <c r="BK203" s="31" t="s">
        <v>707</v>
      </c>
      <c r="BL203" s="6"/>
      <c r="BM203" s="7"/>
      <c r="BN203" s="16"/>
      <c r="BO203" s="29" t="str">
        <f t="shared" si="151"/>
        <v>{"key_code":"b"},{"key_code":"a"}</v>
      </c>
      <c r="BP203" s="132"/>
      <c r="BQ203" s="29" t="str">
        <f t="shared" si="119"/>
        <v/>
      </c>
    </row>
    <row r="204" spans="1:69" ht="21">
      <c r="A204" s="154"/>
      <c r="B204" s="137"/>
      <c r="C204" s="137"/>
      <c r="D204" s="360"/>
      <c r="E204" s="371" t="str">
        <f t="shared" si="120"/>
        <v/>
      </c>
      <c r="F204" s="138" t="str">
        <f t="shared" si="145"/>
        <v/>
      </c>
      <c r="G204" s="138" t="str">
        <f t="shared" si="146"/>
        <v/>
      </c>
      <c r="H204" s="138" t="str">
        <f t="shared" si="121"/>
        <v/>
      </c>
      <c r="I204" s="138" t="str">
        <f t="shared" si="122"/>
        <v/>
      </c>
      <c r="J204" s="138" t="str">
        <f t="shared" si="147"/>
        <v/>
      </c>
      <c r="K204" s="138" t="str">
        <f t="shared" si="148"/>
        <v/>
      </c>
      <c r="L204" s="138" t="str">
        <f t="shared" si="149"/>
        <v/>
      </c>
      <c r="M204" s="138" t="str">
        <f t="shared" si="150"/>
        <v/>
      </c>
      <c r="N204" s="138" t="str">
        <f t="shared" si="123"/>
        <v/>
      </c>
      <c r="O204" s="138" t="str">
        <f t="shared" si="124"/>
        <v/>
      </c>
      <c r="P204" s="138" t="str">
        <f t="shared" si="125"/>
        <v/>
      </c>
      <c r="Q204" s="138" t="str">
        <f t="shared" si="126"/>
        <v/>
      </c>
      <c r="R204" s="138" t="str">
        <f t="shared" si="127"/>
        <v>{"description":"(Sp) 右濁 &amp; こ → ご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</v>
      </c>
      <c r="S204" s="138" t="str">
        <f t="shared" si="128"/>
        <v>{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4" s="138" t="str">
        <f t="shared" si="129"/>
        <v/>
      </c>
      <c r="U204" s="138" t="str">
        <f t="shared" si="130"/>
        <v/>
      </c>
      <c r="V204" s="138" t="str">
        <f t="shared" si="131"/>
        <v/>
      </c>
      <c r="W204" s="138"/>
      <c r="X204" s="138"/>
      <c r="Y204" s="160"/>
      <c r="Z204" s="159" t="str">
        <f t="shared" si="132"/>
        <v/>
      </c>
      <c r="AA204" s="138" t="str">
        <f t="shared" si="133"/>
        <v/>
      </c>
      <c r="AB204" s="138" t="str">
        <f t="shared" si="134"/>
        <v/>
      </c>
      <c r="AC204" s="160" t="str">
        <f t="shared" si="135"/>
        <v/>
      </c>
      <c r="AD204" s="162"/>
      <c r="AF204" s="34">
        <f t="shared" si="107"/>
        <v>2</v>
      </c>
      <c r="AG204" s="33" t="str">
        <f t="shared" si="108"/>
        <v>C</v>
      </c>
      <c r="AH204" s="33">
        <f t="shared" si="109"/>
        <v>1</v>
      </c>
      <c r="AI204" s="33">
        <f t="shared" si="110"/>
        <v>2</v>
      </c>
      <c r="AJ204" s="40">
        <f t="shared" si="111"/>
        <v>1101659111424</v>
      </c>
      <c r="AK204" s="319">
        <f t="shared" si="112"/>
        <v>1</v>
      </c>
      <c r="AL204" s="116"/>
      <c r="AM204" s="66" t="str">
        <f t="shared" si="113"/>
        <v/>
      </c>
      <c r="AN204" s="67" t="str">
        <f t="shared" si="114"/>
        <v/>
      </c>
      <c r="AO204" s="68" t="str">
        <f t="shared" si="136"/>
        <v/>
      </c>
      <c r="AP204" s="69" t="str">
        <f t="shared" si="137"/>
        <v/>
      </c>
      <c r="AQ204" s="67">
        <f t="shared" si="138"/>
        <v>0</v>
      </c>
      <c r="AR204" s="66" t="str">
        <f t="shared" si="115"/>
        <v/>
      </c>
      <c r="AS204" s="67" t="str">
        <f t="shared" si="116"/>
        <v/>
      </c>
      <c r="AT204" s="68" t="str">
        <f t="shared" si="139"/>
        <v/>
      </c>
      <c r="AU204" s="69" t="str">
        <f t="shared" si="140"/>
        <v/>
      </c>
      <c r="AV204" s="67">
        <f t="shared" si="141"/>
        <v>0</v>
      </c>
      <c r="AW204" s="66" t="str">
        <f t="shared" si="117"/>
        <v/>
      </c>
      <c r="AX204" s="67" t="str">
        <f t="shared" si="118"/>
        <v/>
      </c>
      <c r="AY204" s="68" t="str">
        <f t="shared" si="142"/>
        <v/>
      </c>
      <c r="AZ204" s="69" t="str">
        <f t="shared" si="143"/>
        <v/>
      </c>
      <c r="BA204" s="70">
        <f t="shared" si="144"/>
        <v>0</v>
      </c>
      <c r="BB204" s="116"/>
      <c r="BC204" s="193">
        <v>80</v>
      </c>
      <c r="BD204" s="2"/>
      <c r="BE204" s="14"/>
      <c r="BF204" s="4" t="s">
        <v>410</v>
      </c>
      <c r="BG204" s="17" t="s">
        <v>622</v>
      </c>
      <c r="BH204" s="17" t="s">
        <v>52</v>
      </c>
      <c r="BI204" s="17" t="s">
        <v>92</v>
      </c>
      <c r="BJ204" s="169"/>
      <c r="BK204" s="31" t="s">
        <v>708</v>
      </c>
      <c r="BL204" s="6"/>
      <c r="BM204" s="7"/>
      <c r="BN204" s="16"/>
      <c r="BO204" s="29" t="str">
        <f t="shared" si="151"/>
        <v>{"key_code":"g"},{"key_code":"o"}</v>
      </c>
      <c r="BP204" s="132"/>
      <c r="BQ204" s="29" t="str">
        <f t="shared" si="119"/>
        <v/>
      </c>
    </row>
    <row r="205" spans="1:69" ht="21">
      <c r="A205" s="154"/>
      <c r="B205" s="137"/>
      <c r="C205" s="137"/>
      <c r="D205" s="360"/>
      <c r="E205" s="371" t="str">
        <f t="shared" si="120"/>
        <v/>
      </c>
      <c r="F205" s="138" t="str">
        <f t="shared" si="145"/>
        <v/>
      </c>
      <c r="G205" s="138" t="str">
        <f t="shared" si="146"/>
        <v/>
      </c>
      <c r="H205" s="138" t="str">
        <f t="shared" si="121"/>
        <v/>
      </c>
      <c r="I205" s="138" t="str">
        <f t="shared" si="122"/>
        <v/>
      </c>
      <c r="J205" s="138" t="str">
        <f t="shared" si="147"/>
        <v/>
      </c>
      <c r="K205" s="138" t="str">
        <f t="shared" si="148"/>
        <v/>
      </c>
      <c r="L205" s="138" t="str">
        <f t="shared" si="149"/>
        <v/>
      </c>
      <c r="M205" s="138" t="str">
        <f t="shared" si="150"/>
        <v/>
      </c>
      <c r="N205" s="138" t="str">
        <f t="shared" si="123"/>
        <v/>
      </c>
      <c r="O205" s="138" t="str">
        <f t="shared" si="124"/>
        <v/>
      </c>
      <c r="P205" s="138" t="str">
        <f t="shared" si="125"/>
        <v/>
      </c>
      <c r="Q205" s="138" t="str">
        <f t="shared" si="126"/>
        <v/>
      </c>
      <c r="R205" s="138" t="str">
        <f t="shared" si="127"/>
        <v>{"description":"(Sp) 右濁 &amp; そ → ぞ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</v>
      </c>
      <c r="S205" s="138" t="str">
        <f t="shared" si="128"/>
        <v>{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5" s="138" t="str">
        <f t="shared" si="129"/>
        <v/>
      </c>
      <c r="U205" s="138" t="str">
        <f t="shared" si="130"/>
        <v/>
      </c>
      <c r="V205" s="138" t="str">
        <f t="shared" si="131"/>
        <v/>
      </c>
      <c r="W205" s="138"/>
      <c r="X205" s="138"/>
      <c r="Y205" s="160"/>
      <c r="Z205" s="159" t="str">
        <f t="shared" si="132"/>
        <v/>
      </c>
      <c r="AA205" s="138" t="str">
        <f t="shared" si="133"/>
        <v/>
      </c>
      <c r="AB205" s="138" t="str">
        <f t="shared" si="134"/>
        <v/>
      </c>
      <c r="AC205" s="160" t="str">
        <f t="shared" si="135"/>
        <v/>
      </c>
      <c r="AD205" s="162"/>
      <c r="AF205" s="34">
        <f t="shared" si="107"/>
        <v>2</v>
      </c>
      <c r="AG205" s="33" t="str">
        <f t="shared" si="108"/>
        <v>C</v>
      </c>
      <c r="AH205" s="33">
        <f t="shared" si="109"/>
        <v>1</v>
      </c>
      <c r="AI205" s="33">
        <f t="shared" si="110"/>
        <v>2</v>
      </c>
      <c r="AJ205" s="40">
        <f t="shared" si="111"/>
        <v>2201170739200</v>
      </c>
      <c r="AK205" s="319">
        <f t="shared" si="112"/>
        <v>1</v>
      </c>
      <c r="AL205" s="116"/>
      <c r="AM205" s="66" t="str">
        <f t="shared" si="113"/>
        <v/>
      </c>
      <c r="AN205" s="67" t="str">
        <f t="shared" si="114"/>
        <v/>
      </c>
      <c r="AO205" s="68" t="str">
        <f t="shared" si="136"/>
        <v/>
      </c>
      <c r="AP205" s="69" t="str">
        <f t="shared" si="137"/>
        <v/>
      </c>
      <c r="AQ205" s="67">
        <f t="shared" si="138"/>
        <v>0</v>
      </c>
      <c r="AR205" s="66" t="str">
        <f t="shared" si="115"/>
        <v/>
      </c>
      <c r="AS205" s="67" t="str">
        <f t="shared" si="116"/>
        <v/>
      </c>
      <c r="AT205" s="68" t="str">
        <f t="shared" si="139"/>
        <v/>
      </c>
      <c r="AU205" s="69" t="str">
        <f t="shared" si="140"/>
        <v/>
      </c>
      <c r="AV205" s="67">
        <f t="shared" si="141"/>
        <v>0</v>
      </c>
      <c r="AW205" s="66" t="str">
        <f t="shared" si="117"/>
        <v/>
      </c>
      <c r="AX205" s="67" t="str">
        <f t="shared" si="118"/>
        <v/>
      </c>
      <c r="AY205" s="68" t="str">
        <f t="shared" si="142"/>
        <v/>
      </c>
      <c r="AZ205" s="69" t="str">
        <f t="shared" si="143"/>
        <v/>
      </c>
      <c r="BA205" s="70">
        <f t="shared" si="144"/>
        <v>0</v>
      </c>
      <c r="BB205" s="116"/>
      <c r="BC205" s="193">
        <v>81</v>
      </c>
      <c r="BD205" s="2"/>
      <c r="BE205" s="14"/>
      <c r="BF205" s="4" t="s">
        <v>410</v>
      </c>
      <c r="BG205" s="17" t="s">
        <v>622</v>
      </c>
      <c r="BH205" s="17" t="s">
        <v>52</v>
      </c>
      <c r="BI205" s="17" t="s">
        <v>94</v>
      </c>
      <c r="BJ205" s="169"/>
      <c r="BK205" s="31" t="s">
        <v>709</v>
      </c>
      <c r="BL205" s="6"/>
      <c r="BM205" s="7"/>
      <c r="BN205" s="16"/>
      <c r="BO205" s="29" t="str">
        <f t="shared" si="151"/>
        <v>{"key_code":"z"},{"key_code":"o"}</v>
      </c>
      <c r="BP205" s="132"/>
      <c r="BQ205" s="29" t="str">
        <f t="shared" si="119"/>
        <v/>
      </c>
    </row>
    <row r="206" spans="1:69" ht="21">
      <c r="A206" s="154"/>
      <c r="B206" s="137"/>
      <c r="C206" s="137"/>
      <c r="D206" s="360"/>
      <c r="E206" s="371" t="str">
        <f t="shared" si="120"/>
        <v/>
      </c>
      <c r="F206" s="138" t="str">
        <f t="shared" si="145"/>
        <v/>
      </c>
      <c r="G206" s="138" t="str">
        <f t="shared" si="146"/>
        <v/>
      </c>
      <c r="H206" s="138" t="str">
        <f t="shared" si="121"/>
        <v/>
      </c>
      <c r="I206" s="138" t="str">
        <f t="shared" si="122"/>
        <v/>
      </c>
      <c r="J206" s="138" t="str">
        <f t="shared" si="147"/>
        <v/>
      </c>
      <c r="K206" s="138" t="str">
        <f t="shared" si="148"/>
        <v/>
      </c>
      <c r="L206" s="138" t="str">
        <f t="shared" si="149"/>
        <v/>
      </c>
      <c r="M206" s="138" t="str">
        <f t="shared" si="150"/>
        <v/>
      </c>
      <c r="N206" s="138" t="str">
        <f t="shared" si="123"/>
        <v/>
      </c>
      <c r="O206" s="138" t="str">
        <f t="shared" si="124"/>
        <v/>
      </c>
      <c r="P206" s="138" t="str">
        <f t="shared" si="125"/>
        <v/>
      </c>
      <c r="Q206" s="138" t="str">
        <f t="shared" si="126"/>
        <v/>
      </c>
      <c r="R206" s="138" t="str">
        <f t="shared" si="127"/>
        <v>{"description":"(Sp) 左半 &amp; ふ → ぷ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</v>
      </c>
      <c r="S206" s="138" t="str">
        <f t="shared" si="128"/>
        <v>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</v>
      </c>
      <c r="T206" s="138" t="str">
        <f t="shared" si="129"/>
        <v/>
      </c>
      <c r="U206" s="138" t="str">
        <f t="shared" si="130"/>
        <v/>
      </c>
      <c r="V206" s="138" t="str">
        <f t="shared" si="131"/>
        <v/>
      </c>
      <c r="W206" s="138"/>
      <c r="X206" s="138"/>
      <c r="Y206" s="160"/>
      <c r="Z206" s="159" t="str">
        <f t="shared" si="132"/>
        <v/>
      </c>
      <c r="AA206" s="138" t="str">
        <f t="shared" si="133"/>
        <v/>
      </c>
      <c r="AB206" s="138" t="str">
        <f t="shared" si="134"/>
        <v/>
      </c>
      <c r="AC206" s="160" t="str">
        <f t="shared" si="135"/>
        <v/>
      </c>
      <c r="AD206" s="162"/>
      <c r="AF206" s="34">
        <f t="shared" si="107"/>
        <v>2</v>
      </c>
      <c r="AG206" s="33" t="str">
        <f t="shared" si="108"/>
        <v>C</v>
      </c>
      <c r="AH206" s="33">
        <f t="shared" si="109"/>
        <v>1</v>
      </c>
      <c r="AI206" s="33">
        <f t="shared" si="110"/>
        <v>2</v>
      </c>
      <c r="AJ206" s="40">
        <f t="shared" si="111"/>
        <v>36283883716608</v>
      </c>
      <c r="AK206" s="319">
        <f t="shared" si="112"/>
        <v>1</v>
      </c>
      <c r="AL206" s="116"/>
      <c r="AM206" s="66" t="str">
        <f t="shared" si="113"/>
        <v/>
      </c>
      <c r="AN206" s="67" t="str">
        <f t="shared" si="114"/>
        <v/>
      </c>
      <c r="AO206" s="68" t="str">
        <f t="shared" si="136"/>
        <v/>
      </c>
      <c r="AP206" s="69" t="str">
        <f t="shared" si="137"/>
        <v/>
      </c>
      <c r="AQ206" s="67">
        <f t="shared" si="138"/>
        <v>0</v>
      </c>
      <c r="AR206" s="66" t="str">
        <f t="shared" si="115"/>
        <v/>
      </c>
      <c r="AS206" s="67" t="str">
        <f t="shared" si="116"/>
        <v/>
      </c>
      <c r="AT206" s="68" t="str">
        <f t="shared" si="139"/>
        <v/>
      </c>
      <c r="AU206" s="69" t="str">
        <f t="shared" si="140"/>
        <v/>
      </c>
      <c r="AV206" s="67">
        <f t="shared" si="141"/>
        <v>0</v>
      </c>
      <c r="AW206" s="66" t="str">
        <f t="shared" si="117"/>
        <v/>
      </c>
      <c r="AX206" s="67" t="str">
        <f t="shared" si="118"/>
        <v/>
      </c>
      <c r="AY206" s="68" t="str">
        <f t="shared" si="142"/>
        <v/>
      </c>
      <c r="AZ206" s="69" t="str">
        <f t="shared" si="143"/>
        <v/>
      </c>
      <c r="BA206" s="70">
        <f t="shared" si="144"/>
        <v>0</v>
      </c>
      <c r="BB206" s="116"/>
      <c r="BC206" s="193">
        <v>82</v>
      </c>
      <c r="BD206" s="2"/>
      <c r="BE206" s="14"/>
      <c r="BF206" s="4" t="s">
        <v>410</v>
      </c>
      <c r="BG206" s="17" t="s">
        <v>622</v>
      </c>
      <c r="BH206" s="17" t="s">
        <v>79</v>
      </c>
      <c r="BI206" s="17" t="s">
        <v>84</v>
      </c>
      <c r="BJ206" s="169"/>
      <c r="BK206" s="31" t="s">
        <v>710</v>
      </c>
      <c r="BL206" s="6"/>
      <c r="BM206" s="7"/>
      <c r="BN206" s="16"/>
      <c r="BO206" s="29" t="str">
        <f t="shared" si="151"/>
        <v>{"key_code":"p"},{"key_code":"u"}</v>
      </c>
      <c r="BP206" s="132"/>
      <c r="BQ206" s="29" t="str">
        <f t="shared" si="119"/>
        <v/>
      </c>
    </row>
    <row r="207" spans="1:69" ht="21">
      <c r="A207" s="154"/>
      <c r="B207" s="137"/>
      <c r="C207" s="137"/>
      <c r="D207" s="360"/>
      <c r="E207" s="371" t="str">
        <f t="shared" si="120"/>
        <v/>
      </c>
      <c r="F207" s="138" t="str">
        <f t="shared" si="145"/>
        <v/>
      </c>
      <c r="G207" s="138" t="str">
        <f t="shared" si="146"/>
        <v/>
      </c>
      <c r="H207" s="138" t="str">
        <f t="shared" si="121"/>
        <v/>
      </c>
      <c r="I207" s="138" t="str">
        <f t="shared" si="122"/>
        <v/>
      </c>
      <c r="J207" s="138" t="str">
        <f t="shared" si="147"/>
        <v/>
      </c>
      <c r="K207" s="138" t="str">
        <f t="shared" si="148"/>
        <v/>
      </c>
      <c r="L207" s="138" t="str">
        <f t="shared" si="149"/>
        <v/>
      </c>
      <c r="M207" s="138" t="str">
        <f t="shared" si="150"/>
        <v/>
      </c>
      <c r="N207" s="138" t="str">
        <f t="shared" si="123"/>
        <v/>
      </c>
      <c r="O207" s="138" t="str">
        <f t="shared" si="124"/>
        <v/>
      </c>
      <c r="P207" s="138" t="str">
        <f t="shared" si="125"/>
        <v/>
      </c>
      <c r="Q207" s="138" t="str">
        <f t="shared" si="126"/>
        <v/>
      </c>
      <c r="R207" s="138" t="str">
        <f t="shared" si="127"/>
        <v>{"description":"(Sp) 左半 &amp; へ → ぺ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</v>
      </c>
      <c r="S207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</v>
      </c>
      <c r="T207" s="138" t="str">
        <f t="shared" si="129"/>
        <v/>
      </c>
      <c r="U207" s="138" t="str">
        <f t="shared" si="130"/>
        <v/>
      </c>
      <c r="V207" s="138" t="str">
        <f t="shared" si="131"/>
        <v/>
      </c>
      <c r="W207" s="138"/>
      <c r="X207" s="138"/>
      <c r="Y207" s="160"/>
      <c r="Z207" s="159" t="str">
        <f t="shared" si="132"/>
        <v/>
      </c>
      <c r="AA207" s="138" t="str">
        <f t="shared" si="133"/>
        <v/>
      </c>
      <c r="AB207" s="138" t="str">
        <f t="shared" si="134"/>
        <v/>
      </c>
      <c r="AC207" s="160" t="str">
        <f t="shared" si="135"/>
        <v/>
      </c>
      <c r="AD207" s="162"/>
      <c r="AF207" s="34">
        <f t="shared" si="107"/>
        <v>2</v>
      </c>
      <c r="AG207" s="33" t="str">
        <f t="shared" si="108"/>
        <v>C</v>
      </c>
      <c r="AH207" s="33">
        <f t="shared" si="109"/>
        <v>1</v>
      </c>
      <c r="AI207" s="33">
        <f t="shared" si="110"/>
        <v>2</v>
      </c>
      <c r="AJ207" s="40">
        <f t="shared" si="111"/>
        <v>1099515822080</v>
      </c>
      <c r="AK207" s="319">
        <f t="shared" si="112"/>
        <v>1</v>
      </c>
      <c r="AL207" s="116"/>
      <c r="AM207" s="66" t="str">
        <f t="shared" si="113"/>
        <v/>
      </c>
      <c r="AN207" s="67" t="str">
        <f t="shared" si="114"/>
        <v/>
      </c>
      <c r="AO207" s="68" t="str">
        <f t="shared" si="136"/>
        <v/>
      </c>
      <c r="AP207" s="69" t="str">
        <f t="shared" si="137"/>
        <v/>
      </c>
      <c r="AQ207" s="67">
        <f t="shared" si="138"/>
        <v>0</v>
      </c>
      <c r="AR207" s="66" t="str">
        <f t="shared" si="115"/>
        <v/>
      </c>
      <c r="AS207" s="67" t="str">
        <f t="shared" si="116"/>
        <v/>
      </c>
      <c r="AT207" s="68" t="str">
        <f t="shared" si="139"/>
        <v/>
      </c>
      <c r="AU207" s="69" t="str">
        <f t="shared" si="140"/>
        <v/>
      </c>
      <c r="AV207" s="67">
        <f t="shared" si="141"/>
        <v>0</v>
      </c>
      <c r="AW207" s="66" t="str">
        <f t="shared" si="117"/>
        <v/>
      </c>
      <c r="AX207" s="67" t="str">
        <f t="shared" si="118"/>
        <v/>
      </c>
      <c r="AY207" s="68" t="str">
        <f t="shared" si="142"/>
        <v/>
      </c>
      <c r="AZ207" s="69" t="str">
        <f t="shared" si="143"/>
        <v/>
      </c>
      <c r="BA207" s="70">
        <f t="shared" si="144"/>
        <v>0</v>
      </c>
      <c r="BB207" s="116"/>
      <c r="BC207" s="193">
        <v>83</v>
      </c>
      <c r="BD207" s="2"/>
      <c r="BE207" s="14"/>
      <c r="BF207" s="4" t="s">
        <v>410</v>
      </c>
      <c r="BG207" s="17" t="s">
        <v>622</v>
      </c>
      <c r="BH207" s="17" t="s">
        <v>79</v>
      </c>
      <c r="BI207" s="17" t="s">
        <v>42</v>
      </c>
      <c r="BJ207" s="169"/>
      <c r="BK207" s="31" t="s">
        <v>711</v>
      </c>
      <c r="BL207" s="6"/>
      <c r="BM207" s="7"/>
      <c r="BN207" s="16"/>
      <c r="BO207" s="29" t="str">
        <f t="shared" si="151"/>
        <v>{"key_code":"p"},{"key_code":"e"}</v>
      </c>
      <c r="BP207" s="132"/>
      <c r="BQ207" s="29" t="str">
        <f t="shared" si="119"/>
        <v/>
      </c>
    </row>
    <row r="208" spans="1:69" ht="21">
      <c r="A208" s="154"/>
      <c r="B208" s="137"/>
      <c r="C208" s="137"/>
      <c r="D208" s="360"/>
      <c r="E208" s="371" t="str">
        <f t="shared" si="120"/>
        <v/>
      </c>
      <c r="F208" s="138" t="str">
        <f t="shared" si="145"/>
        <v/>
      </c>
      <c r="G208" s="138" t="str">
        <f t="shared" si="146"/>
        <v/>
      </c>
      <c r="H208" s="138" t="str">
        <f t="shared" si="121"/>
        <v/>
      </c>
      <c r="I208" s="138" t="str">
        <f t="shared" si="122"/>
        <v/>
      </c>
      <c r="J208" s="138" t="str">
        <f t="shared" si="147"/>
        <v/>
      </c>
      <c r="K208" s="138" t="str">
        <f t="shared" si="148"/>
        <v/>
      </c>
      <c r="L208" s="138" t="str">
        <f t="shared" si="149"/>
        <v/>
      </c>
      <c r="M208" s="138" t="str">
        <f t="shared" si="150"/>
        <v/>
      </c>
      <c r="N208" s="138" t="str">
        <f t="shared" si="123"/>
        <v/>
      </c>
      <c r="O208" s="138" t="str">
        <f t="shared" si="124"/>
        <v/>
      </c>
      <c r="P208" s="138" t="str">
        <f t="shared" si="125"/>
        <v/>
      </c>
      <c r="Q208" s="138" t="str">
        <f t="shared" si="126"/>
        <v/>
      </c>
      <c r="R208" s="138" t="str">
        <f t="shared" si="127"/>
        <v>{"description":"(Sp) 右半 &amp; ほ → ぽ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</v>
      </c>
      <c r="S208" s="138" t="str">
        <f t="shared" si="128"/>
        <v>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08" s="138" t="str">
        <f t="shared" si="129"/>
        <v/>
      </c>
      <c r="U208" s="138" t="str">
        <f t="shared" si="130"/>
        <v/>
      </c>
      <c r="V208" s="138" t="str">
        <f t="shared" si="131"/>
        <v/>
      </c>
      <c r="W208" s="138"/>
      <c r="X208" s="138"/>
      <c r="Y208" s="160"/>
      <c r="Z208" s="159" t="str">
        <f t="shared" si="132"/>
        <v/>
      </c>
      <c r="AA208" s="138" t="str">
        <f t="shared" si="133"/>
        <v/>
      </c>
      <c r="AB208" s="138" t="str">
        <f t="shared" si="134"/>
        <v/>
      </c>
      <c r="AC208" s="160" t="str">
        <f t="shared" si="135"/>
        <v/>
      </c>
      <c r="AD208" s="162"/>
      <c r="AF208" s="34">
        <f t="shared" si="107"/>
        <v>2</v>
      </c>
      <c r="AG208" s="33" t="str">
        <f t="shared" si="108"/>
        <v>C</v>
      </c>
      <c r="AH208" s="33">
        <f t="shared" si="109"/>
        <v>1</v>
      </c>
      <c r="AI208" s="33">
        <f t="shared" si="110"/>
        <v>2</v>
      </c>
      <c r="AJ208" s="40">
        <f t="shared" si="111"/>
        <v>8933531975680</v>
      </c>
      <c r="AK208" s="319">
        <f t="shared" si="112"/>
        <v>1</v>
      </c>
      <c r="AL208" s="116"/>
      <c r="AM208" s="66" t="str">
        <f t="shared" si="113"/>
        <v/>
      </c>
      <c r="AN208" s="67" t="str">
        <f t="shared" si="114"/>
        <v/>
      </c>
      <c r="AO208" s="68" t="str">
        <f t="shared" si="136"/>
        <v/>
      </c>
      <c r="AP208" s="69" t="str">
        <f t="shared" si="137"/>
        <v/>
      </c>
      <c r="AQ208" s="67">
        <f t="shared" si="138"/>
        <v>0</v>
      </c>
      <c r="AR208" s="66" t="str">
        <f t="shared" si="115"/>
        <v/>
      </c>
      <c r="AS208" s="67" t="str">
        <f t="shared" si="116"/>
        <v/>
      </c>
      <c r="AT208" s="68" t="str">
        <f t="shared" si="139"/>
        <v/>
      </c>
      <c r="AU208" s="69" t="str">
        <f t="shared" si="140"/>
        <v/>
      </c>
      <c r="AV208" s="67">
        <f t="shared" si="141"/>
        <v>0</v>
      </c>
      <c r="AW208" s="66" t="str">
        <f t="shared" si="117"/>
        <v/>
      </c>
      <c r="AX208" s="67" t="str">
        <f t="shared" si="118"/>
        <v/>
      </c>
      <c r="AY208" s="68" t="str">
        <f t="shared" si="142"/>
        <v/>
      </c>
      <c r="AZ208" s="69" t="str">
        <f t="shared" si="143"/>
        <v/>
      </c>
      <c r="BA208" s="70">
        <f t="shared" si="144"/>
        <v>0</v>
      </c>
      <c r="BB208" s="116"/>
      <c r="BC208" s="193">
        <v>84</v>
      </c>
      <c r="BD208" s="2"/>
      <c r="BE208" s="14"/>
      <c r="BF208" s="4" t="s">
        <v>410</v>
      </c>
      <c r="BG208" s="17" t="s">
        <v>622</v>
      </c>
      <c r="BH208" s="17" t="s">
        <v>82</v>
      </c>
      <c r="BI208" s="17" t="s">
        <v>86</v>
      </c>
      <c r="BJ208" s="169"/>
      <c r="BK208" s="31" t="s">
        <v>712</v>
      </c>
      <c r="BL208" s="6"/>
      <c r="BM208" s="7"/>
      <c r="BN208" s="16"/>
      <c r="BO208" s="29" t="str">
        <f t="shared" si="151"/>
        <v>{"key_code":"p"},{"key_code":"o"}</v>
      </c>
      <c r="BP208" s="132"/>
      <c r="BQ208" s="29" t="str">
        <f t="shared" si="119"/>
        <v/>
      </c>
    </row>
    <row r="209" spans="1:69" ht="21">
      <c r="A209" s="154"/>
      <c r="B209" s="137"/>
      <c r="C209" s="137"/>
      <c r="D209" s="360"/>
      <c r="E209" s="371" t="str">
        <f t="shared" si="120"/>
        <v/>
      </c>
      <c r="F209" s="138" t="str">
        <f t="shared" si="145"/>
        <v/>
      </c>
      <c r="G209" s="138" t="str">
        <f t="shared" si="146"/>
        <v/>
      </c>
      <c r="H209" s="138" t="str">
        <f t="shared" si="121"/>
        <v/>
      </c>
      <c r="I209" s="138" t="str">
        <f t="shared" si="122"/>
        <v/>
      </c>
      <c r="J209" s="138" t="str">
        <f t="shared" si="147"/>
        <v/>
      </c>
      <c r="K209" s="138" t="str">
        <f t="shared" si="148"/>
        <v/>
      </c>
      <c r="L209" s="138" t="str">
        <f t="shared" si="149"/>
        <v/>
      </c>
      <c r="M209" s="138" t="str">
        <f t="shared" si="150"/>
        <v/>
      </c>
      <c r="N209" s="138" t="str">
        <f t="shared" si="123"/>
        <v/>
      </c>
      <c r="O209" s="138" t="str">
        <f t="shared" si="124"/>
        <v/>
      </c>
      <c r="P209" s="138" t="str">
        <f t="shared" si="125"/>
        <v/>
      </c>
      <c r="Q209" s="138" t="str">
        <f t="shared" si="126"/>
        <v/>
      </c>
      <c r="R209" s="138" t="str">
        <f t="shared" si="127"/>
        <v>{"description":"(Sp) 右半 &amp; ひ → ぴ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</v>
      </c>
      <c r="S209" s="138" t="str">
        <f t="shared" si="128"/>
        <v>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09" s="138" t="str">
        <f t="shared" si="129"/>
        <v/>
      </c>
      <c r="U209" s="138" t="str">
        <f t="shared" si="130"/>
        <v/>
      </c>
      <c r="V209" s="138" t="str">
        <f t="shared" si="131"/>
        <v/>
      </c>
      <c r="W209" s="138"/>
      <c r="X209" s="138"/>
      <c r="Y209" s="160"/>
      <c r="Z209" s="159" t="str">
        <f t="shared" si="132"/>
        <v/>
      </c>
      <c r="AA209" s="138" t="str">
        <f t="shared" si="133"/>
        <v/>
      </c>
      <c r="AB209" s="138" t="str">
        <f t="shared" si="134"/>
        <v/>
      </c>
      <c r="AC209" s="160" t="str">
        <f t="shared" si="135"/>
        <v/>
      </c>
      <c r="AD209" s="162"/>
      <c r="AF209" s="34">
        <f t="shared" si="107"/>
        <v>2</v>
      </c>
      <c r="AG209" s="33" t="str">
        <f t="shared" si="108"/>
        <v>C</v>
      </c>
      <c r="AH209" s="33">
        <f t="shared" si="109"/>
        <v>1</v>
      </c>
      <c r="AI209" s="33">
        <f t="shared" si="110"/>
        <v>2</v>
      </c>
      <c r="AJ209" s="40">
        <f t="shared" si="111"/>
        <v>9070970929152</v>
      </c>
      <c r="AK209" s="319">
        <f t="shared" si="112"/>
        <v>1</v>
      </c>
      <c r="AL209" s="116"/>
      <c r="AM209" s="66" t="str">
        <f t="shared" si="113"/>
        <v/>
      </c>
      <c r="AN209" s="67" t="str">
        <f t="shared" si="114"/>
        <v/>
      </c>
      <c r="AO209" s="68" t="str">
        <f t="shared" si="136"/>
        <v/>
      </c>
      <c r="AP209" s="69" t="str">
        <f t="shared" si="137"/>
        <v/>
      </c>
      <c r="AQ209" s="67">
        <f t="shared" si="138"/>
        <v>0</v>
      </c>
      <c r="AR209" s="66" t="str">
        <f t="shared" si="115"/>
        <v/>
      </c>
      <c r="AS209" s="67" t="str">
        <f t="shared" si="116"/>
        <v/>
      </c>
      <c r="AT209" s="68" t="str">
        <f t="shared" si="139"/>
        <v/>
      </c>
      <c r="AU209" s="69" t="str">
        <f t="shared" si="140"/>
        <v/>
      </c>
      <c r="AV209" s="67">
        <f t="shared" si="141"/>
        <v>0</v>
      </c>
      <c r="AW209" s="66" t="str">
        <f t="shared" si="117"/>
        <v/>
      </c>
      <c r="AX209" s="67" t="str">
        <f t="shared" si="118"/>
        <v/>
      </c>
      <c r="AY209" s="68" t="str">
        <f t="shared" si="142"/>
        <v/>
      </c>
      <c r="AZ209" s="69" t="str">
        <f t="shared" si="143"/>
        <v/>
      </c>
      <c r="BA209" s="70">
        <f t="shared" si="144"/>
        <v>0</v>
      </c>
      <c r="BB209" s="116"/>
      <c r="BC209" s="193">
        <v>85</v>
      </c>
      <c r="BD209" s="2"/>
      <c r="BE209" s="14"/>
      <c r="BF209" s="4" t="s">
        <v>410</v>
      </c>
      <c r="BG209" s="17" t="s">
        <v>622</v>
      </c>
      <c r="BH209" s="17" t="s">
        <v>82</v>
      </c>
      <c r="BI209" s="17" t="s">
        <v>88</v>
      </c>
      <c r="BJ209" s="169"/>
      <c r="BK209" s="31" t="s">
        <v>713</v>
      </c>
      <c r="BL209" s="6"/>
      <c r="BM209" s="7"/>
      <c r="BN209" s="16"/>
      <c r="BO209" s="29" t="str">
        <f t="shared" si="151"/>
        <v>{"key_code":"p"},{"key_code":"i"}</v>
      </c>
      <c r="BP209" s="132"/>
      <c r="BQ209" s="29" t="str">
        <f t="shared" si="119"/>
        <v/>
      </c>
    </row>
    <row r="210" spans="1:69" ht="21">
      <c r="A210" s="154"/>
      <c r="B210" s="137"/>
      <c r="C210" s="137"/>
      <c r="D210" s="360"/>
      <c r="E210" s="371" t="str">
        <f t="shared" si="120"/>
        <v/>
      </c>
      <c r="F210" s="138" t="str">
        <f t="shared" si="145"/>
        <v/>
      </c>
      <c r="G210" s="138" t="str">
        <f t="shared" si="146"/>
        <v/>
      </c>
      <c r="H210" s="138" t="str">
        <f t="shared" si="121"/>
        <v/>
      </c>
      <c r="I210" s="138" t="str">
        <f t="shared" si="122"/>
        <v/>
      </c>
      <c r="J210" s="138" t="str">
        <f t="shared" si="147"/>
        <v/>
      </c>
      <c r="K210" s="138" t="str">
        <f t="shared" si="148"/>
        <v/>
      </c>
      <c r="L210" s="138" t="str">
        <f t="shared" si="149"/>
        <v/>
      </c>
      <c r="M210" s="138" t="str">
        <f t="shared" si="150"/>
        <v/>
      </c>
      <c r="N210" s="138" t="str">
        <f t="shared" si="123"/>
        <v/>
      </c>
      <c r="O210" s="138" t="str">
        <f t="shared" si="124"/>
        <v/>
      </c>
      <c r="P210" s="138" t="str">
        <f t="shared" si="125"/>
        <v/>
      </c>
      <c r="Q210" s="138" t="str">
        <f t="shared" si="126"/>
        <v/>
      </c>
      <c r="R210" s="138" t="str">
        <f t="shared" si="127"/>
        <v>{"description":"(Sp) 右半 &amp; は → ぱ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</v>
      </c>
      <c r="S210" s="138" t="str">
        <f t="shared" si="128"/>
        <v>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10" s="138" t="str">
        <f t="shared" si="129"/>
        <v/>
      </c>
      <c r="U210" s="138" t="str">
        <f t="shared" si="130"/>
        <v/>
      </c>
      <c r="V210" s="138" t="str">
        <f t="shared" si="131"/>
        <v/>
      </c>
      <c r="W210" s="138"/>
      <c r="X210" s="138"/>
      <c r="Y210" s="160"/>
      <c r="Z210" s="159" t="str">
        <f t="shared" si="132"/>
        <v/>
      </c>
      <c r="AA210" s="138" t="str">
        <f t="shared" si="133"/>
        <v/>
      </c>
      <c r="AB210" s="138" t="str">
        <f t="shared" si="134"/>
        <v/>
      </c>
      <c r="AC210" s="160" t="str">
        <f t="shared" si="135"/>
        <v/>
      </c>
      <c r="AD210" s="162"/>
      <c r="AF210" s="34">
        <f t="shared" si="107"/>
        <v>2</v>
      </c>
      <c r="AG210" s="33" t="str">
        <f t="shared" si="108"/>
        <v>C</v>
      </c>
      <c r="AH210" s="33">
        <f t="shared" si="109"/>
        <v>1</v>
      </c>
      <c r="AI210" s="33">
        <f t="shared" si="110"/>
        <v>2</v>
      </c>
      <c r="AJ210" s="40">
        <f t="shared" si="111"/>
        <v>9345848836096</v>
      </c>
      <c r="AK210" s="319">
        <f t="shared" si="112"/>
        <v>1</v>
      </c>
      <c r="AL210" s="116"/>
      <c r="AM210" s="66" t="str">
        <f t="shared" si="113"/>
        <v/>
      </c>
      <c r="AN210" s="67" t="str">
        <f t="shared" si="114"/>
        <v/>
      </c>
      <c r="AO210" s="68" t="str">
        <f t="shared" si="136"/>
        <v/>
      </c>
      <c r="AP210" s="69" t="str">
        <f t="shared" si="137"/>
        <v/>
      </c>
      <c r="AQ210" s="67">
        <f t="shared" si="138"/>
        <v>0</v>
      </c>
      <c r="AR210" s="66" t="str">
        <f t="shared" si="115"/>
        <v/>
      </c>
      <c r="AS210" s="67" t="str">
        <f t="shared" si="116"/>
        <v/>
      </c>
      <c r="AT210" s="68" t="str">
        <f t="shared" si="139"/>
        <v/>
      </c>
      <c r="AU210" s="69" t="str">
        <f t="shared" si="140"/>
        <v/>
      </c>
      <c r="AV210" s="67">
        <f t="shared" si="141"/>
        <v>0</v>
      </c>
      <c r="AW210" s="66" t="str">
        <f t="shared" si="117"/>
        <v/>
      </c>
      <c r="AX210" s="67" t="str">
        <f t="shared" si="118"/>
        <v/>
      </c>
      <c r="AY210" s="68" t="str">
        <f t="shared" si="142"/>
        <v/>
      </c>
      <c r="AZ210" s="69" t="str">
        <f t="shared" si="143"/>
        <v/>
      </c>
      <c r="BA210" s="70">
        <f t="shared" si="144"/>
        <v>0</v>
      </c>
      <c r="BB210" s="116"/>
      <c r="BC210" s="193">
        <v>86</v>
      </c>
      <c r="BD210" s="2"/>
      <c r="BE210" s="14"/>
      <c r="BF210" s="4" t="s">
        <v>410</v>
      </c>
      <c r="BG210" s="17" t="s">
        <v>622</v>
      </c>
      <c r="BH210" s="17" t="s">
        <v>82</v>
      </c>
      <c r="BI210" s="17" t="s">
        <v>90</v>
      </c>
      <c r="BJ210" s="169"/>
      <c r="BK210" s="31" t="s">
        <v>714</v>
      </c>
      <c r="BL210" s="6"/>
      <c r="BM210" s="7"/>
      <c r="BN210" s="16"/>
      <c r="BO210" s="29" t="str">
        <f t="shared" si="151"/>
        <v>{"key_code":"p"},{"key_code":"a"}</v>
      </c>
      <c r="BP210" s="132"/>
      <c r="BQ210" s="29" t="str">
        <f t="shared" si="119"/>
        <v/>
      </c>
    </row>
    <row r="211" spans="1:69" ht="21">
      <c r="A211" s="154"/>
      <c r="B211" s="137"/>
      <c r="C211" s="137"/>
      <c r="D211" s="360"/>
      <c r="E211" s="371" t="str">
        <f t="shared" si="120"/>
        <v/>
      </c>
      <c r="F211" s="138" t="str">
        <f t="shared" si="145"/>
        <v/>
      </c>
      <c r="G211" s="138" t="str">
        <f t="shared" si="146"/>
        <v/>
      </c>
      <c r="H211" s="138" t="str">
        <f t="shared" si="121"/>
        <v/>
      </c>
      <c r="I211" s="138" t="str">
        <f t="shared" si="122"/>
        <v/>
      </c>
      <c r="J211" s="138" t="str">
        <f t="shared" si="147"/>
        <v/>
      </c>
      <c r="K211" s="138" t="str">
        <f t="shared" si="148"/>
        <v/>
      </c>
      <c r="L211" s="138" t="str">
        <f t="shared" si="149"/>
        <v/>
      </c>
      <c r="M211" s="138" t="str">
        <f t="shared" si="150"/>
        <v/>
      </c>
      <c r="N211" s="138" t="str">
        <f t="shared" si="123"/>
        <v/>
      </c>
      <c r="O211" s="138" t="str">
        <f t="shared" si="124"/>
        <v/>
      </c>
      <c r="P211" s="138" t="str">
        <f t="shared" si="125"/>
        <v/>
      </c>
      <c r="Q211" s="138" t="str">
        <f t="shared" si="126"/>
        <v/>
      </c>
      <c r="R211" s="138" t="str">
        <f t="shared" si="127"/>
        <v>{"description":"(Sp) 小 &amp; や → 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11" s="138" t="str">
        <f t="shared" si="128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1" s="138" t="str">
        <f t="shared" si="129"/>
        <v/>
      </c>
      <c r="U211" s="138" t="str">
        <f t="shared" si="130"/>
        <v/>
      </c>
      <c r="V211" s="138" t="str">
        <f t="shared" si="131"/>
        <v/>
      </c>
      <c r="W211" s="138"/>
      <c r="X211" s="138"/>
      <c r="Y211" s="160"/>
      <c r="Z211" s="159" t="str">
        <f t="shared" si="132"/>
        <v/>
      </c>
      <c r="AA211" s="138" t="str">
        <f t="shared" si="133"/>
        <v/>
      </c>
      <c r="AB211" s="138" t="str">
        <f t="shared" si="134"/>
        <v/>
      </c>
      <c r="AC211" s="160" t="str">
        <f t="shared" si="135"/>
        <v/>
      </c>
      <c r="AD211" s="162"/>
      <c r="AF211" s="34">
        <f t="shared" si="107"/>
        <v>2</v>
      </c>
      <c r="AG211" s="33" t="str">
        <f t="shared" si="108"/>
        <v>C</v>
      </c>
      <c r="AH211" s="33">
        <f t="shared" si="109"/>
        <v>1</v>
      </c>
      <c r="AI211" s="33">
        <f t="shared" si="110"/>
        <v>2</v>
      </c>
      <c r="AJ211" s="40">
        <f t="shared" si="111"/>
        <v>1073750016</v>
      </c>
      <c r="AK211" s="319">
        <f t="shared" si="112"/>
        <v>0</v>
      </c>
      <c r="AL211" s="116"/>
      <c r="AM211" s="66" t="str">
        <f t="shared" si="113"/>
        <v/>
      </c>
      <c r="AN211" s="67" t="str">
        <f t="shared" si="114"/>
        <v/>
      </c>
      <c r="AO211" s="68" t="str">
        <f t="shared" si="136"/>
        <v/>
      </c>
      <c r="AP211" s="69" t="str">
        <f t="shared" si="137"/>
        <v/>
      </c>
      <c r="AQ211" s="67">
        <f t="shared" si="138"/>
        <v>0</v>
      </c>
      <c r="AR211" s="66" t="str">
        <f t="shared" si="115"/>
        <v/>
      </c>
      <c r="AS211" s="67" t="str">
        <f t="shared" si="116"/>
        <v/>
      </c>
      <c r="AT211" s="68" t="str">
        <f t="shared" si="139"/>
        <v/>
      </c>
      <c r="AU211" s="69" t="str">
        <f t="shared" si="140"/>
        <v/>
      </c>
      <c r="AV211" s="67">
        <f t="shared" si="141"/>
        <v>0</v>
      </c>
      <c r="AW211" s="66" t="str">
        <f t="shared" si="117"/>
        <v/>
      </c>
      <c r="AX211" s="67" t="str">
        <f t="shared" si="118"/>
        <v/>
      </c>
      <c r="AY211" s="68" t="str">
        <f t="shared" si="142"/>
        <v/>
      </c>
      <c r="AZ211" s="69" t="str">
        <f t="shared" si="143"/>
        <v/>
      </c>
      <c r="BA211" s="70">
        <f t="shared" si="144"/>
        <v>0</v>
      </c>
      <c r="BB211" s="116"/>
      <c r="BC211" s="193">
        <v>87</v>
      </c>
      <c r="BD211" s="2"/>
      <c r="BE211" s="14"/>
      <c r="BF211" s="4" t="s">
        <v>410</v>
      </c>
      <c r="BG211" s="17" t="s">
        <v>622</v>
      </c>
      <c r="BH211" s="17" t="s">
        <v>24</v>
      </c>
      <c r="BI211" s="17" t="s">
        <v>51</v>
      </c>
      <c r="BJ211" s="169"/>
      <c r="BK211" s="31" t="s">
        <v>715</v>
      </c>
      <c r="BL211" s="6"/>
      <c r="BM211" s="7"/>
      <c r="BN211" s="16" t="s">
        <v>716</v>
      </c>
      <c r="BO211" s="29" t="str">
        <f t="shared" si="151"/>
        <v>{"key_code":"x"},{"key_code":"y"},{"key_code":"a"}</v>
      </c>
      <c r="BP211" s="132"/>
      <c r="BQ211" s="29" t="str">
        <f t="shared" si="119"/>
        <v/>
      </c>
    </row>
    <row r="212" spans="1:69" ht="21">
      <c r="A212" s="154"/>
      <c r="B212" s="137"/>
      <c r="C212" s="137"/>
      <c r="D212" s="360"/>
      <c r="E212" s="371" t="str">
        <f t="shared" si="120"/>
        <v/>
      </c>
      <c r="F212" s="138" t="str">
        <f t="shared" si="145"/>
        <v/>
      </c>
      <c r="G212" s="138" t="str">
        <f t="shared" si="146"/>
        <v/>
      </c>
      <c r="H212" s="138" t="str">
        <f t="shared" si="121"/>
        <v/>
      </c>
      <c r="I212" s="138" t="str">
        <f t="shared" si="122"/>
        <v/>
      </c>
      <c r="J212" s="138" t="str">
        <f t="shared" si="147"/>
        <v/>
      </c>
      <c r="K212" s="138" t="str">
        <f t="shared" si="148"/>
        <v/>
      </c>
      <c r="L212" s="138" t="str">
        <f t="shared" si="149"/>
        <v/>
      </c>
      <c r="M212" s="138" t="str">
        <f t="shared" si="150"/>
        <v/>
      </c>
      <c r="N212" s="138" t="str">
        <f t="shared" si="123"/>
        <v/>
      </c>
      <c r="O212" s="138" t="str">
        <f t="shared" si="124"/>
        <v/>
      </c>
      <c r="P212" s="138" t="str">
        <f t="shared" si="125"/>
        <v/>
      </c>
      <c r="Q212" s="138" t="str">
        <f t="shared" si="126"/>
        <v/>
      </c>
      <c r="R212" s="138" t="str">
        <f t="shared" si="127"/>
        <v>{"description":"(Sp) 小 &amp; ゆ → 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</v>
      </c>
      <c r="S212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2" s="138" t="str">
        <f t="shared" si="129"/>
        <v/>
      </c>
      <c r="U212" s="138" t="str">
        <f t="shared" si="130"/>
        <v/>
      </c>
      <c r="V212" s="138" t="str">
        <f t="shared" si="131"/>
        <v/>
      </c>
      <c r="W212" s="138"/>
      <c r="X212" s="138"/>
      <c r="Y212" s="160"/>
      <c r="Z212" s="159" t="str">
        <f t="shared" si="132"/>
        <v/>
      </c>
      <c r="AA212" s="138" t="str">
        <f t="shared" si="133"/>
        <v/>
      </c>
      <c r="AB212" s="138" t="str">
        <f t="shared" si="134"/>
        <v/>
      </c>
      <c r="AC212" s="160" t="str">
        <f t="shared" si="135"/>
        <v/>
      </c>
      <c r="AD212" s="162"/>
      <c r="AF212" s="34">
        <f t="shared" si="107"/>
        <v>2</v>
      </c>
      <c r="AG212" s="33" t="str">
        <f t="shared" si="108"/>
        <v>C</v>
      </c>
      <c r="AH212" s="33">
        <f t="shared" si="109"/>
        <v>1</v>
      </c>
      <c r="AI212" s="33">
        <f t="shared" si="110"/>
        <v>2</v>
      </c>
      <c r="AJ212" s="40">
        <f t="shared" si="111"/>
        <v>4202496</v>
      </c>
      <c r="AK212" s="319">
        <f t="shared" si="112"/>
        <v>0</v>
      </c>
      <c r="AL212" s="116"/>
      <c r="AM212" s="66" t="str">
        <f t="shared" si="113"/>
        <v/>
      </c>
      <c r="AN212" s="67" t="str">
        <f t="shared" si="114"/>
        <v/>
      </c>
      <c r="AO212" s="68" t="str">
        <f t="shared" si="136"/>
        <v/>
      </c>
      <c r="AP212" s="69" t="str">
        <f t="shared" si="137"/>
        <v/>
      </c>
      <c r="AQ212" s="67">
        <f t="shared" si="138"/>
        <v>0</v>
      </c>
      <c r="AR212" s="66" t="str">
        <f t="shared" si="115"/>
        <v/>
      </c>
      <c r="AS212" s="67" t="str">
        <f t="shared" si="116"/>
        <v/>
      </c>
      <c r="AT212" s="68" t="str">
        <f t="shared" si="139"/>
        <v/>
      </c>
      <c r="AU212" s="69" t="str">
        <f t="shared" si="140"/>
        <v/>
      </c>
      <c r="AV212" s="67">
        <f t="shared" si="141"/>
        <v>0</v>
      </c>
      <c r="AW212" s="66" t="str">
        <f t="shared" si="117"/>
        <v/>
      </c>
      <c r="AX212" s="67" t="str">
        <f t="shared" si="118"/>
        <v/>
      </c>
      <c r="AY212" s="68" t="str">
        <f t="shared" si="142"/>
        <v/>
      </c>
      <c r="AZ212" s="69" t="str">
        <f t="shared" si="143"/>
        <v/>
      </c>
      <c r="BA212" s="70">
        <f t="shared" si="144"/>
        <v>0</v>
      </c>
      <c r="BB212" s="116"/>
      <c r="BC212" s="193">
        <v>88</v>
      </c>
      <c r="BD212" s="2"/>
      <c r="BE212" s="14"/>
      <c r="BF212" s="4" t="s">
        <v>410</v>
      </c>
      <c r="BG212" s="17" t="s">
        <v>622</v>
      </c>
      <c r="BH212" s="17" t="s">
        <v>24</v>
      </c>
      <c r="BI212" s="17" t="s">
        <v>22</v>
      </c>
      <c r="BJ212" s="169"/>
      <c r="BK212" s="31" t="s">
        <v>717</v>
      </c>
      <c r="BL212" s="6"/>
      <c r="BM212" s="7"/>
      <c r="BN212" s="16" t="s">
        <v>718</v>
      </c>
      <c r="BO212" s="29" t="str">
        <f t="shared" si="151"/>
        <v>{"key_code":"x"},{"key_code":"y"},{"key_code":"u"}</v>
      </c>
      <c r="BP212" s="132"/>
      <c r="BQ212" s="29" t="str">
        <f t="shared" si="119"/>
        <v/>
      </c>
    </row>
    <row r="213" spans="1:69" ht="21">
      <c r="A213" s="154"/>
      <c r="B213" s="137"/>
      <c r="C213" s="137"/>
      <c r="D213" s="360"/>
      <c r="E213" s="371" t="str">
        <f t="shared" si="120"/>
        <v/>
      </c>
      <c r="F213" s="138" t="str">
        <f t="shared" si="145"/>
        <v/>
      </c>
      <c r="G213" s="138" t="str">
        <f t="shared" si="146"/>
        <v/>
      </c>
      <c r="H213" s="138" t="str">
        <f t="shared" si="121"/>
        <v/>
      </c>
      <c r="I213" s="138" t="str">
        <f t="shared" si="122"/>
        <v/>
      </c>
      <c r="J213" s="138" t="str">
        <f t="shared" si="147"/>
        <v/>
      </c>
      <c r="K213" s="138" t="str">
        <f t="shared" si="148"/>
        <v/>
      </c>
      <c r="L213" s="138" t="str">
        <f t="shared" si="149"/>
        <v/>
      </c>
      <c r="M213" s="138" t="str">
        <f t="shared" si="150"/>
        <v/>
      </c>
      <c r="N213" s="138" t="str">
        <f t="shared" si="123"/>
        <v/>
      </c>
      <c r="O213" s="138" t="str">
        <f t="shared" si="124"/>
        <v/>
      </c>
      <c r="P213" s="138" t="str">
        <f t="shared" si="125"/>
        <v/>
      </c>
      <c r="Q213" s="138" t="str">
        <f t="shared" si="126"/>
        <v/>
      </c>
      <c r="R213" s="138" t="str">
        <f t="shared" si="127"/>
        <v>{"description":"(Sp) 小 &amp; よ → 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13" s="138" t="str">
        <f t="shared" si="128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3" s="138" t="str">
        <f t="shared" si="129"/>
        <v/>
      </c>
      <c r="U213" s="138" t="str">
        <f t="shared" si="130"/>
        <v/>
      </c>
      <c r="V213" s="138" t="str">
        <f t="shared" si="131"/>
        <v/>
      </c>
      <c r="W213" s="138"/>
      <c r="X213" s="138"/>
      <c r="Y213" s="160"/>
      <c r="Z213" s="159" t="str">
        <f t="shared" si="132"/>
        <v/>
      </c>
      <c r="AA213" s="138" t="str">
        <f t="shared" si="133"/>
        <v/>
      </c>
      <c r="AB213" s="138" t="str">
        <f t="shared" si="134"/>
        <v/>
      </c>
      <c r="AC213" s="160" t="str">
        <f t="shared" si="135"/>
        <v/>
      </c>
      <c r="AD213" s="162"/>
      <c r="AF213" s="34">
        <f t="shared" ref="AF213:AF276" si="152">COUNTA(BH213:BJ213)</f>
        <v>2</v>
      </c>
      <c r="AG213" s="33" t="str">
        <f t="shared" ref="AG213:AG276" si="153">CHAR($AG$16+AH213+AI213)</f>
        <v>C</v>
      </c>
      <c r="AH213" s="33">
        <f t="shared" ref="AH213:AH276" si="154">IF(BF213="",0,1)</f>
        <v>1</v>
      </c>
      <c r="AI213" s="33">
        <f t="shared" ref="AI213:AI276" si="155">IF(BG213="",0,2)</f>
        <v>2</v>
      </c>
      <c r="AJ213" s="40">
        <f t="shared" ref="AJ213:AJ276" si="156">_xlfn.BITOR(_xlfn.BITOR(_xlfn.BITLSHIFT(1,_xlfn.XLOOKUP(BH213,仮想キートップ,ビット)),_xlfn.BITLSHIFT(1,_xlfn.XLOOKUP(BI213,仮想キートップ,ビット))),_xlfn.BITLSHIFT(1,_xlfn.XLOOKUP(BJ213,仮想キートップ,ビット)))</f>
        <v>1056768</v>
      </c>
      <c r="AK213" s="319">
        <f t="shared" ref="AK213:AK276" si="157">IF(OR(AF213=3,AND(AF213=2,COUNTIF(ビットパターンA,AJ213)+COUNTIF(ビットパターンB,AJ213)+COUNTIF(ビットパターンC,AJ213)=0)),0,LEN(BK213))</f>
        <v>0</v>
      </c>
      <c r="AL213" s="116"/>
      <c r="AM213" s="66" t="str">
        <f t="shared" ref="AM213:AM276" si="158">IF(AND($AF213=3,$BO213&lt;&gt;""),BH213,"")</f>
        <v/>
      </c>
      <c r="AN213" s="67" t="str">
        <f t="shared" ref="AN213:AN276" si="159">IF(AND($AF213=3,$BO213&lt;&gt;""),BI213,"")</f>
        <v/>
      </c>
      <c r="AO213" s="68" t="str">
        <f t="shared" si="136"/>
        <v/>
      </c>
      <c r="AP213" s="69" t="str">
        <f t="shared" si="137"/>
        <v/>
      </c>
      <c r="AQ213" s="67">
        <f t="shared" si="138"/>
        <v>0</v>
      </c>
      <c r="AR213" s="66" t="str">
        <f t="shared" ref="AR213:AR276" si="160">IF(AND($AF213=3,$BO213&lt;&gt;""),BH213,"")</f>
        <v/>
      </c>
      <c r="AS213" s="67" t="str">
        <f t="shared" ref="AS213:AS276" si="161">IF(AND($AF213=3,$BO213&lt;&gt;""),BJ213,"")</f>
        <v/>
      </c>
      <c r="AT213" s="68" t="str">
        <f t="shared" si="139"/>
        <v/>
      </c>
      <c r="AU213" s="69" t="str">
        <f t="shared" si="140"/>
        <v/>
      </c>
      <c r="AV213" s="67">
        <f t="shared" si="141"/>
        <v>0</v>
      </c>
      <c r="AW213" s="66" t="str">
        <f t="shared" ref="AW213:AW276" si="162">IF(AND($AF213=3,$BO213&lt;&gt;""),BI213,"")</f>
        <v/>
      </c>
      <c r="AX213" s="67" t="str">
        <f t="shared" ref="AX213:AX276" si="163">IF(AND($AF213=3,$BO213&lt;&gt;""),BJ213,"")</f>
        <v/>
      </c>
      <c r="AY213" s="68" t="str">
        <f t="shared" si="142"/>
        <v/>
      </c>
      <c r="AZ213" s="69" t="str">
        <f t="shared" si="143"/>
        <v/>
      </c>
      <c r="BA213" s="70">
        <f t="shared" si="144"/>
        <v>0</v>
      </c>
      <c r="BB213" s="116"/>
      <c r="BC213" s="193">
        <v>89</v>
      </c>
      <c r="BD213" s="2"/>
      <c r="BE213" s="14"/>
      <c r="BF213" s="4" t="s">
        <v>410</v>
      </c>
      <c r="BG213" s="17" t="s">
        <v>622</v>
      </c>
      <c r="BH213" s="17" t="s">
        <v>24</v>
      </c>
      <c r="BI213" s="17" t="s">
        <v>20</v>
      </c>
      <c r="BJ213" s="169"/>
      <c r="BK213" s="31" t="s">
        <v>719</v>
      </c>
      <c r="BL213" s="6"/>
      <c r="BM213" s="7"/>
      <c r="BN213" s="16" t="s">
        <v>720</v>
      </c>
      <c r="BO213" s="29" t="str">
        <f t="shared" si="151"/>
        <v>{"key_code":"x"},{"key_code":"y"},{"key_code":"o"}</v>
      </c>
      <c r="BP213" s="132"/>
      <c r="BQ213" s="29" t="str">
        <f t="shared" ref="BQ213:BQ276" si="164">IF(BD213="","",IF(BP213&lt;&gt;"",BP213,IF(AF213&gt;1,BO213,_xlfn.CONCAT(BQ$14,_xlfn.XLOOKUP(BH213,入力キー,入力コード),BQ$16))))</f>
        <v/>
      </c>
    </row>
    <row r="214" spans="1:69" ht="21">
      <c r="A214" s="154"/>
      <c r="B214" s="137"/>
      <c r="C214" s="137"/>
      <c r="D214" s="360"/>
      <c r="E214" s="371" t="str">
        <f t="shared" ref="E214:E277" si="165">IF(AND($AF214=3,$AG214="A",$BO214&lt;&gt;""),_xlfn.CONCAT(E$3,$BH214,", ",$BI214," &amp; ",$BJ214," → ",CLEAN($BL214),E$4,_xlfn.XLOOKUP($BH214,仮想キートップ,キー位置),E$6,_xlfn.XLOOKUP($BI214,仮想キートップ,キー位置),IF($BO214=$BQ214,E$16,E$7),_xlfn.XLOOKUP($BJ214,仮想キートップ,入力コード),E$8,$BO214,E$9,_xlfn.XLOOKUP($BJ214,仮想キートップ,キー位置),E$10,_xlfn.XLOOKUP($BJ214,仮想キートップ,キー位置),E$11,E$12,_xlfn.XLOOKUP($BH214,仮想キートップ,キー位置),E$6,_xlfn.XLOOKUP($BI214,仮想キートップ,キー位置),IF($BO214=$BQ214,E$16,E$7),_xlfn.XLOOKUP($BJ214,仮想キートップ,入力コード),E$13,$BO214,E$9,_xlfn.XLOOKUP($BJ214,仮想キートップ,キー位置),E$10,_xlfn.XLOOKUP($BJ214,仮想キートップ,キー位置),E$11,E$14,_xlfn.XLOOKUP($BH214,仮想キートップ,キー位置),E$6,_xlfn.XLOOKUP($BI214,仮想キートップ,キー位置),IF($BO214=$BQ214,E$16,E$7),_xlfn.XLOOKUP($BJ214,仮想キートップ,入力コード),E$15,$BO214,E$9,_xlfn.XLOOKUP($BJ214,仮想キートップ,キー位置),E$10,_xlfn.XLOOKUP($BJ214,仮想キートップ,キー位置),E$11),"")</f>
        <v/>
      </c>
      <c r="F214" s="138" t="str">
        <f t="shared" si="145"/>
        <v/>
      </c>
      <c r="G214" s="138" t="str">
        <f t="shared" si="146"/>
        <v/>
      </c>
      <c r="H214" s="138" t="str">
        <f t="shared" ref="H214:H277" si="166">IF(AND($AF214=3,$AG214="C",$AQ214=1),_xlfn.CONCAT(H$3,$BH214,", ",$BI214," &amp; ",$BJ214," → ",CLEAN($BK214),H$4,_xlfn.XLOOKUP($BH214,仮想キートップ,キー位置),H$6,_xlfn.XLOOKUP($BI214,仮想キートップ,キー位置),H$7,_xlfn.XLOOKUP($BJ214,仮想キートップ,入力コード),H$8,$BO214,H$9,_xlfn.XLOOKUP($BJ214,仮想キートップ,キー位置),H$10,_xlfn.XLOOKUP($BJ214,仮想キートップ,キー位置),H$11,H$12,_xlfn.XLOOKUP($BH214,仮想キートップ,キー位置),H$6,_xlfn.XLOOKUP($BI214,仮想キートップ,キー位置),H$7,_xlfn.XLOOKUP($BJ214,仮想キートップ,入力コード),H$13,$BO214,H$9,_xlfn.XLOOKUP($BJ214,仮想キートップ,キー位置),H$10,_xlfn.XLOOKUP($BJ214,仮想キートップ,キー位置),H$11),"")</f>
        <v/>
      </c>
      <c r="I214" s="138" t="str">
        <f t="shared" ref="I214:I277" si="167">IF(AND($AF214=3,$AG214="C",$AQ214&lt;&gt;1),_xlfn.CONCAT(I$3,$BH214,", ",$BI214," &amp; ",$BJ214," → ",CLEAN($BK214),I$4,_xlfn.XLOOKUP($BH214,仮想キートップ,キー位置),I$6,_xlfn.XLOOKUP($BI214,仮想キートップ,キー位置),I$7,_xlfn.XLOOKUP($BJ214,仮想キートップ,入力コード),I$8,$BO214,I$9,_xlfn.XLOOKUP($BJ214,仮想キートップ,キー位置),I$10,_xlfn.XLOOKUP($BJ214,仮想キートップ,キー位置),I$11,I$12,_xlfn.XLOOKUP($BH214,仮想キートップ,キー位置),I$6,_xlfn.XLOOKUP($BI214,仮想キートップ,キー位置),I$7,_xlfn.XLOOKUP($BJ214,仮想キートップ,入力コード),I$13,$BO214,I$9,_xlfn.XLOOKUP($BJ214,仮想キートップ,キー位置),I$10,_xlfn.XLOOKUP($BJ214,仮想キートップ,キー位置),I$11,I$14,_xlfn.XLOOKUP($BH214,仮想キートップ,キー位置),I$6,_xlfn.XLOOKUP($BI214,仮想キートップ,キー位置),I$7,_xlfn.XLOOKUP($BJ214,仮想キートップ,入力コード),I$15,$BO214,I$9,_xlfn.XLOOKUP($BJ214,仮想キートップ,キー位置),I$10,_xlfn.XLOOKUP($BJ214,仮想キートップ,キー位置),I$11),"")</f>
        <v/>
      </c>
      <c r="J214" s="138" t="str">
        <f t="shared" si="147"/>
        <v/>
      </c>
      <c r="K214" s="138" t="str">
        <f t="shared" si="148"/>
        <v/>
      </c>
      <c r="L214" s="138" t="str">
        <f t="shared" si="149"/>
        <v/>
      </c>
      <c r="M214" s="138" t="str">
        <f t="shared" si="150"/>
        <v/>
      </c>
      <c r="N214" s="138" t="str">
        <f t="shared" ref="N214:N277" si="168">IF(AND($AF214=2,$AG214="A"),_xlfn.CONCAT(N$3,$BH214," &amp; ",$BI214," → ",IF($BK214="",CLEAN($BL214),$BK214),N$4,_xlfn.XLOOKUP($BH214,仮想キートップ,キー位置),IF($BO214=$BQ214,N$14,N$6),_xlfn.XLOOKUP($BI214,仮想キートップ,入力コード),N$7,$BO214,N$8,_xlfn.XLOOKUP($BI214,仮想キートップ,キー位置),N$9,$AK214,N$10,_xlfn.XLOOKUP($BI214,仮想キートップ,キー位置),N$11,N$12,_xlfn.XLOOKUP($BH214,仮想キートップ,キー位置),IF($BO214=$BQ214,N$14,N$6),_xlfn.XLOOKUP($BI214,仮想キートップ,入力コード),N$13,$BO214,N$8,_xlfn.XLOOKUP($BI214,仮想キートップ,キー位置),N$9,$AK214,N$10,_xlfn.XLOOKUP($BI214,仮想キートップ,キー位置),N$11),"")</f>
        <v/>
      </c>
      <c r="O214" s="138" t="str">
        <f t="shared" ref="O214:O277" si="169">IF(AND($AF214=2,$AG214="A"),_xlfn.CONCAT(N$5,_xlfn.XLOOKUP($BI214,仮想キートップ,キー位置),IF($BO214=$BQ214,N$14,N$6),_xlfn.XLOOKUP($BH214,仮想キートップ,入力コード),N$7,$BO214,N$8,_xlfn.XLOOKUP($BH214,仮想キートップ,キー位置),N$9,$AK214,N$10,_xlfn.XLOOKUP($BH214,仮想キートップ,キー位置),N$11,N$12,_xlfn.XLOOKUP($BI214,仮想キートップ,キー位置),IF($BO214=$BQ214,N$14,N$6),_xlfn.XLOOKUP($BH214,仮想キートップ,入力コード),N$13,$BO214,N$8,_xlfn.XLOOKUP($BH214,仮想キートップ,キー位置),N$9,$AK214,N$10,_xlfn.XLOOKUP($BH214,仮想キートップ,キー位置),N$11),"")</f>
        <v/>
      </c>
      <c r="P214" s="138" t="str">
        <f t="shared" ref="P214:P277" si="170">IF(AND($AF214=2,$AG214="B"),_xlfn.CONCAT(P$3,$BH214," &amp; ",$BI214," → ",$BK214,P$4,_xlfn.XLOOKUP($BH214,仮想キートップ,キー位置),P$6,_xlfn.XLOOKUP($BI214,仮想キートップ,入力コード),P$7,$BO214,P$8,_xlfn.XLOOKUP($BI214,仮想キートップ,キー位置),P$9,$AK214,P$10,_xlfn.XLOOKUP($BI214,仮想キートップ,キー位置),P$11,P$12,_xlfn.XLOOKUP($BH214,仮想キートップ,キー位置),P$6,_xlfn.XLOOKUP($BI214,仮想キートップ,入力コード),P$13,$BO214,P$8,_xlfn.XLOOKUP($BI214,仮想キートップ,キー位置),P$9,$AK214,P$10,_xlfn.XLOOKUP($BI214,仮想キートップ,キー位置),P$11,),"")</f>
        <v/>
      </c>
      <c r="Q214" s="138" t="str">
        <f t="shared" ref="Q214:Q277" si="171">IF(AND($AF214=2,$AG214="B"),_xlfn.CONCAT(P$5,_xlfn.XLOOKUP($BI214,仮想キートップ,キー位置),P$6,_xlfn.XLOOKUP($BH214,仮想キートップ,入力コード),P$7,$BO214,P$8,_xlfn.XLOOKUP($BH214,仮想キートップ,キー位置),P$9,$AK214,P$10,_xlfn.XLOOKUP($BH214,仮想キートップ,キー位置),P$11,P$12,_xlfn.XLOOKUP($BI214,仮想キートップ,キー位置),P$6,_xlfn.XLOOKUP($BH214,仮想キートップ,入力コード),P$13,$BO214,P$8,_xlfn.XLOOKUP($BH214,仮想キートップ,キー位置),P$9,$AK214,P$10,_xlfn.XLOOKUP($BH214,仮想キートップ,キー位置),P$11,),"")</f>
        <v/>
      </c>
      <c r="R214" s="138" t="str">
        <f t="shared" ref="R214:R277" si="172">IF(AND($AF214=2,$AG214="C"),_xlfn.CONCAT(R$3,$BH214," &amp; ",$BI214," → ",$BK214,R$4,_xlfn.XLOOKUP($BH214,仮想キートップ,キー位置),R$6,_xlfn.XLOOKUP($BI214,仮想キートップ,入力コード),R$7,$BO214,R$8,_xlfn.XLOOKUP($BI214,仮想キートップ,キー位置),R$9,$AK214,R$10,_xlfn.XLOOKUP($BI214,仮想キートップ,キー位置),R$11,R$12,_xlfn.XLOOKUP($BH214,仮想キートップ,キー位置),R$6,_xlfn.XLOOKUP($BI214,仮想キートップ,入力コード),R$13,$BO214,R$8,_xlfn.XLOOKUP($BI214,仮想キートップ,キー位置),R$9,$AK214,R$10,_xlfn.XLOOKUP($BI214,仮想キートップ,キー位置),R$11,),"")</f>
        <v>{"description":"(Sp) 小 &amp; あ → ぁ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S214" s="138" t="str">
        <f t="shared" ref="S214:S277" si="173">IF(AND($AF214=2,$AG214="C"),_xlfn.CONCAT(R$5,_xlfn.XLOOKUP($BI214,仮想キートップ,キー位置),R$6,_xlfn.XLOOKUP($BH214,仮想キートップ,入力コード),R$7,$BO214,R$8,_xlfn.XLOOKUP($BH214,仮想キートップ,キー位置),R$9,$AK214,R$10,_xlfn.XLOOKUP($BH214,仮想キートップ,キー位置),R$11,R$12,_xlfn.XLOOKUP($BI214,仮想キートップ,キー位置),R$6,_xlfn.XLOOKUP($BH214,仮想キートップ,入力コード),R$13,$BO214,R$8,_xlfn.XLOOKUP($BH214,仮想キートップ,キー位置),R$9,$AK214,R$10,_xlfn.XLOOKUP($BH214,仮想キートップ,キー位置),R$11,),"")</f>
        <v>{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</v>
      </c>
      <c r="T214" s="138" t="str">
        <f t="shared" ref="T214:T277" si="174">IF(AND($AF214=1,$AG214="A"),_xlfn.CONCAT(T$3,$BH214,T$4,_xlfn.XLOOKUP($BH214,仮想キートップ,入力コード),T$5,$BO214,T$6,_xlfn.XLOOKUP($BH214,仮想キートップ,キー位置),T$7,IF($AK214=0,0,2),T$8,_xlfn.XLOOKUP($BH214,仮想キートップ,キー位置),T$9,T$10,_xlfn.XLOOKUP($BH214,仮想キートップ,入力コード),T$5,$BO214,T$6,_xlfn.XLOOKUP($BH214,仮想キートップ,キー位置),T$7,$AK214,T$11,_xlfn.XLOOKUP($BH214,仮想キートップ,キー位置),T$9),"")</f>
        <v/>
      </c>
      <c r="U214" s="138" t="str">
        <f t="shared" ref="U214:U277" si="175">IF(AND($AF214=1,$AG214="B"),_xlfn.CONCAT(U$3,$BH214,U$4,_xlfn.XLOOKUP($BH214,仮想キートップ,入力コード),U$5,$BO214,U$6,_xlfn.XLOOKUP($BH214,仮想キートップ,キー位置),U$7,IF($AK214=0,0,2),U$8,_xlfn.XLOOKUP($BH214,仮想キートップ,キー位置),U$9,U$10,_xlfn.XLOOKUP($BH214,仮想キートップ,入力コード),U$5,$BO214,U$6,_xlfn.XLOOKUP($BH214,仮想キートップ,キー位置),U$7,$AK214,U$11,_xlfn.XLOOKUP($BH214,仮想キートップ,キー位置),U$9),"")</f>
        <v/>
      </c>
      <c r="V214" s="138" t="str">
        <f t="shared" ref="V214:V277" si="176">IF(AND($AF214=1,$AG214="C"),_xlfn.CONCAT(V$3,$BH214,V$4,_xlfn.XLOOKUP($BH214,仮想キートップ,入力コード),V$5,$BO214,V$6,_xlfn.XLOOKUP($BH214,仮想キートップ,キー位置),V$7,IF($AK214=0,0,2),V$8,_xlfn.XLOOKUP($BH214,仮想キートップ,キー位置),V$9,V$10,_xlfn.XLOOKUP($BH214,仮想キートップ,入力コード),V$5,$BO214,V$6,_xlfn.XLOOKUP($BH214,仮想キートップ,キー位置),V$7,$AK214,V$11,_xlfn.XLOOKUP($BH214,仮想キートップ,キー位置),V$9),"")</f>
        <v/>
      </c>
      <c r="W214" s="138"/>
      <c r="X214" s="138"/>
      <c r="Y214" s="160"/>
      <c r="Z214" s="159" t="str">
        <f t="shared" ref="Z214:Z277" si="177">IF(AND($BD214&lt;&gt;"",$AF214=3,$BO214&lt;&gt;$BQ214),_xlfn.CONCAT(Z$3,PROPER(_xlfn.XLOOKUP($BH214,仮想キートップ,入力コード)),", ",PROPER(_xlfn.XLOOKUP($BI214,仮想キートップ,入力コード))," &amp; ",PROPER(_xlfn.XLOOKUP($BJ214,仮想キートップ,入力コード))," → ",CLEAN($BL214),Z$4,_xlfn.XLOOKUP($BH214,仮想キートップ,キー位置),Z$6,_xlfn.XLOOKUP($BI214,仮想キートップ,キー位置),Z$7,_xlfn.XLOOKUP($BJ214,仮想キートップ,入力コード),Z$8,$BQ214,Z$9,_xlfn.XLOOKUP($BJ214,仮想キートップ,キー位置),Z$10,_xlfn.XLOOKUP($BJ214,仮想キートップ,キー位置),Z$11,Z$12,_xlfn.XLOOKUP($BH214,仮想キートップ,キー位置),Z$6,_xlfn.XLOOKUP($BI214,仮想キートップ,キー位置),Z$7,_xlfn.XLOOKUP($BJ214,仮想キートップ,入力コード),Z$13,$BQ214,Z$9,_xlfn.XLOOKUP($BJ214,仮想キートップ,キー位置),Z$10,_xlfn.XLOOKUP($BJ214,仮想キートップ,キー位置),Z$11,Z$14,_xlfn.XLOOKUP($BH214,仮想キートップ,キー位置),Z$6,_xlfn.XLOOKUP($BI214,仮想キートップ,キー位置),Z$7,_xlfn.XLOOKUP($BJ214,仮想キートップ,入力コード),Z$15,$BQ214,Z$9,_xlfn.XLOOKUP($BJ214,仮想キートップ,キー位置),Z$10,_xlfn.XLOOKUP($BJ214,仮想キートップ,キー位置),Z$11),"")</f>
        <v/>
      </c>
      <c r="AA214" s="138" t="str">
        <f t="shared" ref="AA214:AA277" si="178">IF(AND($BD214&lt;&gt;"",$AF214=3,$BO214&lt;&gt;$BQ214),_xlfn.CONCAT(Z$5,_xlfn.XLOOKUP($BH214,仮想キートップ,キー位置),Z$6,_xlfn.XLOOKUP($BJ214,仮想キートップ,キー位置),Z$7,_xlfn.XLOOKUP($BI214,仮想キートップ,入力コード),Z$8,$BQ214,Z$9,_xlfn.XLOOKUP($BI214,仮想キートップ,キー位置),Z$10,_xlfn.XLOOKUP($BI214,仮想キートップ,キー位置),Z$11,Z$12,_xlfn.XLOOKUP($BH214,仮想キートップ,キー位置),Z$6,_xlfn.XLOOKUP($BJ214,仮想キートップ,キー位置),Z$7,_xlfn.XLOOKUP($BI214,仮想キートップ,入力コード),Z$13,$BQ214,Z$9,_xlfn.XLOOKUP($BI214,仮想キートップ,キー位置),Z$10,_xlfn.XLOOKUP($BI214,仮想キートップ,キー位置),Z$11,Z$14,_xlfn.XLOOKUP($BH214,仮想キートップ,キー位置),Z$6,_xlfn.XLOOKUP($BJ214,仮想キートップ,キー位置),Z$7,_xlfn.XLOOKUP($BI214,仮想キートップ,入力コード),Z$15,$BQ214,Z$9,_xlfn.XLOOKUP($BI214,仮想キートップ,キー位置),Z$10,_xlfn.XLOOKUP($BI214,仮想キートップ,キー位置),Z$11),"")</f>
        <v/>
      </c>
      <c r="AB214" s="138" t="str">
        <f t="shared" ref="AB214:AB277" si="179">IF(AND($BD214&lt;&gt;"",$AF214=3,$BO214&lt;&gt;$BQ214),_xlfn.CONCAT(Z$5,_xlfn.XLOOKUP($BI214,仮想キートップ,キー位置),Z$6,_xlfn.XLOOKUP($BJ214,仮想キートップ,キー位置),Z$7,_xlfn.XLOOKUP($BH214,仮想キートップ,入力コード),Z$8,$BQ214,Z$9,_xlfn.XLOOKUP($BH214,仮想キートップ,キー位置),Z$10,_xlfn.XLOOKUP($BH214,仮想キートップ,キー位置),Z$11,Z$12,_xlfn.XLOOKUP($BI214,仮想キートップ,キー位置),Z$6,_xlfn.XLOOKUP($BJ214,仮想キートップ,キー位置),Z$7,_xlfn.XLOOKUP($BH214,仮想キートップ,入力コード),Z$13,$BQ214,Z$9,_xlfn.XLOOKUP($BH214,仮想キートップ,キー位置),Z$10,_xlfn.XLOOKUP($BH214,仮想キートップ,キー位置),Z$11,Z$14,_xlfn.XLOOKUP($BI214,仮想キートップ,キー位置),Z$6,_xlfn.XLOOKUP($BJ214,仮想キートップ,キー位置),Z$7,_xlfn.XLOOKUP($BH214,仮想キートップ,入力コード),Z$15,$BQ214,Z$9,_xlfn.XLOOKUP($BH214,仮想キートップ,キー位置),Z$10,_xlfn.XLOOKUP($BH214,仮想キートップ,キー位置),Z$11),"")</f>
        <v/>
      </c>
      <c r="AC214" s="160" t="str">
        <f t="shared" ref="AC214:AC277" si="180">IF(AND($BD214&lt;&gt;"",$AF214=1),_xlfn.CONCAT(AC$3,PROPER(_xlfn.XLOOKUP($BH214,入力キー,入力コード)),IF($BH214=_xlfn.XLOOKUP($BH214,仮想キートップ,入力キー),AC$4,AC$5),_xlfn.XLOOKUP($BH214,仮想キートップ,入力コード),AC$6,$BQ214,AC$7,_xlfn.XLOOKUP($BH214,仮想キートップ,キー位置),AC$8,_xlfn.XLOOKUP($BH214,仮想キートップ,キー位置),AC$9,IF($BH214=_xlfn.XLOOKUP($BH214,仮想キートップ,入力キー),AC$10,AC$11),_xlfn.XLOOKUP($BH214,仮想キートップ,入力コード),AC$6,$BQ214,AC$7,_xlfn.XLOOKUP($BH214,仮想キートップ,キー位置),AC$12,_xlfn.XLOOKUP($BH214,仮想キートップ,キー位置),IF(ISBLANK($AC215),AC$13,AC$9)),"")</f>
        <v/>
      </c>
      <c r="AD214" s="162"/>
      <c r="AF214" s="34">
        <f t="shared" si="152"/>
        <v>2</v>
      </c>
      <c r="AG214" s="33" t="str">
        <f t="shared" si="153"/>
        <v>C</v>
      </c>
      <c r="AH214" s="33">
        <f t="shared" si="154"/>
        <v>1</v>
      </c>
      <c r="AI214" s="33">
        <f t="shared" si="155"/>
        <v>2</v>
      </c>
      <c r="AJ214" s="40">
        <f t="shared" si="156"/>
        <v>2147491840</v>
      </c>
      <c r="AK214" s="319">
        <f t="shared" si="157"/>
        <v>1</v>
      </c>
      <c r="AL214" s="116"/>
      <c r="AM214" s="66" t="str">
        <f t="shared" si="158"/>
        <v/>
      </c>
      <c r="AN214" s="67" t="str">
        <f t="shared" si="159"/>
        <v/>
      </c>
      <c r="AO214" s="68" t="str">
        <f t="shared" ref="AO214:AO277" si="181">IF(AM214="","",_xlfn.BITOR(_xlfn.BITLSHIFT(1,_xlfn.XLOOKUP(AM214,仮想キートップ,ビット)),_xlfn.BITLSHIFT(1,_xlfn.XLOOKUP(AN214,仮想キートップ,ビット))))</f>
        <v/>
      </c>
      <c r="AP214" s="69" t="str">
        <f t="shared" ref="AP214:AP277" si="182">_xlfn.XLOOKUP(AO214,ビットパターン,出力かな,"")</f>
        <v/>
      </c>
      <c r="AQ214" s="67">
        <f t="shared" ref="AQ214:AQ277" si="183">LEN(AP214)</f>
        <v>0</v>
      </c>
      <c r="AR214" s="66" t="str">
        <f t="shared" si="160"/>
        <v/>
      </c>
      <c r="AS214" s="67" t="str">
        <f t="shared" si="161"/>
        <v/>
      </c>
      <c r="AT214" s="68" t="str">
        <f t="shared" ref="AT214:AT277" si="184">IF(AR214="","",_xlfn.BITOR(_xlfn.BITLSHIFT(1,_xlfn.XLOOKUP(AR214,仮想キートップ,ビット)),_xlfn.BITLSHIFT(1,_xlfn.XLOOKUP(AS214,仮想キートップ,ビット))))</f>
        <v/>
      </c>
      <c r="AU214" s="69" t="str">
        <f t="shared" ref="AU214:AU277" si="185">_xlfn.XLOOKUP(AT214,ビットパターン,出力かな,"")</f>
        <v/>
      </c>
      <c r="AV214" s="67">
        <f t="shared" ref="AV214:AV277" si="186">LEN(AU214)</f>
        <v>0</v>
      </c>
      <c r="AW214" s="66" t="str">
        <f t="shared" si="162"/>
        <v/>
      </c>
      <c r="AX214" s="67" t="str">
        <f t="shared" si="163"/>
        <v/>
      </c>
      <c r="AY214" s="68" t="str">
        <f t="shared" ref="AY214:AY277" si="187">IF(AW214="","",_xlfn.BITOR(_xlfn.BITLSHIFT(1,_xlfn.XLOOKUP(AW214,仮想キートップ,ビット)),_xlfn.BITLSHIFT(1,_xlfn.XLOOKUP(AX214,仮想キートップ,ビット))))</f>
        <v/>
      </c>
      <c r="AZ214" s="69" t="str">
        <f t="shared" ref="AZ214:AZ277" si="188">_xlfn.XLOOKUP(AY214,ビットパターン,出力かな,"")</f>
        <v/>
      </c>
      <c r="BA214" s="70">
        <f t="shared" ref="BA214:BA277" si="189">LEN(AZ214)</f>
        <v>0</v>
      </c>
      <c r="BB214" s="116"/>
      <c r="BC214" s="193">
        <v>90</v>
      </c>
      <c r="BD214" s="2"/>
      <c r="BE214" s="14"/>
      <c r="BF214" s="4" t="s">
        <v>410</v>
      </c>
      <c r="BG214" s="17" t="s">
        <v>622</v>
      </c>
      <c r="BH214" s="17" t="s">
        <v>24</v>
      </c>
      <c r="BI214" s="17" t="s">
        <v>69</v>
      </c>
      <c r="BJ214" s="169"/>
      <c r="BK214" s="31" t="s">
        <v>721</v>
      </c>
      <c r="BL214" s="6"/>
      <c r="BM214" s="7"/>
      <c r="BN214" s="16" t="s">
        <v>722</v>
      </c>
      <c r="BO214" s="29" t="str">
        <f t="shared" si="151"/>
        <v>{"key_code":"x"},{"key_code":"a"}</v>
      </c>
      <c r="BP214" s="132"/>
      <c r="BQ214" s="29" t="str">
        <f t="shared" si="164"/>
        <v/>
      </c>
    </row>
    <row r="215" spans="1:69" ht="21">
      <c r="A215" s="154"/>
      <c r="B215" s="137"/>
      <c r="C215" s="137"/>
      <c r="D215" s="360"/>
      <c r="E215" s="371" t="str">
        <f t="shared" si="165"/>
        <v/>
      </c>
      <c r="F215" s="138" t="str">
        <f t="shared" ref="F215:F278" si="190">IF(AND($AF215=3,$AG215="A",$BO215&lt;&gt;""),_xlfn.CONCAT(E$5,_xlfn.XLOOKUP($BH215,仮想キートップ,キー位置),E$6,_xlfn.XLOOKUP($BJ215,仮想キートップ,キー位置),IF($BO215=$BQ215,E$16,E$7),_xlfn.XLOOKUP($BI215,仮想キートップ,入力コード),E$8,$BO215,E$9,_xlfn.XLOOKUP($BI215,仮想キートップ,キー位置),E$10,_xlfn.XLOOKUP($BI215,仮想キートップ,キー位置),E$11,E$12,_xlfn.XLOOKUP($BH215,仮想キートップ,キー位置),E$6,_xlfn.XLOOKUP($BJ215,仮想キートップ,キー位置),IF($BO215=$BQ215,E$16,E$7),_xlfn.XLOOKUP($BI215,仮想キートップ,入力コード),E$13,$BO215,E$9,_xlfn.XLOOKUP($BI215,仮想キートップ,キー位置),E$10,_xlfn.XLOOKUP($BI215,仮想キートップ,キー位置),E$11,E$14,_xlfn.XLOOKUP($BH215,仮想キートップ,キー位置),E$6,_xlfn.XLOOKUP($BJ215,仮想キートップ,キー位置),IF($BO215=$BQ215,E$16,E$7),_xlfn.XLOOKUP($BI215,仮想キートップ,入力コード),E$15,$BO215,E$9,_xlfn.XLOOKUP($BI215,仮想キートップ,キー位置),E$10,_xlfn.XLOOKUP($BI215,仮想キートップ,キー位置),E$11),"")</f>
        <v/>
      </c>
      <c r="G215" s="138" t="str">
        <f t="shared" ref="G215:G278" si="191">IF(AND($AF215=3,$AG215="A",$BO215&lt;&gt;""),_xlfn.CONCAT(E$5,_xlfn.XLOOKUP($BI215,仮想キートップ,キー位置),E$6,_xlfn.XLOOKUP($BJ215,仮想キートップ,キー位置),IF($BO215=$BQ215,E$16,E$7),_xlfn.XLOOKUP($BH215,仮想キートップ,入力コード),E$8,$BO215,E$9,_xlfn.XLOOKUP($BH215,仮想キートップ,キー位置),E$10,_xlfn.XLOOKUP($BH215,仮想キートップ,キー位置),E$11,E$12,_xlfn.XLOOKUP($BI215,仮想キートップ,キー位置),E$6,_xlfn.XLOOKUP($BJ215,仮想キートップ,キー位置),IF($BO215=$BQ215,E$16,E$7),_xlfn.XLOOKUP($BH215,仮想キートップ,入力コード),E$13,$BO215,E$9,_xlfn.XLOOKUP($BH215,仮想キートップ,キー位置),E$10,_xlfn.XLOOKUP($BH215,仮想キートップ,キー位置),E$11,E$14,_xlfn.XLOOKUP($BI215,仮想キートップ,キー位置),E$6,_xlfn.XLOOKUP($BJ215,仮想キートップ,キー位置),IF($BO215=$BQ215,E$16,E$7),_xlfn.XLOOKUP($BH215,仮想キートップ,入力コード),E$15,$BO215,E$9,_xlfn.XLOOKUP($BH215,仮想キートップ,キー位置),E$10,_xlfn.XLOOKUP($BH215,仮想キートップ,キー位置),E$11),"")</f>
        <v/>
      </c>
      <c r="H215" s="138" t="str">
        <f t="shared" si="166"/>
        <v/>
      </c>
      <c r="I215" s="138" t="str">
        <f t="shared" si="167"/>
        <v/>
      </c>
      <c r="J215" s="138" t="str">
        <f t="shared" ref="J215:J278" si="192">IF(AND($AF215=3,$AG215="C",$AV215=1),_xlfn.CONCAT(H$5,_xlfn.XLOOKUP($BH215,仮想キートップ,キー位置),H$6,_xlfn.XLOOKUP($BJ215,仮想キートップ,キー位置),H$7,_xlfn.XLOOKUP($BI215,仮想キートップ,入力コード),H$8,$BO215,H$9,_xlfn.XLOOKUP($BI215,仮想キートップ,キー位置),H$10,_xlfn.XLOOKUP($BI215,仮想キートップ,キー位置),H$11,H$12,_xlfn.XLOOKUP($BH215,仮想キートップ,キー位置),H$6,_xlfn.XLOOKUP($BJ215,仮想キートップ,キー位置),H$7,_xlfn.XLOOKUP($BI215,仮想キートップ,入力コード),H$13,$BO215,H$9,_xlfn.XLOOKUP($BI215,仮想キートップ,キー位置),H$10,_xlfn.XLOOKUP($BI215,仮想キートップ,キー位置),H$11),"")</f>
        <v/>
      </c>
      <c r="K215" s="138" t="str">
        <f t="shared" ref="K215:K278" si="193">IF(AND($AF215=3,$AG215="C",$AV215&lt;&gt;1),_xlfn.CONCAT(I$5,_xlfn.XLOOKUP($BH215,仮想キートップ,キー位置),I$6,_xlfn.XLOOKUP($BJ215,仮想キートップ,キー位置),I$7,_xlfn.XLOOKUP($BI215,仮想キートップ,入力コード),I$8,$BO215,I$9,_xlfn.XLOOKUP($BI215,仮想キートップ,キー位置),I$10,_xlfn.XLOOKUP($BI215,仮想キートップ,キー位置),I$11,I$12,_xlfn.XLOOKUP($BH215,仮想キートップ,キー位置),I$6,_xlfn.XLOOKUP($BJ215,仮想キートップ,キー位置),I$7,_xlfn.XLOOKUP($BI215,仮想キートップ,入力コード),I$13,$BO215,I$9,_xlfn.XLOOKUP($BI215,仮想キートップ,キー位置),I$10,_xlfn.XLOOKUP($BI215,仮想キートップ,キー位置),I$11,I$14,_xlfn.XLOOKUP($BH215,仮想キートップ,キー位置),I$6,_xlfn.XLOOKUP($BJ215,仮想キートップ,キー位置),I$7,_xlfn.XLOOKUP($BI215,仮想キートップ,入力コード),I$15,$BO215,I$9,_xlfn.XLOOKUP($BI215,仮想キートップ,キー位置),I$10,_xlfn.XLOOKUP($BI215,仮想キートップ,キー位置),I$11),"")</f>
        <v/>
      </c>
      <c r="L215" s="138" t="str">
        <f t="shared" ref="L215:L278" si="194">IF(AND($AF215=3,$AG215="C",$BA215=1),_xlfn.CONCAT(H$5,_xlfn.XLOOKUP($BI215,仮想キートップ,キー位置),H$6,_xlfn.XLOOKUP($BJ215,仮想キートップ,キー位置),H$7,_xlfn.XLOOKUP($BH215,仮想キートップ,入力コード),H$8,$BO215,H$9,_xlfn.XLOOKUP($BH215,仮想キートップ,キー位置),H$10,_xlfn.XLOOKUP($BH215,仮想キートップ,キー位置),H$11,H$12,_xlfn.XLOOKUP($BI215,仮想キートップ,キー位置),H$6,_xlfn.XLOOKUP($BJ215,仮想キートップ,キー位置),H$7,_xlfn.XLOOKUP($BH215,仮想キートップ,入力コード),H$13,$BO215,H$9,_xlfn.XLOOKUP($BH215,仮想キートップ,キー位置),H$10,_xlfn.XLOOKUP($BH215,仮想キートップ,キー位置),H$11),"")</f>
        <v/>
      </c>
      <c r="M215" s="138" t="str">
        <f t="shared" ref="M215:M278" si="195">IF(AND($AF215=3,$AG215="C",$BA215&lt;&gt;1),_xlfn.CONCAT(I$5,_xlfn.XLOOKUP($BI215,仮想キートップ,キー位置),I$6,_xlfn.XLOOKUP($BJ215,仮想キートップ,キー位置),I$7,_xlfn.XLOOKUP($BH215,仮想キートップ,入力コード),I$8,$BO215,I$9,_xlfn.XLOOKUP($BH215,仮想キートップ,キー位置),I$10,_xlfn.XLOOKUP($BH215,仮想キートップ,キー位置),I$11,I$12,_xlfn.XLOOKUP($BI215,仮想キートップ,キー位置),I$6,_xlfn.XLOOKUP($BJ215,仮想キートップ,キー位置),I$7,_xlfn.XLOOKUP($BH215,仮想キートップ,入力コード),I$13,$BO215,I$9,_xlfn.XLOOKUP($BH215,仮想キートップ,キー位置),I$10,_xlfn.XLOOKUP($BH215,仮想キートップ,キー位置),I$11,I$14,_xlfn.XLOOKUP($BI215,仮想キートップ,キー位置),I$6,_xlfn.XLOOKUP($BJ215,仮想キートップ,キー位置),I$7,_xlfn.XLOOKUP($BH215,仮想キートップ,入力コード),I$15,$BO215,I$9,_xlfn.XLOOKUP($BH215,仮想キートップ,キー位置),I$10,_xlfn.XLOOKUP($BH215,仮想キートップ,キー位置),I$11),"")</f>
        <v/>
      </c>
      <c r="N215" s="138" t="str">
        <f t="shared" si="168"/>
        <v/>
      </c>
      <c r="O215" s="138" t="str">
        <f t="shared" si="169"/>
        <v/>
      </c>
      <c r="P215" s="138" t="str">
        <f t="shared" si="170"/>
        <v/>
      </c>
      <c r="Q215" s="138" t="str">
        <f t="shared" si="171"/>
        <v/>
      </c>
      <c r="R215" s="138" t="str">
        <f t="shared" si="172"/>
        <v>{"description":"(Sp) 小 &amp; い → 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</v>
      </c>
      <c r="S215" s="138" t="str">
        <f t="shared" si="173"/>
        <v>{"conditions":[{"type":"variable_unless","name":"LKS","value":2},{"type":"variable_unless","name":"USC","value":0},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</v>
      </c>
      <c r="T215" s="138" t="str">
        <f t="shared" si="174"/>
        <v/>
      </c>
      <c r="U215" s="138" t="str">
        <f t="shared" si="175"/>
        <v/>
      </c>
      <c r="V215" s="138" t="str">
        <f t="shared" si="176"/>
        <v/>
      </c>
      <c r="W215" s="138"/>
      <c r="X215" s="138"/>
      <c r="Y215" s="160"/>
      <c r="Z215" s="159" t="str">
        <f t="shared" si="177"/>
        <v/>
      </c>
      <c r="AA215" s="138" t="str">
        <f t="shared" si="178"/>
        <v/>
      </c>
      <c r="AB215" s="138" t="str">
        <f t="shared" si="179"/>
        <v/>
      </c>
      <c r="AC215" s="160" t="str">
        <f t="shared" si="180"/>
        <v/>
      </c>
      <c r="AD215" s="162"/>
      <c r="AF215" s="34">
        <f t="shared" si="152"/>
        <v>2</v>
      </c>
      <c r="AG215" s="33" t="str">
        <f t="shared" si="153"/>
        <v>C</v>
      </c>
      <c r="AH215" s="33">
        <f t="shared" si="154"/>
        <v>1</v>
      </c>
      <c r="AI215" s="33">
        <f t="shared" si="155"/>
        <v>2</v>
      </c>
      <c r="AJ215" s="40">
        <f t="shared" si="156"/>
        <v>4294975488</v>
      </c>
      <c r="AK215" s="319">
        <f t="shared" si="157"/>
        <v>1</v>
      </c>
      <c r="AL215" s="116"/>
      <c r="AM215" s="66" t="str">
        <f t="shared" si="158"/>
        <v/>
      </c>
      <c r="AN215" s="67" t="str">
        <f t="shared" si="159"/>
        <v/>
      </c>
      <c r="AO215" s="68" t="str">
        <f t="shared" si="181"/>
        <v/>
      </c>
      <c r="AP215" s="69" t="str">
        <f t="shared" si="182"/>
        <v/>
      </c>
      <c r="AQ215" s="67">
        <f t="shared" si="183"/>
        <v>0</v>
      </c>
      <c r="AR215" s="66" t="str">
        <f t="shared" si="160"/>
        <v/>
      </c>
      <c r="AS215" s="67" t="str">
        <f t="shared" si="161"/>
        <v/>
      </c>
      <c r="AT215" s="68" t="str">
        <f t="shared" si="184"/>
        <v/>
      </c>
      <c r="AU215" s="69" t="str">
        <f t="shared" si="185"/>
        <v/>
      </c>
      <c r="AV215" s="67">
        <f t="shared" si="186"/>
        <v>0</v>
      </c>
      <c r="AW215" s="66" t="str">
        <f t="shared" si="162"/>
        <v/>
      </c>
      <c r="AX215" s="67" t="str">
        <f t="shared" si="163"/>
        <v/>
      </c>
      <c r="AY215" s="68" t="str">
        <f t="shared" si="187"/>
        <v/>
      </c>
      <c r="AZ215" s="69" t="str">
        <f t="shared" si="188"/>
        <v/>
      </c>
      <c r="BA215" s="70">
        <f t="shared" si="189"/>
        <v>0</v>
      </c>
      <c r="BB215" s="116"/>
      <c r="BC215" s="193">
        <v>91</v>
      </c>
      <c r="BD215" s="2"/>
      <c r="BE215" s="14"/>
      <c r="BF215" s="4" t="s">
        <v>410</v>
      </c>
      <c r="BG215" s="17" t="s">
        <v>622</v>
      </c>
      <c r="BH215" s="17" t="s">
        <v>24</v>
      </c>
      <c r="BI215" s="17" t="s">
        <v>71</v>
      </c>
      <c r="BJ215" s="169"/>
      <c r="BK215" s="31" t="s">
        <v>723</v>
      </c>
      <c r="BL215" s="6"/>
      <c r="BM215" s="7"/>
      <c r="BN215" s="16" t="s">
        <v>724</v>
      </c>
      <c r="BO215" s="29" t="str">
        <f t="shared" si="151"/>
        <v>{"key_code":"x"},{"key_code":"i"}</v>
      </c>
      <c r="BP215" s="132"/>
      <c r="BQ215" s="29" t="str">
        <f t="shared" si="164"/>
        <v/>
      </c>
    </row>
    <row r="216" spans="1:69" ht="21">
      <c r="A216" s="154"/>
      <c r="B216" s="137"/>
      <c r="C216" s="137"/>
      <c r="D216" s="360"/>
      <c r="E216" s="371" t="str">
        <f t="shared" si="165"/>
        <v/>
      </c>
      <c r="F216" s="138" t="str">
        <f t="shared" si="190"/>
        <v/>
      </c>
      <c r="G216" s="138" t="str">
        <f t="shared" si="191"/>
        <v/>
      </c>
      <c r="H216" s="138" t="str">
        <f t="shared" si="166"/>
        <v/>
      </c>
      <c r="I216" s="138" t="str">
        <f t="shared" si="167"/>
        <v/>
      </c>
      <c r="J216" s="138" t="str">
        <f t="shared" si="192"/>
        <v/>
      </c>
      <c r="K216" s="138" t="str">
        <f t="shared" si="193"/>
        <v/>
      </c>
      <c r="L216" s="138" t="str">
        <f t="shared" si="194"/>
        <v/>
      </c>
      <c r="M216" s="138" t="str">
        <f t="shared" si="195"/>
        <v/>
      </c>
      <c r="N216" s="138" t="str">
        <f t="shared" si="168"/>
        <v/>
      </c>
      <c r="O216" s="138" t="str">
        <f t="shared" si="169"/>
        <v/>
      </c>
      <c r="P216" s="138" t="str">
        <f t="shared" si="170"/>
        <v/>
      </c>
      <c r="Q216" s="138" t="str">
        <f t="shared" si="171"/>
        <v/>
      </c>
      <c r="R216" s="138" t="str">
        <f t="shared" si="172"/>
        <v>{"description":"(Sp) 小 &amp; え → 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</v>
      </c>
      <c r="S216" s="138" t="str">
        <f t="shared" si="173"/>
        <v>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6" s="138" t="str">
        <f t="shared" si="174"/>
        <v/>
      </c>
      <c r="U216" s="138" t="str">
        <f t="shared" si="175"/>
        <v/>
      </c>
      <c r="V216" s="138" t="str">
        <f t="shared" si="176"/>
        <v/>
      </c>
      <c r="W216" s="138"/>
      <c r="X216" s="138"/>
      <c r="Y216" s="160"/>
      <c r="Z216" s="159" t="str">
        <f t="shared" si="177"/>
        <v/>
      </c>
      <c r="AA216" s="138" t="str">
        <f t="shared" si="178"/>
        <v/>
      </c>
      <c r="AB216" s="138" t="str">
        <f t="shared" si="179"/>
        <v/>
      </c>
      <c r="AC216" s="160" t="str">
        <f t="shared" si="180"/>
        <v/>
      </c>
      <c r="AD216" s="162"/>
      <c r="AF216" s="34">
        <f t="shared" si="152"/>
        <v>2</v>
      </c>
      <c r="AG216" s="33" t="str">
        <f t="shared" si="153"/>
        <v>C</v>
      </c>
      <c r="AH216" s="33">
        <f t="shared" si="154"/>
        <v>1</v>
      </c>
      <c r="AI216" s="33">
        <f t="shared" si="155"/>
        <v>2</v>
      </c>
      <c r="AJ216" s="40">
        <f t="shared" si="156"/>
        <v>2105344</v>
      </c>
      <c r="AK216" s="319">
        <f t="shared" si="157"/>
        <v>0</v>
      </c>
      <c r="AL216" s="116"/>
      <c r="AM216" s="66" t="str">
        <f t="shared" si="158"/>
        <v/>
      </c>
      <c r="AN216" s="67" t="str">
        <f t="shared" si="159"/>
        <v/>
      </c>
      <c r="AO216" s="68" t="str">
        <f t="shared" si="181"/>
        <v/>
      </c>
      <c r="AP216" s="69" t="str">
        <f t="shared" si="182"/>
        <v/>
      </c>
      <c r="AQ216" s="67">
        <f t="shared" si="183"/>
        <v>0</v>
      </c>
      <c r="AR216" s="66" t="str">
        <f t="shared" si="160"/>
        <v/>
      </c>
      <c r="AS216" s="67" t="str">
        <f t="shared" si="161"/>
        <v/>
      </c>
      <c r="AT216" s="68" t="str">
        <f t="shared" si="184"/>
        <v/>
      </c>
      <c r="AU216" s="69" t="str">
        <f t="shared" si="185"/>
        <v/>
      </c>
      <c r="AV216" s="67">
        <f t="shared" si="186"/>
        <v>0</v>
      </c>
      <c r="AW216" s="66" t="str">
        <f t="shared" si="162"/>
        <v/>
      </c>
      <c r="AX216" s="67" t="str">
        <f t="shared" si="163"/>
        <v/>
      </c>
      <c r="AY216" s="68" t="str">
        <f t="shared" si="187"/>
        <v/>
      </c>
      <c r="AZ216" s="69" t="str">
        <f t="shared" si="188"/>
        <v/>
      </c>
      <c r="BA216" s="70">
        <f t="shared" si="189"/>
        <v>0</v>
      </c>
      <c r="BB216" s="116"/>
      <c r="BC216" s="193">
        <v>93</v>
      </c>
      <c r="BD216" s="2"/>
      <c r="BE216" s="14"/>
      <c r="BF216" s="4" t="s">
        <v>410</v>
      </c>
      <c r="BG216" s="17" t="s">
        <v>622</v>
      </c>
      <c r="BH216" s="17" t="s">
        <v>24</v>
      </c>
      <c r="BI216" s="17" t="s">
        <v>21</v>
      </c>
      <c r="BJ216" s="169"/>
      <c r="BK216" s="31" t="s">
        <v>725</v>
      </c>
      <c r="BL216" s="6"/>
      <c r="BM216" s="7"/>
      <c r="BN216" s="16" t="s">
        <v>726</v>
      </c>
      <c r="BO216" s="29" t="str">
        <f t="shared" si="151"/>
        <v>{"key_code":"x"},{"key_code":"e"}</v>
      </c>
      <c r="BP216" s="132"/>
      <c r="BQ216" s="29" t="str">
        <f t="shared" si="164"/>
        <v/>
      </c>
    </row>
    <row r="217" spans="1:69" ht="21">
      <c r="A217" s="154"/>
      <c r="B217" s="137"/>
      <c r="C217" s="137"/>
      <c r="D217" s="360"/>
      <c r="E217" s="371" t="str">
        <f t="shared" si="165"/>
        <v/>
      </c>
      <c r="F217" s="138" t="str">
        <f t="shared" si="190"/>
        <v/>
      </c>
      <c r="G217" s="138" t="str">
        <f t="shared" si="191"/>
        <v/>
      </c>
      <c r="H217" s="138" t="str">
        <f t="shared" si="166"/>
        <v/>
      </c>
      <c r="I217" s="138" t="str">
        <f t="shared" si="167"/>
        <v/>
      </c>
      <c r="J217" s="138" t="str">
        <f t="shared" si="192"/>
        <v/>
      </c>
      <c r="K217" s="138" t="str">
        <f t="shared" si="193"/>
        <v/>
      </c>
      <c r="L217" s="138" t="str">
        <f t="shared" si="194"/>
        <v/>
      </c>
      <c r="M217" s="138" t="str">
        <f t="shared" si="195"/>
        <v/>
      </c>
      <c r="N217" s="138" t="str">
        <f t="shared" si="168"/>
        <v/>
      </c>
      <c r="O217" s="138" t="str">
        <f t="shared" si="169"/>
        <v/>
      </c>
      <c r="P217" s="138" t="str">
        <f t="shared" si="170"/>
        <v/>
      </c>
      <c r="Q217" s="138" t="str">
        <f t="shared" si="171"/>
        <v/>
      </c>
      <c r="R217" s="138" t="str">
        <f t="shared" si="172"/>
        <v>{"description":"(Sp) 小 &amp; お → ぉ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</v>
      </c>
      <c r="S217" s="138" t="str">
        <f t="shared" si="173"/>
        <v>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7" s="138" t="str">
        <f t="shared" si="174"/>
        <v/>
      </c>
      <c r="U217" s="138" t="str">
        <f t="shared" si="175"/>
        <v/>
      </c>
      <c r="V217" s="138" t="str">
        <f t="shared" si="176"/>
        <v/>
      </c>
      <c r="W217" s="138"/>
      <c r="X217" s="138"/>
      <c r="Y217" s="160"/>
      <c r="Z217" s="159" t="str">
        <f t="shared" si="177"/>
        <v/>
      </c>
      <c r="AA217" s="138" t="str">
        <f t="shared" si="178"/>
        <v/>
      </c>
      <c r="AB217" s="138" t="str">
        <f t="shared" si="179"/>
        <v/>
      </c>
      <c r="AC217" s="160" t="str">
        <f t="shared" si="180"/>
        <v/>
      </c>
      <c r="AD217" s="162"/>
      <c r="AF217" s="34">
        <f t="shared" si="152"/>
        <v>2</v>
      </c>
      <c r="AG217" s="33" t="str">
        <f t="shared" si="153"/>
        <v>C</v>
      </c>
      <c r="AH217" s="33">
        <f t="shared" si="154"/>
        <v>1</v>
      </c>
      <c r="AI217" s="33">
        <f t="shared" si="155"/>
        <v>2</v>
      </c>
      <c r="AJ217" s="40">
        <f t="shared" si="156"/>
        <v>4398046519296</v>
      </c>
      <c r="AK217" s="319">
        <f t="shared" si="157"/>
        <v>0</v>
      </c>
      <c r="AL217" s="116"/>
      <c r="AM217" s="66" t="str">
        <f t="shared" si="158"/>
        <v/>
      </c>
      <c r="AN217" s="67" t="str">
        <f t="shared" si="159"/>
        <v/>
      </c>
      <c r="AO217" s="68" t="str">
        <f t="shared" si="181"/>
        <v/>
      </c>
      <c r="AP217" s="69" t="str">
        <f t="shared" si="182"/>
        <v/>
      </c>
      <c r="AQ217" s="67">
        <f t="shared" si="183"/>
        <v>0</v>
      </c>
      <c r="AR217" s="66" t="str">
        <f t="shared" si="160"/>
        <v/>
      </c>
      <c r="AS217" s="67" t="str">
        <f t="shared" si="161"/>
        <v/>
      </c>
      <c r="AT217" s="68" t="str">
        <f t="shared" si="184"/>
        <v/>
      </c>
      <c r="AU217" s="69" t="str">
        <f t="shared" si="185"/>
        <v/>
      </c>
      <c r="AV217" s="67">
        <f t="shared" si="186"/>
        <v>0</v>
      </c>
      <c r="AW217" s="66" t="str">
        <f t="shared" si="162"/>
        <v/>
      </c>
      <c r="AX217" s="67" t="str">
        <f t="shared" si="163"/>
        <v/>
      </c>
      <c r="AY217" s="68" t="str">
        <f t="shared" si="187"/>
        <v/>
      </c>
      <c r="AZ217" s="69" t="str">
        <f t="shared" si="188"/>
        <v/>
      </c>
      <c r="BA217" s="70">
        <f t="shared" si="189"/>
        <v>0</v>
      </c>
      <c r="BB217" s="116"/>
      <c r="BC217" s="193">
        <v>94</v>
      </c>
      <c r="BD217" s="2"/>
      <c r="BE217" s="14"/>
      <c r="BF217" s="4" t="s">
        <v>410</v>
      </c>
      <c r="BG217" s="17" t="s">
        <v>622</v>
      </c>
      <c r="BH217" s="17" t="s">
        <v>24</v>
      </c>
      <c r="BI217" s="17" t="s">
        <v>81</v>
      </c>
      <c r="BJ217" s="169"/>
      <c r="BK217" s="31" t="s">
        <v>727</v>
      </c>
      <c r="BL217" s="6"/>
      <c r="BM217" s="7"/>
      <c r="BN217" s="16" t="s">
        <v>728</v>
      </c>
      <c r="BO217" s="29" t="str">
        <f t="shared" si="151"/>
        <v>{"key_code":"x"},{"key_code":"o"}</v>
      </c>
      <c r="BP217" s="132"/>
      <c r="BQ217" s="29" t="str">
        <f t="shared" si="164"/>
        <v/>
      </c>
    </row>
    <row r="218" spans="1:69" ht="21">
      <c r="A218" s="154"/>
      <c r="B218" s="137"/>
      <c r="C218" s="137"/>
      <c r="D218" s="360"/>
      <c r="E218" s="371" t="str">
        <f t="shared" si="165"/>
        <v/>
      </c>
      <c r="F218" s="138" t="str">
        <f t="shared" si="190"/>
        <v/>
      </c>
      <c r="G218" s="138" t="str">
        <f t="shared" si="191"/>
        <v/>
      </c>
      <c r="H218" s="138" t="str">
        <f t="shared" si="166"/>
        <v/>
      </c>
      <c r="I218" s="138" t="str">
        <f t="shared" si="167"/>
        <v/>
      </c>
      <c r="J218" s="138" t="str">
        <f t="shared" si="192"/>
        <v/>
      </c>
      <c r="K218" s="138" t="str">
        <f t="shared" si="193"/>
        <v/>
      </c>
      <c r="L218" s="138" t="str">
        <f t="shared" si="194"/>
        <v/>
      </c>
      <c r="M218" s="138" t="str">
        <f t="shared" si="195"/>
        <v/>
      </c>
      <c r="N218" s="138" t="str">
        <f t="shared" si="168"/>
        <v/>
      </c>
      <c r="O218" s="138" t="str">
        <f t="shared" si="169"/>
        <v/>
      </c>
      <c r="P218" s="138" t="str">
        <f t="shared" si="170"/>
        <v/>
      </c>
      <c r="Q218" s="138" t="str">
        <f t="shared" si="171"/>
        <v/>
      </c>
      <c r="R218" s="138" t="str">
        <f t="shared" si="172"/>
        <v>{"description":"(Sp) み &amp; や → みゃ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18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18" s="138" t="str">
        <f t="shared" si="174"/>
        <v/>
      </c>
      <c r="U218" s="138" t="str">
        <f t="shared" si="175"/>
        <v/>
      </c>
      <c r="V218" s="138" t="str">
        <f t="shared" si="176"/>
        <v/>
      </c>
      <c r="W218" s="138"/>
      <c r="X218" s="138"/>
      <c r="Y218" s="160"/>
      <c r="Z218" s="159" t="str">
        <f t="shared" si="177"/>
        <v/>
      </c>
      <c r="AA218" s="138" t="str">
        <f t="shared" si="178"/>
        <v/>
      </c>
      <c r="AB218" s="138" t="str">
        <f t="shared" si="179"/>
        <v/>
      </c>
      <c r="AC218" s="160" t="str">
        <f t="shared" si="180"/>
        <v/>
      </c>
      <c r="AD218" s="162"/>
      <c r="AF218" s="34">
        <f t="shared" si="152"/>
        <v>2</v>
      </c>
      <c r="AG218" s="33" t="str">
        <f t="shared" si="153"/>
        <v>C</v>
      </c>
      <c r="AH218" s="33">
        <f t="shared" si="154"/>
        <v>1</v>
      </c>
      <c r="AI218" s="33">
        <f t="shared" si="155"/>
        <v>2</v>
      </c>
      <c r="AJ218" s="40">
        <f t="shared" si="156"/>
        <v>2200096997376</v>
      </c>
      <c r="AK218" s="319">
        <f t="shared" si="157"/>
        <v>0</v>
      </c>
      <c r="AL218" s="116"/>
      <c r="AM218" s="66" t="str">
        <f t="shared" si="158"/>
        <v/>
      </c>
      <c r="AN218" s="67" t="str">
        <f t="shared" si="159"/>
        <v/>
      </c>
      <c r="AO218" s="68" t="str">
        <f t="shared" si="181"/>
        <v/>
      </c>
      <c r="AP218" s="69" t="str">
        <f t="shared" si="182"/>
        <v/>
      </c>
      <c r="AQ218" s="67">
        <f t="shared" si="183"/>
        <v>0</v>
      </c>
      <c r="AR218" s="66" t="str">
        <f t="shared" si="160"/>
        <v/>
      </c>
      <c r="AS218" s="67" t="str">
        <f t="shared" si="161"/>
        <v/>
      </c>
      <c r="AT218" s="68" t="str">
        <f t="shared" si="184"/>
        <v/>
      </c>
      <c r="AU218" s="69" t="str">
        <f t="shared" si="185"/>
        <v/>
      </c>
      <c r="AV218" s="67">
        <f t="shared" si="186"/>
        <v>0</v>
      </c>
      <c r="AW218" s="66" t="str">
        <f t="shared" si="162"/>
        <v/>
      </c>
      <c r="AX218" s="67" t="str">
        <f t="shared" si="163"/>
        <v/>
      </c>
      <c r="AY218" s="68" t="str">
        <f t="shared" si="187"/>
        <v/>
      </c>
      <c r="AZ218" s="69" t="str">
        <f t="shared" si="188"/>
        <v/>
      </c>
      <c r="BA218" s="70">
        <f t="shared" si="189"/>
        <v>0</v>
      </c>
      <c r="BB218" s="116"/>
      <c r="BC218" s="193">
        <v>96</v>
      </c>
      <c r="BD218" s="2"/>
      <c r="BE218" s="14"/>
      <c r="BF218" s="4" t="s">
        <v>410</v>
      </c>
      <c r="BG218" s="17" t="s">
        <v>622</v>
      </c>
      <c r="BH218" s="17" t="s">
        <v>80</v>
      </c>
      <c r="BI218" s="17" t="s">
        <v>51</v>
      </c>
      <c r="BJ218" s="169"/>
      <c r="BK218" s="31" t="s">
        <v>729</v>
      </c>
      <c r="BL218" s="6"/>
      <c r="BM218" s="7"/>
      <c r="BN218" s="16"/>
      <c r="BO218" s="29" t="str">
        <f t="shared" si="151"/>
        <v>{"key_code":"m"},{"key_code":"y"},{"key_code":"a"}</v>
      </c>
      <c r="BP218" s="132"/>
      <c r="BQ218" s="29" t="str">
        <f t="shared" si="164"/>
        <v/>
      </c>
    </row>
    <row r="219" spans="1:69" ht="21">
      <c r="A219" s="154"/>
      <c r="B219" s="137"/>
      <c r="C219" s="137"/>
      <c r="D219" s="360"/>
      <c r="E219" s="371" t="str">
        <f t="shared" si="165"/>
        <v/>
      </c>
      <c r="F219" s="138" t="str">
        <f t="shared" si="190"/>
        <v/>
      </c>
      <c r="G219" s="138" t="str">
        <f t="shared" si="191"/>
        <v/>
      </c>
      <c r="H219" s="138" t="str">
        <f t="shared" si="166"/>
        <v/>
      </c>
      <c r="I219" s="138" t="str">
        <f t="shared" si="167"/>
        <v/>
      </c>
      <c r="J219" s="138" t="str">
        <f t="shared" si="192"/>
        <v/>
      </c>
      <c r="K219" s="138" t="str">
        <f t="shared" si="193"/>
        <v/>
      </c>
      <c r="L219" s="138" t="str">
        <f t="shared" si="194"/>
        <v/>
      </c>
      <c r="M219" s="138" t="str">
        <f t="shared" si="195"/>
        <v/>
      </c>
      <c r="N219" s="138" t="str">
        <f t="shared" si="168"/>
        <v/>
      </c>
      <c r="O219" s="138" t="str">
        <f t="shared" si="169"/>
        <v/>
      </c>
      <c r="P219" s="138" t="str">
        <f t="shared" si="170"/>
        <v/>
      </c>
      <c r="Q219" s="138" t="str">
        <f t="shared" si="171"/>
        <v/>
      </c>
      <c r="R219" s="138" t="str">
        <f t="shared" si="172"/>
        <v>{"description":"(Sp) み &amp; ゆ → みゅ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</v>
      </c>
      <c r="S219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19" s="138" t="str">
        <f t="shared" si="174"/>
        <v/>
      </c>
      <c r="U219" s="138" t="str">
        <f t="shared" si="175"/>
        <v/>
      </c>
      <c r="V219" s="138" t="str">
        <f t="shared" si="176"/>
        <v/>
      </c>
      <c r="W219" s="138"/>
      <c r="X219" s="138"/>
      <c r="Y219" s="160"/>
      <c r="Z219" s="159" t="str">
        <f t="shared" si="177"/>
        <v/>
      </c>
      <c r="AA219" s="138" t="str">
        <f t="shared" si="178"/>
        <v/>
      </c>
      <c r="AB219" s="138" t="str">
        <f t="shared" si="179"/>
        <v/>
      </c>
      <c r="AC219" s="160" t="str">
        <f t="shared" si="180"/>
        <v/>
      </c>
      <c r="AD219" s="162"/>
      <c r="AF219" s="34">
        <f t="shared" si="152"/>
        <v>2</v>
      </c>
      <c r="AG219" s="33" t="str">
        <f t="shared" si="153"/>
        <v>C</v>
      </c>
      <c r="AH219" s="33">
        <f t="shared" si="154"/>
        <v>1</v>
      </c>
      <c r="AI219" s="33">
        <f t="shared" si="155"/>
        <v>2</v>
      </c>
      <c r="AJ219" s="40">
        <f t="shared" si="156"/>
        <v>2199027449856</v>
      </c>
      <c r="AK219" s="319">
        <f t="shared" si="157"/>
        <v>0</v>
      </c>
      <c r="AL219" s="116"/>
      <c r="AM219" s="66" t="str">
        <f t="shared" si="158"/>
        <v/>
      </c>
      <c r="AN219" s="67" t="str">
        <f t="shared" si="159"/>
        <v/>
      </c>
      <c r="AO219" s="68" t="str">
        <f t="shared" si="181"/>
        <v/>
      </c>
      <c r="AP219" s="69" t="str">
        <f t="shared" si="182"/>
        <v/>
      </c>
      <c r="AQ219" s="67">
        <f t="shared" si="183"/>
        <v>0</v>
      </c>
      <c r="AR219" s="66" t="str">
        <f t="shared" si="160"/>
        <v/>
      </c>
      <c r="AS219" s="67" t="str">
        <f t="shared" si="161"/>
        <v/>
      </c>
      <c r="AT219" s="68" t="str">
        <f t="shared" si="184"/>
        <v/>
      </c>
      <c r="AU219" s="69" t="str">
        <f t="shared" si="185"/>
        <v/>
      </c>
      <c r="AV219" s="67">
        <f t="shared" si="186"/>
        <v>0</v>
      </c>
      <c r="AW219" s="66" t="str">
        <f t="shared" si="162"/>
        <v/>
      </c>
      <c r="AX219" s="67" t="str">
        <f t="shared" si="163"/>
        <v/>
      </c>
      <c r="AY219" s="68" t="str">
        <f t="shared" si="187"/>
        <v/>
      </c>
      <c r="AZ219" s="69" t="str">
        <f t="shared" si="188"/>
        <v/>
      </c>
      <c r="BA219" s="70">
        <f t="shared" si="189"/>
        <v>0</v>
      </c>
      <c r="BB219" s="116"/>
      <c r="BC219" s="193">
        <v>97</v>
      </c>
      <c r="BD219" s="2"/>
      <c r="BE219" s="14"/>
      <c r="BF219" s="4" t="s">
        <v>410</v>
      </c>
      <c r="BG219" s="17" t="s">
        <v>622</v>
      </c>
      <c r="BH219" s="17" t="s">
        <v>80</v>
      </c>
      <c r="BI219" s="17" t="s">
        <v>22</v>
      </c>
      <c r="BJ219" s="169"/>
      <c r="BK219" s="31" t="s">
        <v>730</v>
      </c>
      <c r="BL219" s="6"/>
      <c r="BM219" s="7"/>
      <c r="BN219" s="16"/>
      <c r="BO219" s="29" t="str">
        <f t="shared" si="151"/>
        <v>{"key_code":"m"},{"key_code":"y"},{"key_code":"u"}</v>
      </c>
      <c r="BP219" s="132"/>
      <c r="BQ219" s="29" t="str">
        <f t="shared" si="164"/>
        <v/>
      </c>
    </row>
    <row r="220" spans="1:69" ht="21">
      <c r="A220" s="154"/>
      <c r="B220" s="137"/>
      <c r="C220" s="137"/>
      <c r="D220" s="360"/>
      <c r="E220" s="371" t="str">
        <f t="shared" si="165"/>
        <v/>
      </c>
      <c r="F220" s="138" t="str">
        <f t="shared" si="190"/>
        <v/>
      </c>
      <c r="G220" s="138" t="str">
        <f t="shared" si="191"/>
        <v/>
      </c>
      <c r="H220" s="138" t="str">
        <f t="shared" si="166"/>
        <v/>
      </c>
      <c r="I220" s="138" t="str">
        <f t="shared" si="167"/>
        <v/>
      </c>
      <c r="J220" s="138" t="str">
        <f t="shared" si="192"/>
        <v/>
      </c>
      <c r="K220" s="138" t="str">
        <f t="shared" si="193"/>
        <v/>
      </c>
      <c r="L220" s="138" t="str">
        <f t="shared" si="194"/>
        <v/>
      </c>
      <c r="M220" s="138" t="str">
        <f t="shared" si="195"/>
        <v/>
      </c>
      <c r="N220" s="138" t="str">
        <f t="shared" si="168"/>
        <v/>
      </c>
      <c r="O220" s="138" t="str">
        <f t="shared" si="169"/>
        <v/>
      </c>
      <c r="P220" s="138" t="str">
        <f t="shared" si="170"/>
        <v/>
      </c>
      <c r="Q220" s="138" t="str">
        <f t="shared" si="171"/>
        <v/>
      </c>
      <c r="R220" s="138" t="str">
        <f t="shared" si="172"/>
        <v>{"description":"(Sp) み &amp; よ → みょ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20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20" s="138" t="str">
        <f t="shared" si="174"/>
        <v/>
      </c>
      <c r="U220" s="138" t="str">
        <f t="shared" si="175"/>
        <v/>
      </c>
      <c r="V220" s="138" t="str">
        <f t="shared" si="176"/>
        <v/>
      </c>
      <c r="W220" s="138"/>
      <c r="X220" s="138"/>
      <c r="Y220" s="160"/>
      <c r="Z220" s="159" t="str">
        <f t="shared" si="177"/>
        <v/>
      </c>
      <c r="AA220" s="138" t="str">
        <f t="shared" si="178"/>
        <v/>
      </c>
      <c r="AB220" s="138" t="str">
        <f t="shared" si="179"/>
        <v/>
      </c>
      <c r="AC220" s="160" t="str">
        <f t="shared" si="180"/>
        <v/>
      </c>
      <c r="AD220" s="162"/>
      <c r="AF220" s="34">
        <f t="shared" si="152"/>
        <v>2</v>
      </c>
      <c r="AG220" s="33" t="str">
        <f t="shared" si="153"/>
        <v>C</v>
      </c>
      <c r="AH220" s="33">
        <f t="shared" si="154"/>
        <v>1</v>
      </c>
      <c r="AI220" s="33">
        <f t="shared" si="155"/>
        <v>2</v>
      </c>
      <c r="AJ220" s="40">
        <f t="shared" si="156"/>
        <v>2199024304128</v>
      </c>
      <c r="AK220" s="319">
        <f t="shared" si="157"/>
        <v>0</v>
      </c>
      <c r="AL220" s="116"/>
      <c r="AM220" s="66" t="str">
        <f t="shared" si="158"/>
        <v/>
      </c>
      <c r="AN220" s="67" t="str">
        <f t="shared" si="159"/>
        <v/>
      </c>
      <c r="AO220" s="68" t="str">
        <f t="shared" si="181"/>
        <v/>
      </c>
      <c r="AP220" s="69" t="str">
        <f t="shared" si="182"/>
        <v/>
      </c>
      <c r="AQ220" s="67">
        <f t="shared" si="183"/>
        <v>0</v>
      </c>
      <c r="AR220" s="66" t="str">
        <f t="shared" si="160"/>
        <v/>
      </c>
      <c r="AS220" s="67" t="str">
        <f t="shared" si="161"/>
        <v/>
      </c>
      <c r="AT220" s="68" t="str">
        <f t="shared" si="184"/>
        <v/>
      </c>
      <c r="AU220" s="69" t="str">
        <f t="shared" si="185"/>
        <v/>
      </c>
      <c r="AV220" s="67">
        <f t="shared" si="186"/>
        <v>0</v>
      </c>
      <c r="AW220" s="66" t="str">
        <f t="shared" si="162"/>
        <v/>
      </c>
      <c r="AX220" s="67" t="str">
        <f t="shared" si="163"/>
        <v/>
      </c>
      <c r="AY220" s="68" t="str">
        <f t="shared" si="187"/>
        <v/>
      </c>
      <c r="AZ220" s="69" t="str">
        <f t="shared" si="188"/>
        <v/>
      </c>
      <c r="BA220" s="70">
        <f t="shared" si="189"/>
        <v>0</v>
      </c>
      <c r="BB220" s="116"/>
      <c r="BC220" s="193">
        <v>98</v>
      </c>
      <c r="BD220" s="2"/>
      <c r="BE220" s="14"/>
      <c r="BF220" s="4" t="s">
        <v>410</v>
      </c>
      <c r="BG220" s="17" t="s">
        <v>622</v>
      </c>
      <c r="BH220" s="17" t="s">
        <v>80</v>
      </c>
      <c r="BI220" s="17" t="s">
        <v>20</v>
      </c>
      <c r="BJ220" s="169"/>
      <c r="BK220" s="31" t="s">
        <v>731</v>
      </c>
      <c r="BL220" s="6"/>
      <c r="BM220" s="7"/>
      <c r="BN220" s="16"/>
      <c r="BO220" s="29" t="str">
        <f t="shared" si="151"/>
        <v>{"key_code":"m"},{"key_code":"y"},{"key_code":"o"}</v>
      </c>
      <c r="BP220" s="132"/>
      <c r="BQ220" s="29" t="str">
        <f t="shared" si="164"/>
        <v/>
      </c>
    </row>
    <row r="221" spans="1:69" ht="21">
      <c r="A221" s="154"/>
      <c r="B221" s="137"/>
      <c r="C221" s="137"/>
      <c r="D221" s="360"/>
      <c r="E221" s="371" t="str">
        <f t="shared" si="165"/>
        <v/>
      </c>
      <c r="F221" s="138" t="str">
        <f t="shared" si="190"/>
        <v/>
      </c>
      <c r="G221" s="138" t="str">
        <f t="shared" si="191"/>
        <v/>
      </c>
      <c r="H221" s="138" t="str">
        <f t="shared" si="166"/>
        <v/>
      </c>
      <c r="I221" s="138" t="str">
        <f t="shared" si="167"/>
        <v/>
      </c>
      <c r="J221" s="138" t="str">
        <f t="shared" si="192"/>
        <v/>
      </c>
      <c r="K221" s="138" t="str">
        <f t="shared" si="193"/>
        <v/>
      </c>
      <c r="L221" s="138" t="str">
        <f t="shared" si="194"/>
        <v/>
      </c>
      <c r="M221" s="138" t="str">
        <f t="shared" si="195"/>
        <v/>
      </c>
      <c r="N221" s="138" t="str">
        <f t="shared" si="168"/>
        <v/>
      </c>
      <c r="O221" s="138" t="str">
        <f t="shared" si="169"/>
        <v/>
      </c>
      <c r="P221" s="138" t="str">
        <f t="shared" si="170"/>
        <v/>
      </c>
      <c r="Q221" s="138" t="str">
        <f t="shared" si="171"/>
        <v/>
      </c>
      <c r="R221" s="138" t="str">
        <f t="shared" si="172"/>
        <v>{"description":"(Sp) り &amp; や → りゃ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21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</v>
      </c>
      <c r="T221" s="138" t="str">
        <f t="shared" si="174"/>
        <v/>
      </c>
      <c r="U221" s="138" t="str">
        <f t="shared" si="175"/>
        <v/>
      </c>
      <c r="V221" s="138" t="str">
        <f t="shared" si="176"/>
        <v/>
      </c>
      <c r="W221" s="138"/>
      <c r="X221" s="138"/>
      <c r="Y221" s="160"/>
      <c r="Z221" s="159" t="str">
        <f t="shared" si="177"/>
        <v/>
      </c>
      <c r="AA221" s="138" t="str">
        <f t="shared" si="178"/>
        <v/>
      </c>
      <c r="AB221" s="138" t="str">
        <f t="shared" si="179"/>
        <v/>
      </c>
      <c r="AC221" s="160" t="str">
        <f t="shared" si="180"/>
        <v/>
      </c>
      <c r="AD221" s="162"/>
      <c r="AF221" s="34">
        <f t="shared" si="152"/>
        <v>2</v>
      </c>
      <c r="AG221" s="33" t="str">
        <f t="shared" si="153"/>
        <v>C</v>
      </c>
      <c r="AH221" s="33">
        <f t="shared" si="154"/>
        <v>1</v>
      </c>
      <c r="AI221" s="33">
        <f t="shared" si="155"/>
        <v>2</v>
      </c>
      <c r="AJ221" s="40">
        <f t="shared" si="156"/>
        <v>1073774592</v>
      </c>
      <c r="AK221" s="319">
        <f t="shared" si="157"/>
        <v>0</v>
      </c>
      <c r="AL221" s="116"/>
      <c r="AM221" s="66" t="str">
        <f t="shared" si="158"/>
        <v/>
      </c>
      <c r="AN221" s="67" t="str">
        <f t="shared" si="159"/>
        <v/>
      </c>
      <c r="AO221" s="68" t="str">
        <f t="shared" si="181"/>
        <v/>
      </c>
      <c r="AP221" s="69" t="str">
        <f t="shared" si="182"/>
        <v/>
      </c>
      <c r="AQ221" s="67">
        <f t="shared" si="183"/>
        <v>0</v>
      </c>
      <c r="AR221" s="66" t="str">
        <f t="shared" si="160"/>
        <v/>
      </c>
      <c r="AS221" s="67" t="str">
        <f t="shared" si="161"/>
        <v/>
      </c>
      <c r="AT221" s="68" t="str">
        <f t="shared" si="184"/>
        <v/>
      </c>
      <c r="AU221" s="69" t="str">
        <f t="shared" si="185"/>
        <v/>
      </c>
      <c r="AV221" s="67">
        <f t="shared" si="186"/>
        <v>0</v>
      </c>
      <c r="AW221" s="66" t="str">
        <f t="shared" si="162"/>
        <v/>
      </c>
      <c r="AX221" s="67" t="str">
        <f t="shared" si="163"/>
        <v/>
      </c>
      <c r="AY221" s="68" t="str">
        <f t="shared" si="187"/>
        <v/>
      </c>
      <c r="AZ221" s="69" t="str">
        <f t="shared" si="188"/>
        <v/>
      </c>
      <c r="BA221" s="70">
        <f t="shared" si="189"/>
        <v>0</v>
      </c>
      <c r="BB221" s="116"/>
      <c r="BC221" s="193">
        <v>99</v>
      </c>
      <c r="BD221" s="2"/>
      <c r="BE221" s="14"/>
      <c r="BF221" s="4" t="s">
        <v>410</v>
      </c>
      <c r="BG221" s="17" t="s">
        <v>622</v>
      </c>
      <c r="BH221" s="17" t="s">
        <v>17</v>
      </c>
      <c r="BI221" s="17" t="s">
        <v>51</v>
      </c>
      <c r="BJ221" s="169"/>
      <c r="BK221" s="31" t="s">
        <v>732</v>
      </c>
      <c r="BL221" s="6"/>
      <c r="BM221" s="7"/>
      <c r="BN221" s="16"/>
      <c r="BO221" s="29" t="str">
        <f t="shared" si="151"/>
        <v>{"key_code":"r"},{"key_code":"y"},{"key_code":"a"}</v>
      </c>
      <c r="BP221" s="132"/>
      <c r="BQ221" s="29" t="str">
        <f t="shared" si="164"/>
        <v/>
      </c>
    </row>
    <row r="222" spans="1:69" ht="21">
      <c r="A222" s="154"/>
      <c r="B222" s="137"/>
      <c r="C222" s="137"/>
      <c r="D222" s="360"/>
      <c r="E222" s="371" t="str">
        <f t="shared" si="165"/>
        <v/>
      </c>
      <c r="F222" s="138" t="str">
        <f t="shared" si="190"/>
        <v/>
      </c>
      <c r="G222" s="138" t="str">
        <f t="shared" si="191"/>
        <v/>
      </c>
      <c r="H222" s="138" t="str">
        <f t="shared" si="166"/>
        <v/>
      </c>
      <c r="I222" s="138" t="str">
        <f t="shared" si="167"/>
        <v/>
      </c>
      <c r="J222" s="138" t="str">
        <f t="shared" si="192"/>
        <v/>
      </c>
      <c r="K222" s="138" t="str">
        <f t="shared" si="193"/>
        <v/>
      </c>
      <c r="L222" s="138" t="str">
        <f t="shared" si="194"/>
        <v/>
      </c>
      <c r="M222" s="138" t="str">
        <f t="shared" si="195"/>
        <v/>
      </c>
      <c r="N222" s="138" t="str">
        <f t="shared" si="168"/>
        <v/>
      </c>
      <c r="O222" s="138" t="str">
        <f t="shared" si="169"/>
        <v/>
      </c>
      <c r="P222" s="138" t="str">
        <f t="shared" si="170"/>
        <v/>
      </c>
      <c r="Q222" s="138" t="str">
        <f t="shared" si="171"/>
        <v/>
      </c>
      <c r="R222" s="138" t="str">
        <f t="shared" si="172"/>
        <v>{"description":"(Sp) り &amp; ゆ → りゅ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2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</v>
      </c>
      <c r="T222" s="138" t="str">
        <f t="shared" si="174"/>
        <v/>
      </c>
      <c r="U222" s="138" t="str">
        <f t="shared" si="175"/>
        <v/>
      </c>
      <c r="V222" s="138" t="str">
        <f t="shared" si="176"/>
        <v/>
      </c>
      <c r="W222" s="138"/>
      <c r="X222" s="138"/>
      <c r="Y222" s="160"/>
      <c r="Z222" s="159" t="str">
        <f t="shared" si="177"/>
        <v/>
      </c>
      <c r="AA222" s="138" t="str">
        <f t="shared" si="178"/>
        <v/>
      </c>
      <c r="AB222" s="138" t="str">
        <f t="shared" si="179"/>
        <v/>
      </c>
      <c r="AC222" s="160" t="str">
        <f t="shared" si="180"/>
        <v/>
      </c>
      <c r="AD222" s="162"/>
      <c r="AF222" s="34">
        <f t="shared" si="152"/>
        <v>2</v>
      </c>
      <c r="AG222" s="33" t="str">
        <f t="shared" si="153"/>
        <v>C</v>
      </c>
      <c r="AH222" s="33">
        <f t="shared" si="154"/>
        <v>1</v>
      </c>
      <c r="AI222" s="33">
        <f t="shared" si="155"/>
        <v>2</v>
      </c>
      <c r="AJ222" s="40">
        <f t="shared" si="156"/>
        <v>4227072</v>
      </c>
      <c r="AK222" s="319">
        <f t="shared" si="157"/>
        <v>2</v>
      </c>
      <c r="AL222" s="116"/>
      <c r="AM222" s="66" t="str">
        <f t="shared" si="158"/>
        <v/>
      </c>
      <c r="AN222" s="67" t="str">
        <f t="shared" si="159"/>
        <v/>
      </c>
      <c r="AO222" s="68" t="str">
        <f t="shared" si="181"/>
        <v/>
      </c>
      <c r="AP222" s="69" t="str">
        <f t="shared" si="182"/>
        <v/>
      </c>
      <c r="AQ222" s="67">
        <f t="shared" si="183"/>
        <v>0</v>
      </c>
      <c r="AR222" s="66" t="str">
        <f t="shared" si="160"/>
        <v/>
      </c>
      <c r="AS222" s="67" t="str">
        <f t="shared" si="161"/>
        <v/>
      </c>
      <c r="AT222" s="68" t="str">
        <f t="shared" si="184"/>
        <v/>
      </c>
      <c r="AU222" s="69" t="str">
        <f t="shared" si="185"/>
        <v/>
      </c>
      <c r="AV222" s="67">
        <f t="shared" si="186"/>
        <v>0</v>
      </c>
      <c r="AW222" s="66" t="str">
        <f t="shared" si="162"/>
        <v/>
      </c>
      <c r="AX222" s="67" t="str">
        <f t="shared" si="163"/>
        <v/>
      </c>
      <c r="AY222" s="68" t="str">
        <f t="shared" si="187"/>
        <v/>
      </c>
      <c r="AZ222" s="69" t="str">
        <f t="shared" si="188"/>
        <v/>
      </c>
      <c r="BA222" s="70">
        <f t="shared" si="189"/>
        <v>0</v>
      </c>
      <c r="BB222" s="116"/>
      <c r="BC222" s="193">
        <v>100</v>
      </c>
      <c r="BD222" s="2"/>
      <c r="BE222" s="14"/>
      <c r="BF222" s="4" t="s">
        <v>410</v>
      </c>
      <c r="BG222" s="17" t="s">
        <v>622</v>
      </c>
      <c r="BH222" s="17" t="s">
        <v>17</v>
      </c>
      <c r="BI222" s="17" t="s">
        <v>22</v>
      </c>
      <c r="BJ222" s="169"/>
      <c r="BK222" s="31" t="s">
        <v>733</v>
      </c>
      <c r="BL222" s="6"/>
      <c r="BM222" s="7"/>
      <c r="BN222" s="16"/>
      <c r="BO222" s="29" t="str">
        <f t="shared" si="151"/>
        <v>{"key_code":"r"},{"key_code":"y"},{"key_code":"u"}</v>
      </c>
      <c r="BP222" s="132"/>
      <c r="BQ222" s="29" t="str">
        <f t="shared" si="164"/>
        <v/>
      </c>
    </row>
    <row r="223" spans="1:69" ht="21">
      <c r="A223" s="154"/>
      <c r="B223" s="137"/>
      <c r="C223" s="137"/>
      <c r="D223" s="360"/>
      <c r="E223" s="371" t="str">
        <f t="shared" si="165"/>
        <v/>
      </c>
      <c r="F223" s="138" t="str">
        <f t="shared" si="190"/>
        <v/>
      </c>
      <c r="G223" s="138" t="str">
        <f t="shared" si="191"/>
        <v/>
      </c>
      <c r="H223" s="138" t="str">
        <f t="shared" si="166"/>
        <v/>
      </c>
      <c r="I223" s="138" t="str">
        <f t="shared" si="167"/>
        <v/>
      </c>
      <c r="J223" s="138" t="str">
        <f t="shared" si="192"/>
        <v/>
      </c>
      <c r="K223" s="138" t="str">
        <f t="shared" si="193"/>
        <v/>
      </c>
      <c r="L223" s="138" t="str">
        <f t="shared" si="194"/>
        <v/>
      </c>
      <c r="M223" s="138" t="str">
        <f t="shared" si="195"/>
        <v/>
      </c>
      <c r="N223" s="138" t="str">
        <f t="shared" si="168"/>
        <v/>
      </c>
      <c r="O223" s="138" t="str">
        <f t="shared" si="169"/>
        <v/>
      </c>
      <c r="P223" s="138" t="str">
        <f t="shared" si="170"/>
        <v/>
      </c>
      <c r="Q223" s="138" t="str">
        <f t="shared" si="171"/>
        <v/>
      </c>
      <c r="R223" s="138" t="str">
        <f t="shared" si="172"/>
        <v>{"description":"(Sp) り &amp; よ → りょ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23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</v>
      </c>
      <c r="T223" s="138" t="str">
        <f t="shared" si="174"/>
        <v/>
      </c>
      <c r="U223" s="138" t="str">
        <f t="shared" si="175"/>
        <v/>
      </c>
      <c r="V223" s="138" t="str">
        <f t="shared" si="176"/>
        <v/>
      </c>
      <c r="W223" s="138"/>
      <c r="X223" s="138"/>
      <c r="Y223" s="160"/>
      <c r="Z223" s="159" t="str">
        <f t="shared" si="177"/>
        <v/>
      </c>
      <c r="AA223" s="138" t="str">
        <f t="shared" si="178"/>
        <v/>
      </c>
      <c r="AB223" s="138" t="str">
        <f t="shared" si="179"/>
        <v/>
      </c>
      <c r="AC223" s="160" t="str">
        <f t="shared" si="180"/>
        <v/>
      </c>
      <c r="AD223" s="162"/>
      <c r="AF223" s="34">
        <f t="shared" si="152"/>
        <v>2</v>
      </c>
      <c r="AG223" s="33" t="str">
        <f t="shared" si="153"/>
        <v>C</v>
      </c>
      <c r="AH223" s="33">
        <f t="shared" si="154"/>
        <v>1</v>
      </c>
      <c r="AI223" s="33">
        <f t="shared" si="155"/>
        <v>2</v>
      </c>
      <c r="AJ223" s="40">
        <f t="shared" si="156"/>
        <v>1081344</v>
      </c>
      <c r="AK223" s="319">
        <f t="shared" si="157"/>
        <v>0</v>
      </c>
      <c r="AL223" s="116"/>
      <c r="AM223" s="66" t="str">
        <f t="shared" si="158"/>
        <v/>
      </c>
      <c r="AN223" s="67" t="str">
        <f t="shared" si="159"/>
        <v/>
      </c>
      <c r="AO223" s="68" t="str">
        <f t="shared" si="181"/>
        <v/>
      </c>
      <c r="AP223" s="69" t="str">
        <f t="shared" si="182"/>
        <v/>
      </c>
      <c r="AQ223" s="67">
        <f t="shared" si="183"/>
        <v>0</v>
      </c>
      <c r="AR223" s="66" t="str">
        <f t="shared" si="160"/>
        <v/>
      </c>
      <c r="AS223" s="67" t="str">
        <f t="shared" si="161"/>
        <v/>
      </c>
      <c r="AT223" s="68" t="str">
        <f t="shared" si="184"/>
        <v/>
      </c>
      <c r="AU223" s="69" t="str">
        <f t="shared" si="185"/>
        <v/>
      </c>
      <c r="AV223" s="67">
        <f t="shared" si="186"/>
        <v>0</v>
      </c>
      <c r="AW223" s="66" t="str">
        <f t="shared" si="162"/>
        <v/>
      </c>
      <c r="AX223" s="67" t="str">
        <f t="shared" si="163"/>
        <v/>
      </c>
      <c r="AY223" s="68" t="str">
        <f t="shared" si="187"/>
        <v/>
      </c>
      <c r="AZ223" s="69" t="str">
        <f t="shared" si="188"/>
        <v/>
      </c>
      <c r="BA223" s="70">
        <f t="shared" si="189"/>
        <v>0</v>
      </c>
      <c r="BB223" s="116"/>
      <c r="BC223" s="193">
        <v>101</v>
      </c>
      <c r="BD223" s="2"/>
      <c r="BE223" s="14"/>
      <c r="BF223" s="4" t="s">
        <v>410</v>
      </c>
      <c r="BG223" s="17" t="s">
        <v>622</v>
      </c>
      <c r="BH223" s="17" t="s">
        <v>17</v>
      </c>
      <c r="BI223" s="17" t="s">
        <v>20</v>
      </c>
      <c r="BJ223" s="169"/>
      <c r="BK223" s="31" t="s">
        <v>734</v>
      </c>
      <c r="BL223" s="6"/>
      <c r="BM223" s="7"/>
      <c r="BN223" s="16"/>
      <c r="BO223" s="29" t="str">
        <f t="shared" si="151"/>
        <v>{"key_code":"r"},{"key_code":"y"},{"key_code":"o"}</v>
      </c>
      <c r="BP223" s="132"/>
      <c r="BQ223" s="29" t="str">
        <f t="shared" si="164"/>
        <v/>
      </c>
    </row>
    <row r="224" spans="1:69" ht="21">
      <c r="A224" s="154"/>
      <c r="B224" s="137"/>
      <c r="C224" s="137"/>
      <c r="D224" s="360"/>
      <c r="E224" s="371" t="str">
        <f t="shared" si="165"/>
        <v/>
      </c>
      <c r="F224" s="138" t="str">
        <f t="shared" si="190"/>
        <v/>
      </c>
      <c r="G224" s="138" t="str">
        <f t="shared" si="191"/>
        <v/>
      </c>
      <c r="H224" s="138" t="str">
        <f t="shared" si="166"/>
        <v/>
      </c>
      <c r="I224" s="138" t="str">
        <f t="shared" si="167"/>
        <v/>
      </c>
      <c r="J224" s="138" t="str">
        <f t="shared" si="192"/>
        <v/>
      </c>
      <c r="K224" s="138" t="str">
        <f t="shared" si="193"/>
        <v/>
      </c>
      <c r="L224" s="138" t="str">
        <f t="shared" si="194"/>
        <v/>
      </c>
      <c r="M224" s="138" t="str">
        <f t="shared" si="195"/>
        <v/>
      </c>
      <c r="N224" s="138" t="str">
        <f t="shared" si="168"/>
        <v/>
      </c>
      <c r="O224" s="138" t="str">
        <f t="shared" si="169"/>
        <v/>
      </c>
      <c r="P224" s="138" t="str">
        <f t="shared" si="170"/>
        <v/>
      </c>
      <c r="Q224" s="138" t="str">
        <f t="shared" si="171"/>
        <v/>
      </c>
      <c r="R224" s="138" t="str">
        <f t="shared" si="172"/>
        <v>{"description":"(Sp) し &amp; や → しゃ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24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4" s="138" t="str">
        <f t="shared" si="174"/>
        <v/>
      </c>
      <c r="U224" s="138" t="str">
        <f t="shared" si="175"/>
        <v/>
      </c>
      <c r="V224" s="138" t="str">
        <f t="shared" si="176"/>
        <v/>
      </c>
      <c r="W224" s="138"/>
      <c r="X224" s="138"/>
      <c r="Y224" s="160"/>
      <c r="Z224" s="159" t="str">
        <f t="shared" si="177"/>
        <v/>
      </c>
      <c r="AA224" s="138" t="str">
        <f t="shared" si="178"/>
        <v/>
      </c>
      <c r="AB224" s="138" t="str">
        <f t="shared" si="179"/>
        <v/>
      </c>
      <c r="AC224" s="160" t="str">
        <f t="shared" si="180"/>
        <v/>
      </c>
      <c r="AD224" s="162"/>
      <c r="AF224" s="34">
        <f t="shared" si="152"/>
        <v>2</v>
      </c>
      <c r="AG224" s="33" t="str">
        <f t="shared" si="153"/>
        <v>C</v>
      </c>
      <c r="AH224" s="33">
        <f t="shared" si="154"/>
        <v>1</v>
      </c>
      <c r="AI224" s="33">
        <f t="shared" si="155"/>
        <v>2</v>
      </c>
      <c r="AJ224" s="40">
        <f t="shared" si="156"/>
        <v>1073807360</v>
      </c>
      <c r="AK224" s="319">
        <f t="shared" si="157"/>
        <v>2</v>
      </c>
      <c r="AL224" s="116"/>
      <c r="AM224" s="66" t="str">
        <f t="shared" si="158"/>
        <v/>
      </c>
      <c r="AN224" s="67" t="str">
        <f t="shared" si="159"/>
        <v/>
      </c>
      <c r="AO224" s="68" t="str">
        <f t="shared" si="181"/>
        <v/>
      </c>
      <c r="AP224" s="69" t="str">
        <f t="shared" si="182"/>
        <v/>
      </c>
      <c r="AQ224" s="67">
        <f t="shared" si="183"/>
        <v>0</v>
      </c>
      <c r="AR224" s="66" t="str">
        <f t="shared" si="160"/>
        <v/>
      </c>
      <c r="AS224" s="67" t="str">
        <f t="shared" si="161"/>
        <v/>
      </c>
      <c r="AT224" s="68" t="str">
        <f t="shared" si="184"/>
        <v/>
      </c>
      <c r="AU224" s="69" t="str">
        <f t="shared" si="185"/>
        <v/>
      </c>
      <c r="AV224" s="67">
        <f t="shared" si="186"/>
        <v>0</v>
      </c>
      <c r="AW224" s="66" t="str">
        <f t="shared" si="162"/>
        <v/>
      </c>
      <c r="AX224" s="67" t="str">
        <f t="shared" si="163"/>
        <v/>
      </c>
      <c r="AY224" s="68" t="str">
        <f t="shared" si="187"/>
        <v/>
      </c>
      <c r="AZ224" s="69" t="str">
        <f t="shared" si="188"/>
        <v/>
      </c>
      <c r="BA224" s="70">
        <f t="shared" si="189"/>
        <v>0</v>
      </c>
      <c r="BB224" s="116"/>
      <c r="BC224" s="193">
        <v>102</v>
      </c>
      <c r="BD224" s="2"/>
      <c r="BE224" s="14"/>
      <c r="BF224" s="4" t="s">
        <v>410</v>
      </c>
      <c r="BG224" s="17" t="s">
        <v>622</v>
      </c>
      <c r="BH224" s="17" t="s">
        <v>30</v>
      </c>
      <c r="BI224" s="17" t="s">
        <v>51</v>
      </c>
      <c r="BJ224" s="169"/>
      <c r="BK224" s="31" t="s">
        <v>735</v>
      </c>
      <c r="BL224" s="6"/>
      <c r="BM224" s="7"/>
      <c r="BN224" s="16"/>
      <c r="BO224" s="29" t="str">
        <f t="shared" si="151"/>
        <v>{"key_code":"s"},{"key_code":"y"},{"key_code":"a"}</v>
      </c>
      <c r="BP224" s="132"/>
      <c r="BQ224" s="29" t="str">
        <f t="shared" si="164"/>
        <v/>
      </c>
    </row>
    <row r="225" spans="1:69" ht="21">
      <c r="A225" s="154"/>
      <c r="B225" s="137"/>
      <c r="C225" s="137"/>
      <c r="D225" s="360"/>
      <c r="E225" s="371" t="str">
        <f t="shared" si="165"/>
        <v/>
      </c>
      <c r="F225" s="138" t="str">
        <f t="shared" si="190"/>
        <v/>
      </c>
      <c r="G225" s="138" t="str">
        <f t="shared" si="191"/>
        <v/>
      </c>
      <c r="H225" s="138" t="str">
        <f t="shared" si="166"/>
        <v/>
      </c>
      <c r="I225" s="138" t="str">
        <f t="shared" si="167"/>
        <v/>
      </c>
      <c r="J225" s="138" t="str">
        <f t="shared" si="192"/>
        <v/>
      </c>
      <c r="K225" s="138" t="str">
        <f t="shared" si="193"/>
        <v/>
      </c>
      <c r="L225" s="138" t="str">
        <f t="shared" si="194"/>
        <v/>
      </c>
      <c r="M225" s="138" t="str">
        <f t="shared" si="195"/>
        <v/>
      </c>
      <c r="N225" s="138" t="str">
        <f t="shared" si="168"/>
        <v/>
      </c>
      <c r="O225" s="138" t="str">
        <f t="shared" si="169"/>
        <v/>
      </c>
      <c r="P225" s="138" t="str">
        <f t="shared" si="170"/>
        <v/>
      </c>
      <c r="Q225" s="138" t="str">
        <f t="shared" si="171"/>
        <v/>
      </c>
      <c r="R225" s="138" t="str">
        <f t="shared" si="172"/>
        <v>{"description":"(Sp) し &amp; ゆ → しゅ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5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5" s="138" t="str">
        <f t="shared" si="174"/>
        <v/>
      </c>
      <c r="U225" s="138" t="str">
        <f t="shared" si="175"/>
        <v/>
      </c>
      <c r="V225" s="138" t="str">
        <f t="shared" si="176"/>
        <v/>
      </c>
      <c r="W225" s="138"/>
      <c r="X225" s="138"/>
      <c r="Y225" s="160"/>
      <c r="Z225" s="159" t="str">
        <f t="shared" si="177"/>
        <v/>
      </c>
      <c r="AA225" s="138" t="str">
        <f t="shared" si="178"/>
        <v/>
      </c>
      <c r="AB225" s="138" t="str">
        <f t="shared" si="179"/>
        <v/>
      </c>
      <c r="AC225" s="160" t="str">
        <f t="shared" si="180"/>
        <v/>
      </c>
      <c r="AD225" s="162"/>
      <c r="AF225" s="34">
        <f t="shared" si="152"/>
        <v>2</v>
      </c>
      <c r="AG225" s="33" t="str">
        <f t="shared" si="153"/>
        <v>C</v>
      </c>
      <c r="AH225" s="33">
        <f t="shared" si="154"/>
        <v>1</v>
      </c>
      <c r="AI225" s="33">
        <f t="shared" si="155"/>
        <v>2</v>
      </c>
      <c r="AJ225" s="40">
        <f t="shared" si="156"/>
        <v>4259840</v>
      </c>
      <c r="AK225" s="319">
        <f t="shared" si="157"/>
        <v>2</v>
      </c>
      <c r="AL225" s="116"/>
      <c r="AM225" s="66" t="str">
        <f t="shared" si="158"/>
        <v/>
      </c>
      <c r="AN225" s="67" t="str">
        <f t="shared" si="159"/>
        <v/>
      </c>
      <c r="AO225" s="68" t="str">
        <f t="shared" si="181"/>
        <v/>
      </c>
      <c r="AP225" s="69" t="str">
        <f t="shared" si="182"/>
        <v/>
      </c>
      <c r="AQ225" s="67">
        <f t="shared" si="183"/>
        <v>0</v>
      </c>
      <c r="AR225" s="66" t="str">
        <f t="shared" si="160"/>
        <v/>
      </c>
      <c r="AS225" s="67" t="str">
        <f t="shared" si="161"/>
        <v/>
      </c>
      <c r="AT225" s="68" t="str">
        <f t="shared" si="184"/>
        <v/>
      </c>
      <c r="AU225" s="69" t="str">
        <f t="shared" si="185"/>
        <v/>
      </c>
      <c r="AV225" s="67">
        <f t="shared" si="186"/>
        <v>0</v>
      </c>
      <c r="AW225" s="66" t="str">
        <f t="shared" si="162"/>
        <v/>
      </c>
      <c r="AX225" s="67" t="str">
        <f t="shared" si="163"/>
        <v/>
      </c>
      <c r="AY225" s="68" t="str">
        <f t="shared" si="187"/>
        <v/>
      </c>
      <c r="AZ225" s="69" t="str">
        <f t="shared" si="188"/>
        <v/>
      </c>
      <c r="BA225" s="70">
        <f t="shared" si="189"/>
        <v>0</v>
      </c>
      <c r="BB225" s="116"/>
      <c r="BC225" s="193">
        <v>103</v>
      </c>
      <c r="BD225" s="2"/>
      <c r="BE225" s="14"/>
      <c r="BF225" s="4" t="s">
        <v>410</v>
      </c>
      <c r="BG225" s="17" t="s">
        <v>622</v>
      </c>
      <c r="BH225" s="17" t="s">
        <v>30</v>
      </c>
      <c r="BI225" s="17" t="s">
        <v>22</v>
      </c>
      <c r="BJ225" s="169"/>
      <c r="BK225" s="31" t="s">
        <v>736</v>
      </c>
      <c r="BL225" s="6"/>
      <c r="BM225" s="7"/>
      <c r="BN225" s="16"/>
      <c r="BO225" s="29" t="str">
        <f t="shared" si="151"/>
        <v>{"key_code":"s"},{"key_code":"y"},{"key_code":"u"}</v>
      </c>
      <c r="BP225" s="132"/>
      <c r="BQ225" s="29" t="str">
        <f t="shared" si="164"/>
        <v/>
      </c>
    </row>
    <row r="226" spans="1:69" ht="21">
      <c r="A226" s="154"/>
      <c r="B226" s="137"/>
      <c r="C226" s="137"/>
      <c r="D226" s="360"/>
      <c r="E226" s="371" t="str">
        <f t="shared" si="165"/>
        <v/>
      </c>
      <c r="F226" s="138" t="str">
        <f t="shared" si="190"/>
        <v/>
      </c>
      <c r="G226" s="138" t="str">
        <f t="shared" si="191"/>
        <v/>
      </c>
      <c r="H226" s="138" t="str">
        <f t="shared" si="166"/>
        <v/>
      </c>
      <c r="I226" s="138" t="str">
        <f t="shared" si="167"/>
        <v/>
      </c>
      <c r="J226" s="138" t="str">
        <f t="shared" si="192"/>
        <v/>
      </c>
      <c r="K226" s="138" t="str">
        <f t="shared" si="193"/>
        <v/>
      </c>
      <c r="L226" s="138" t="str">
        <f t="shared" si="194"/>
        <v/>
      </c>
      <c r="M226" s="138" t="str">
        <f t="shared" si="195"/>
        <v/>
      </c>
      <c r="N226" s="138" t="str">
        <f t="shared" si="168"/>
        <v/>
      </c>
      <c r="O226" s="138" t="str">
        <f t="shared" si="169"/>
        <v/>
      </c>
      <c r="P226" s="138" t="str">
        <f t="shared" si="170"/>
        <v/>
      </c>
      <c r="Q226" s="138" t="str">
        <f t="shared" si="171"/>
        <v/>
      </c>
      <c r="R226" s="138" t="str">
        <f t="shared" si="172"/>
        <v>{"description":"(Sp) し &amp; よ → しょ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26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6" s="138" t="str">
        <f t="shared" si="174"/>
        <v/>
      </c>
      <c r="U226" s="138" t="str">
        <f t="shared" si="175"/>
        <v/>
      </c>
      <c r="V226" s="138" t="str">
        <f t="shared" si="176"/>
        <v/>
      </c>
      <c r="W226" s="138"/>
      <c r="X226" s="138"/>
      <c r="Y226" s="160"/>
      <c r="Z226" s="159" t="str">
        <f t="shared" si="177"/>
        <v/>
      </c>
      <c r="AA226" s="138" t="str">
        <f t="shared" si="178"/>
        <v/>
      </c>
      <c r="AB226" s="138" t="str">
        <f t="shared" si="179"/>
        <v/>
      </c>
      <c r="AC226" s="160" t="str">
        <f t="shared" si="180"/>
        <v/>
      </c>
      <c r="AD226" s="162"/>
      <c r="AF226" s="34">
        <f t="shared" si="152"/>
        <v>2</v>
      </c>
      <c r="AG226" s="33" t="str">
        <f t="shared" si="153"/>
        <v>C</v>
      </c>
      <c r="AH226" s="33">
        <f t="shared" si="154"/>
        <v>1</v>
      </c>
      <c r="AI226" s="33">
        <f t="shared" si="155"/>
        <v>2</v>
      </c>
      <c r="AJ226" s="40">
        <f t="shared" si="156"/>
        <v>1114112</v>
      </c>
      <c r="AK226" s="319">
        <f t="shared" si="157"/>
        <v>2</v>
      </c>
      <c r="AL226" s="116"/>
      <c r="AM226" s="66" t="str">
        <f t="shared" si="158"/>
        <v/>
      </c>
      <c r="AN226" s="67" t="str">
        <f t="shared" si="159"/>
        <v/>
      </c>
      <c r="AO226" s="68" t="str">
        <f t="shared" si="181"/>
        <v/>
      </c>
      <c r="AP226" s="69" t="str">
        <f t="shared" si="182"/>
        <v/>
      </c>
      <c r="AQ226" s="67">
        <f t="shared" si="183"/>
        <v>0</v>
      </c>
      <c r="AR226" s="66" t="str">
        <f t="shared" si="160"/>
        <v/>
      </c>
      <c r="AS226" s="67" t="str">
        <f t="shared" si="161"/>
        <v/>
      </c>
      <c r="AT226" s="68" t="str">
        <f t="shared" si="184"/>
        <v/>
      </c>
      <c r="AU226" s="69" t="str">
        <f t="shared" si="185"/>
        <v/>
      </c>
      <c r="AV226" s="67">
        <f t="shared" si="186"/>
        <v>0</v>
      </c>
      <c r="AW226" s="66" t="str">
        <f t="shared" si="162"/>
        <v/>
      </c>
      <c r="AX226" s="67" t="str">
        <f t="shared" si="163"/>
        <v/>
      </c>
      <c r="AY226" s="68" t="str">
        <f t="shared" si="187"/>
        <v/>
      </c>
      <c r="AZ226" s="69" t="str">
        <f t="shared" si="188"/>
        <v/>
      </c>
      <c r="BA226" s="70">
        <f t="shared" si="189"/>
        <v>0</v>
      </c>
      <c r="BB226" s="116"/>
      <c r="BC226" s="193">
        <v>104</v>
      </c>
      <c r="BD226" s="2"/>
      <c r="BE226" s="14"/>
      <c r="BF226" s="4" t="s">
        <v>410</v>
      </c>
      <c r="BG226" s="17" t="s">
        <v>622</v>
      </c>
      <c r="BH226" s="17" t="s">
        <v>30</v>
      </c>
      <c r="BI226" s="17" t="s">
        <v>20</v>
      </c>
      <c r="BJ226" s="169"/>
      <c r="BK226" s="31" t="s">
        <v>737</v>
      </c>
      <c r="BL226" s="6"/>
      <c r="BM226" s="7"/>
      <c r="BN226" s="16"/>
      <c r="BO226" s="29" t="str">
        <f t="shared" si="151"/>
        <v>{"key_code":"s"},{"key_code":"y"},{"key_code":"o"}</v>
      </c>
      <c r="BP226" s="132"/>
      <c r="BQ226" s="29" t="str">
        <f t="shared" si="164"/>
        <v/>
      </c>
    </row>
    <row r="227" spans="1:69" ht="21">
      <c r="A227" s="154"/>
      <c r="B227" s="137"/>
      <c r="C227" s="137"/>
      <c r="D227" s="360"/>
      <c r="E227" s="371" t="str">
        <f t="shared" si="165"/>
        <v/>
      </c>
      <c r="F227" s="138" t="str">
        <f t="shared" si="190"/>
        <v/>
      </c>
      <c r="G227" s="138" t="str">
        <f t="shared" si="191"/>
        <v/>
      </c>
      <c r="H227" s="138" t="str">
        <f t="shared" si="166"/>
        <v/>
      </c>
      <c r="I227" s="138" t="str">
        <f t="shared" si="167"/>
        <v/>
      </c>
      <c r="J227" s="138" t="str">
        <f t="shared" si="192"/>
        <v/>
      </c>
      <c r="K227" s="138" t="str">
        <f t="shared" si="193"/>
        <v/>
      </c>
      <c r="L227" s="138" t="str">
        <f t="shared" si="194"/>
        <v/>
      </c>
      <c r="M227" s="138" t="str">
        <f t="shared" si="195"/>
        <v/>
      </c>
      <c r="N227" s="138" t="str">
        <f t="shared" si="168"/>
        <v/>
      </c>
      <c r="O227" s="138" t="str">
        <f t="shared" si="169"/>
        <v/>
      </c>
      <c r="P227" s="138" t="str">
        <f t="shared" si="170"/>
        <v/>
      </c>
      <c r="Q227" s="138" t="str">
        <f t="shared" si="171"/>
        <v/>
      </c>
      <c r="R227" s="138" t="str">
        <f t="shared" si="172"/>
        <v>{"description":"(Sp) き &amp; や → きゃ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27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7" s="138" t="str">
        <f t="shared" si="174"/>
        <v/>
      </c>
      <c r="U227" s="138" t="str">
        <f t="shared" si="175"/>
        <v/>
      </c>
      <c r="V227" s="138" t="str">
        <f t="shared" si="176"/>
        <v/>
      </c>
      <c r="W227" s="138"/>
      <c r="X227" s="138"/>
      <c r="Y227" s="160"/>
      <c r="Z227" s="159" t="str">
        <f t="shared" si="177"/>
        <v/>
      </c>
      <c r="AA227" s="138" t="str">
        <f t="shared" si="178"/>
        <v/>
      </c>
      <c r="AB227" s="138" t="str">
        <f t="shared" si="179"/>
        <v/>
      </c>
      <c r="AC227" s="160" t="str">
        <f t="shared" si="180"/>
        <v/>
      </c>
      <c r="AD227" s="162"/>
      <c r="AF227" s="34">
        <f t="shared" si="152"/>
        <v>2</v>
      </c>
      <c r="AG227" s="33" t="str">
        <f t="shared" si="153"/>
        <v>C</v>
      </c>
      <c r="AH227" s="33">
        <f t="shared" si="154"/>
        <v>1</v>
      </c>
      <c r="AI227" s="33">
        <f t="shared" si="155"/>
        <v>2</v>
      </c>
      <c r="AJ227" s="40">
        <f t="shared" si="156"/>
        <v>1073758208</v>
      </c>
      <c r="AK227" s="319">
        <f t="shared" si="157"/>
        <v>2</v>
      </c>
      <c r="AL227" s="116"/>
      <c r="AM227" s="66" t="str">
        <f t="shared" si="158"/>
        <v/>
      </c>
      <c r="AN227" s="67" t="str">
        <f t="shared" si="159"/>
        <v/>
      </c>
      <c r="AO227" s="68" t="str">
        <f t="shared" si="181"/>
        <v/>
      </c>
      <c r="AP227" s="69" t="str">
        <f t="shared" si="182"/>
        <v/>
      </c>
      <c r="AQ227" s="67">
        <f t="shared" si="183"/>
        <v>0</v>
      </c>
      <c r="AR227" s="66" t="str">
        <f t="shared" si="160"/>
        <v/>
      </c>
      <c r="AS227" s="67" t="str">
        <f t="shared" si="161"/>
        <v/>
      </c>
      <c r="AT227" s="68" t="str">
        <f t="shared" si="184"/>
        <v/>
      </c>
      <c r="AU227" s="69" t="str">
        <f t="shared" si="185"/>
        <v/>
      </c>
      <c r="AV227" s="67">
        <f t="shared" si="186"/>
        <v>0</v>
      </c>
      <c r="AW227" s="66" t="str">
        <f t="shared" si="162"/>
        <v/>
      </c>
      <c r="AX227" s="67" t="str">
        <f t="shared" si="163"/>
        <v/>
      </c>
      <c r="AY227" s="68" t="str">
        <f t="shared" si="187"/>
        <v/>
      </c>
      <c r="AZ227" s="69" t="str">
        <f t="shared" si="188"/>
        <v/>
      </c>
      <c r="BA227" s="70">
        <f t="shared" si="189"/>
        <v>0</v>
      </c>
      <c r="BB227" s="116"/>
      <c r="BC227" s="193">
        <v>105</v>
      </c>
      <c r="BD227" s="2"/>
      <c r="BE227" s="14"/>
      <c r="BF227" s="4" t="s">
        <v>410</v>
      </c>
      <c r="BG227" s="17" t="s">
        <v>622</v>
      </c>
      <c r="BH227" s="17" t="s">
        <v>26</v>
      </c>
      <c r="BI227" s="17" t="s">
        <v>51</v>
      </c>
      <c r="BJ227" s="169"/>
      <c r="BK227" s="31" t="s">
        <v>738</v>
      </c>
      <c r="BL227" s="6"/>
      <c r="BM227" s="7"/>
      <c r="BN227" s="16"/>
      <c r="BO227" s="29" t="str">
        <f t="shared" si="151"/>
        <v>{"key_code":"k"},{"key_code":"y"},{"key_code":"a"}</v>
      </c>
      <c r="BP227" s="132"/>
      <c r="BQ227" s="29" t="str">
        <f t="shared" si="164"/>
        <v/>
      </c>
    </row>
    <row r="228" spans="1:69" ht="21">
      <c r="A228" s="154"/>
      <c r="B228" s="137"/>
      <c r="C228" s="137"/>
      <c r="D228" s="360"/>
      <c r="E228" s="371" t="str">
        <f t="shared" si="165"/>
        <v/>
      </c>
      <c r="F228" s="138" t="str">
        <f t="shared" si="190"/>
        <v/>
      </c>
      <c r="G228" s="138" t="str">
        <f t="shared" si="191"/>
        <v/>
      </c>
      <c r="H228" s="138" t="str">
        <f t="shared" si="166"/>
        <v/>
      </c>
      <c r="I228" s="138" t="str">
        <f t="shared" si="167"/>
        <v/>
      </c>
      <c r="J228" s="138" t="str">
        <f t="shared" si="192"/>
        <v/>
      </c>
      <c r="K228" s="138" t="str">
        <f t="shared" si="193"/>
        <v/>
      </c>
      <c r="L228" s="138" t="str">
        <f t="shared" si="194"/>
        <v/>
      </c>
      <c r="M228" s="138" t="str">
        <f t="shared" si="195"/>
        <v/>
      </c>
      <c r="N228" s="138" t="str">
        <f t="shared" si="168"/>
        <v/>
      </c>
      <c r="O228" s="138" t="str">
        <f t="shared" si="169"/>
        <v/>
      </c>
      <c r="P228" s="138" t="str">
        <f t="shared" si="170"/>
        <v/>
      </c>
      <c r="Q228" s="138" t="str">
        <f t="shared" si="171"/>
        <v/>
      </c>
      <c r="R228" s="138" t="str">
        <f t="shared" si="172"/>
        <v>{"description":"(Sp) き &amp; ゆ → きゅ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8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8" s="138" t="str">
        <f t="shared" si="174"/>
        <v/>
      </c>
      <c r="U228" s="138" t="str">
        <f t="shared" si="175"/>
        <v/>
      </c>
      <c r="V228" s="138" t="str">
        <f t="shared" si="176"/>
        <v/>
      </c>
      <c r="W228" s="138"/>
      <c r="X228" s="138"/>
      <c r="Y228" s="160"/>
      <c r="Z228" s="159" t="str">
        <f t="shared" si="177"/>
        <v/>
      </c>
      <c r="AA228" s="138" t="str">
        <f t="shared" si="178"/>
        <v/>
      </c>
      <c r="AB228" s="138" t="str">
        <f t="shared" si="179"/>
        <v/>
      </c>
      <c r="AC228" s="160" t="str">
        <f t="shared" si="180"/>
        <v/>
      </c>
      <c r="AD228" s="162"/>
      <c r="AF228" s="34">
        <f t="shared" si="152"/>
        <v>2</v>
      </c>
      <c r="AG228" s="33" t="str">
        <f t="shared" si="153"/>
        <v>C</v>
      </c>
      <c r="AH228" s="33">
        <f t="shared" si="154"/>
        <v>1</v>
      </c>
      <c r="AI228" s="33">
        <f t="shared" si="155"/>
        <v>2</v>
      </c>
      <c r="AJ228" s="40">
        <f t="shared" si="156"/>
        <v>4210688</v>
      </c>
      <c r="AK228" s="319">
        <f t="shared" si="157"/>
        <v>2</v>
      </c>
      <c r="AL228" s="116"/>
      <c r="AM228" s="66" t="str">
        <f t="shared" si="158"/>
        <v/>
      </c>
      <c r="AN228" s="67" t="str">
        <f t="shared" si="159"/>
        <v/>
      </c>
      <c r="AO228" s="68" t="str">
        <f t="shared" si="181"/>
        <v/>
      </c>
      <c r="AP228" s="69" t="str">
        <f t="shared" si="182"/>
        <v/>
      </c>
      <c r="AQ228" s="67">
        <f t="shared" si="183"/>
        <v>0</v>
      </c>
      <c r="AR228" s="66" t="str">
        <f t="shared" si="160"/>
        <v/>
      </c>
      <c r="AS228" s="67" t="str">
        <f t="shared" si="161"/>
        <v/>
      </c>
      <c r="AT228" s="68" t="str">
        <f t="shared" si="184"/>
        <v/>
      </c>
      <c r="AU228" s="69" t="str">
        <f t="shared" si="185"/>
        <v/>
      </c>
      <c r="AV228" s="67">
        <f t="shared" si="186"/>
        <v>0</v>
      </c>
      <c r="AW228" s="66" t="str">
        <f t="shared" si="162"/>
        <v/>
      </c>
      <c r="AX228" s="67" t="str">
        <f t="shared" si="163"/>
        <v/>
      </c>
      <c r="AY228" s="68" t="str">
        <f t="shared" si="187"/>
        <v/>
      </c>
      <c r="AZ228" s="69" t="str">
        <f t="shared" si="188"/>
        <v/>
      </c>
      <c r="BA228" s="70">
        <f t="shared" si="189"/>
        <v>0</v>
      </c>
      <c r="BB228" s="116"/>
      <c r="BC228" s="193">
        <v>106</v>
      </c>
      <c r="BD228" s="2"/>
      <c r="BE228" s="14"/>
      <c r="BF228" s="4" t="s">
        <v>410</v>
      </c>
      <c r="BG228" s="17" t="s">
        <v>622</v>
      </c>
      <c r="BH228" s="17" t="s">
        <v>26</v>
      </c>
      <c r="BI228" s="17" t="s">
        <v>22</v>
      </c>
      <c r="BJ228" s="169"/>
      <c r="BK228" s="31" t="s">
        <v>739</v>
      </c>
      <c r="BL228" s="6"/>
      <c r="BM228" s="7"/>
      <c r="BN228" s="16"/>
      <c r="BO228" s="29" t="str">
        <f t="shared" si="151"/>
        <v>{"key_code":"k"},{"key_code":"y"},{"key_code":"u"}</v>
      </c>
      <c r="BP228" s="132"/>
      <c r="BQ228" s="29" t="str">
        <f t="shared" si="164"/>
        <v/>
      </c>
    </row>
    <row r="229" spans="1:69" ht="21">
      <c r="A229" s="154"/>
      <c r="B229" s="137"/>
      <c r="C229" s="137"/>
      <c r="D229" s="360"/>
      <c r="E229" s="371" t="str">
        <f t="shared" si="165"/>
        <v/>
      </c>
      <c r="F229" s="138" t="str">
        <f t="shared" si="190"/>
        <v/>
      </c>
      <c r="G229" s="138" t="str">
        <f t="shared" si="191"/>
        <v/>
      </c>
      <c r="H229" s="138" t="str">
        <f t="shared" si="166"/>
        <v/>
      </c>
      <c r="I229" s="138" t="str">
        <f t="shared" si="167"/>
        <v/>
      </c>
      <c r="J229" s="138" t="str">
        <f t="shared" si="192"/>
        <v/>
      </c>
      <c r="K229" s="138" t="str">
        <f t="shared" si="193"/>
        <v/>
      </c>
      <c r="L229" s="138" t="str">
        <f t="shared" si="194"/>
        <v/>
      </c>
      <c r="M229" s="138" t="str">
        <f t="shared" si="195"/>
        <v/>
      </c>
      <c r="N229" s="138" t="str">
        <f t="shared" si="168"/>
        <v/>
      </c>
      <c r="O229" s="138" t="str">
        <f t="shared" si="169"/>
        <v/>
      </c>
      <c r="P229" s="138" t="str">
        <f t="shared" si="170"/>
        <v/>
      </c>
      <c r="Q229" s="138" t="str">
        <f t="shared" si="171"/>
        <v/>
      </c>
      <c r="R229" s="138" t="str">
        <f t="shared" si="172"/>
        <v>{"description":"(Sp) き &amp; よ → きょ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29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9" s="138" t="str">
        <f t="shared" si="174"/>
        <v/>
      </c>
      <c r="U229" s="138" t="str">
        <f t="shared" si="175"/>
        <v/>
      </c>
      <c r="V229" s="138" t="str">
        <f t="shared" si="176"/>
        <v/>
      </c>
      <c r="W229" s="138"/>
      <c r="X229" s="138"/>
      <c r="Y229" s="160"/>
      <c r="Z229" s="159" t="str">
        <f t="shared" si="177"/>
        <v/>
      </c>
      <c r="AA229" s="138" t="str">
        <f t="shared" si="178"/>
        <v/>
      </c>
      <c r="AB229" s="138" t="str">
        <f t="shared" si="179"/>
        <v/>
      </c>
      <c r="AC229" s="160" t="str">
        <f t="shared" si="180"/>
        <v/>
      </c>
      <c r="AD229" s="162"/>
      <c r="AF229" s="34">
        <f t="shared" si="152"/>
        <v>2</v>
      </c>
      <c r="AG229" s="33" t="str">
        <f t="shared" si="153"/>
        <v>C</v>
      </c>
      <c r="AH229" s="33">
        <f t="shared" si="154"/>
        <v>1</v>
      </c>
      <c r="AI229" s="33">
        <f t="shared" si="155"/>
        <v>2</v>
      </c>
      <c r="AJ229" s="40">
        <f t="shared" si="156"/>
        <v>1064960</v>
      </c>
      <c r="AK229" s="319">
        <f t="shared" si="157"/>
        <v>2</v>
      </c>
      <c r="AL229" s="116"/>
      <c r="AM229" s="66" t="str">
        <f t="shared" si="158"/>
        <v/>
      </c>
      <c r="AN229" s="67" t="str">
        <f t="shared" si="159"/>
        <v/>
      </c>
      <c r="AO229" s="68" t="str">
        <f t="shared" si="181"/>
        <v/>
      </c>
      <c r="AP229" s="69" t="str">
        <f t="shared" si="182"/>
        <v/>
      </c>
      <c r="AQ229" s="67">
        <f t="shared" si="183"/>
        <v>0</v>
      </c>
      <c r="AR229" s="66" t="str">
        <f t="shared" si="160"/>
        <v/>
      </c>
      <c r="AS229" s="67" t="str">
        <f t="shared" si="161"/>
        <v/>
      </c>
      <c r="AT229" s="68" t="str">
        <f t="shared" si="184"/>
        <v/>
      </c>
      <c r="AU229" s="69" t="str">
        <f t="shared" si="185"/>
        <v/>
      </c>
      <c r="AV229" s="67">
        <f t="shared" si="186"/>
        <v>0</v>
      </c>
      <c r="AW229" s="66" t="str">
        <f t="shared" si="162"/>
        <v/>
      </c>
      <c r="AX229" s="67" t="str">
        <f t="shared" si="163"/>
        <v/>
      </c>
      <c r="AY229" s="68" t="str">
        <f t="shared" si="187"/>
        <v/>
      </c>
      <c r="AZ229" s="69" t="str">
        <f t="shared" si="188"/>
        <v/>
      </c>
      <c r="BA229" s="70">
        <f t="shared" si="189"/>
        <v>0</v>
      </c>
      <c r="BB229" s="116"/>
      <c r="BC229" s="193">
        <v>107</v>
      </c>
      <c r="BD229" s="2"/>
      <c r="BE229" s="14"/>
      <c r="BF229" s="4" t="s">
        <v>410</v>
      </c>
      <c r="BG229" s="17" t="s">
        <v>622</v>
      </c>
      <c r="BH229" s="17" t="s">
        <v>26</v>
      </c>
      <c r="BI229" s="17" t="s">
        <v>20</v>
      </c>
      <c r="BJ229" s="169"/>
      <c r="BK229" s="31" t="s">
        <v>740</v>
      </c>
      <c r="BL229" s="6"/>
      <c r="BM229" s="7"/>
      <c r="BN229" s="16"/>
      <c r="BO229" s="29" t="str">
        <f t="shared" si="151"/>
        <v>{"key_code":"k"},{"key_code":"y"},{"key_code":"o"}</v>
      </c>
      <c r="BP229" s="132"/>
      <c r="BQ229" s="29" t="str">
        <f t="shared" si="164"/>
        <v/>
      </c>
    </row>
    <row r="230" spans="1:69" ht="21">
      <c r="A230" s="154"/>
      <c r="B230" s="137"/>
      <c r="C230" s="137"/>
      <c r="D230" s="360"/>
      <c r="E230" s="371" t="str">
        <f t="shared" si="165"/>
        <v/>
      </c>
      <c r="F230" s="138" t="str">
        <f t="shared" si="190"/>
        <v/>
      </c>
      <c r="G230" s="138" t="str">
        <f t="shared" si="191"/>
        <v/>
      </c>
      <c r="H230" s="138" t="str">
        <f t="shared" si="166"/>
        <v/>
      </c>
      <c r="I230" s="138" t="str">
        <f t="shared" si="167"/>
        <v/>
      </c>
      <c r="J230" s="138" t="str">
        <f t="shared" si="192"/>
        <v/>
      </c>
      <c r="K230" s="138" t="str">
        <f t="shared" si="193"/>
        <v/>
      </c>
      <c r="L230" s="138" t="str">
        <f t="shared" si="194"/>
        <v/>
      </c>
      <c r="M230" s="138" t="str">
        <f t="shared" si="195"/>
        <v/>
      </c>
      <c r="N230" s="138" t="str">
        <f t="shared" si="168"/>
        <v/>
      </c>
      <c r="O230" s="138" t="str">
        <f t="shared" si="169"/>
        <v/>
      </c>
      <c r="P230" s="138" t="str">
        <f t="shared" si="170"/>
        <v/>
      </c>
      <c r="Q230" s="138" t="str">
        <f t="shared" si="171"/>
        <v/>
      </c>
      <c r="R230" s="138" t="str">
        <f t="shared" si="172"/>
        <v>{"description":"(Sp) に &amp; や → にゃ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0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0" s="138" t="str">
        <f t="shared" si="174"/>
        <v/>
      </c>
      <c r="U230" s="138" t="str">
        <f t="shared" si="175"/>
        <v/>
      </c>
      <c r="V230" s="138" t="str">
        <f t="shared" si="176"/>
        <v/>
      </c>
      <c r="W230" s="138"/>
      <c r="X230" s="138"/>
      <c r="Y230" s="160"/>
      <c r="Z230" s="159" t="str">
        <f t="shared" si="177"/>
        <v/>
      </c>
      <c r="AA230" s="138" t="str">
        <f t="shared" si="178"/>
        <v/>
      </c>
      <c r="AB230" s="138" t="str">
        <f t="shared" si="179"/>
        <v/>
      </c>
      <c r="AC230" s="160" t="str">
        <f t="shared" si="180"/>
        <v/>
      </c>
      <c r="AD230" s="162"/>
      <c r="AF230" s="34">
        <f t="shared" si="152"/>
        <v>2</v>
      </c>
      <c r="AG230" s="33" t="str">
        <f t="shared" si="153"/>
        <v>C</v>
      </c>
      <c r="AH230" s="33">
        <f t="shared" si="154"/>
        <v>1</v>
      </c>
      <c r="AI230" s="33">
        <f t="shared" si="155"/>
        <v>2</v>
      </c>
      <c r="AJ230" s="40">
        <f t="shared" si="156"/>
        <v>1207959552</v>
      </c>
      <c r="AK230" s="319">
        <f t="shared" si="157"/>
        <v>2</v>
      </c>
      <c r="AL230" s="116"/>
      <c r="AM230" s="66" t="str">
        <f t="shared" si="158"/>
        <v/>
      </c>
      <c r="AN230" s="67" t="str">
        <f t="shared" si="159"/>
        <v/>
      </c>
      <c r="AO230" s="68" t="str">
        <f t="shared" si="181"/>
        <v/>
      </c>
      <c r="AP230" s="69" t="str">
        <f t="shared" si="182"/>
        <v/>
      </c>
      <c r="AQ230" s="67">
        <f t="shared" si="183"/>
        <v>0</v>
      </c>
      <c r="AR230" s="66" t="str">
        <f t="shared" si="160"/>
        <v/>
      </c>
      <c r="AS230" s="67" t="str">
        <f t="shared" si="161"/>
        <v/>
      </c>
      <c r="AT230" s="68" t="str">
        <f t="shared" si="184"/>
        <v/>
      </c>
      <c r="AU230" s="69" t="str">
        <f t="shared" si="185"/>
        <v/>
      </c>
      <c r="AV230" s="67">
        <f t="shared" si="186"/>
        <v>0</v>
      </c>
      <c r="AW230" s="66" t="str">
        <f t="shared" si="162"/>
        <v/>
      </c>
      <c r="AX230" s="67" t="str">
        <f t="shared" si="163"/>
        <v/>
      </c>
      <c r="AY230" s="68" t="str">
        <f t="shared" si="187"/>
        <v/>
      </c>
      <c r="AZ230" s="69" t="str">
        <f t="shared" si="188"/>
        <v/>
      </c>
      <c r="BA230" s="70">
        <f t="shared" si="189"/>
        <v>0</v>
      </c>
      <c r="BB230" s="116"/>
      <c r="BC230" s="193">
        <v>108</v>
      </c>
      <c r="BD230" s="2"/>
      <c r="BE230" s="14"/>
      <c r="BF230" s="4" t="s">
        <v>410</v>
      </c>
      <c r="BG230" s="17" t="s">
        <v>622</v>
      </c>
      <c r="BH230" s="17" t="s">
        <v>47</v>
      </c>
      <c r="BI230" s="17" t="s">
        <v>51</v>
      </c>
      <c r="BJ230" s="169"/>
      <c r="BK230" s="31" t="s">
        <v>741</v>
      </c>
      <c r="BL230" s="6"/>
      <c r="BM230" s="7"/>
      <c r="BN230" s="16"/>
      <c r="BO230" s="29" t="str">
        <f t="shared" si="151"/>
        <v>{"key_code":"n"},{"key_code":"y"},{"key_code":"a"}</v>
      </c>
      <c r="BP230" s="132"/>
      <c r="BQ230" s="29" t="str">
        <f t="shared" si="164"/>
        <v/>
      </c>
    </row>
    <row r="231" spans="1:69" ht="21">
      <c r="A231" s="154"/>
      <c r="B231" s="137"/>
      <c r="C231" s="137"/>
      <c r="D231" s="360"/>
      <c r="E231" s="371" t="str">
        <f t="shared" si="165"/>
        <v/>
      </c>
      <c r="F231" s="138" t="str">
        <f t="shared" si="190"/>
        <v/>
      </c>
      <c r="G231" s="138" t="str">
        <f t="shared" si="191"/>
        <v/>
      </c>
      <c r="H231" s="138" t="str">
        <f t="shared" si="166"/>
        <v/>
      </c>
      <c r="I231" s="138" t="str">
        <f t="shared" si="167"/>
        <v/>
      </c>
      <c r="J231" s="138" t="str">
        <f t="shared" si="192"/>
        <v/>
      </c>
      <c r="K231" s="138" t="str">
        <f t="shared" si="193"/>
        <v/>
      </c>
      <c r="L231" s="138" t="str">
        <f t="shared" si="194"/>
        <v/>
      </c>
      <c r="M231" s="138" t="str">
        <f t="shared" si="195"/>
        <v/>
      </c>
      <c r="N231" s="138" t="str">
        <f t="shared" si="168"/>
        <v/>
      </c>
      <c r="O231" s="138" t="str">
        <f t="shared" si="169"/>
        <v/>
      </c>
      <c r="P231" s="138" t="str">
        <f t="shared" si="170"/>
        <v/>
      </c>
      <c r="Q231" s="138" t="str">
        <f t="shared" si="171"/>
        <v/>
      </c>
      <c r="R231" s="138" t="str">
        <f t="shared" si="172"/>
        <v>{"description":"(Sp) に &amp; ゆ → にゅ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1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1" s="138" t="str">
        <f t="shared" si="174"/>
        <v/>
      </c>
      <c r="U231" s="138" t="str">
        <f t="shared" si="175"/>
        <v/>
      </c>
      <c r="V231" s="138" t="str">
        <f t="shared" si="176"/>
        <v/>
      </c>
      <c r="W231" s="138"/>
      <c r="X231" s="138"/>
      <c r="Y231" s="160"/>
      <c r="Z231" s="159" t="str">
        <f t="shared" si="177"/>
        <v/>
      </c>
      <c r="AA231" s="138" t="str">
        <f t="shared" si="178"/>
        <v/>
      </c>
      <c r="AB231" s="138" t="str">
        <f t="shared" si="179"/>
        <v/>
      </c>
      <c r="AC231" s="160" t="str">
        <f t="shared" si="180"/>
        <v/>
      </c>
      <c r="AD231" s="162"/>
      <c r="AF231" s="34">
        <f t="shared" si="152"/>
        <v>2</v>
      </c>
      <c r="AG231" s="33" t="str">
        <f t="shared" si="153"/>
        <v>C</v>
      </c>
      <c r="AH231" s="33">
        <f t="shared" si="154"/>
        <v>1</v>
      </c>
      <c r="AI231" s="33">
        <f t="shared" si="155"/>
        <v>2</v>
      </c>
      <c r="AJ231" s="40">
        <f t="shared" si="156"/>
        <v>138412032</v>
      </c>
      <c r="AK231" s="319">
        <f t="shared" si="157"/>
        <v>2</v>
      </c>
      <c r="AL231" s="116"/>
      <c r="AM231" s="66" t="str">
        <f t="shared" si="158"/>
        <v/>
      </c>
      <c r="AN231" s="67" t="str">
        <f t="shared" si="159"/>
        <v/>
      </c>
      <c r="AO231" s="68" t="str">
        <f t="shared" si="181"/>
        <v/>
      </c>
      <c r="AP231" s="69" t="str">
        <f t="shared" si="182"/>
        <v/>
      </c>
      <c r="AQ231" s="67">
        <f t="shared" si="183"/>
        <v>0</v>
      </c>
      <c r="AR231" s="66" t="str">
        <f t="shared" si="160"/>
        <v/>
      </c>
      <c r="AS231" s="67" t="str">
        <f t="shared" si="161"/>
        <v/>
      </c>
      <c r="AT231" s="68" t="str">
        <f t="shared" si="184"/>
        <v/>
      </c>
      <c r="AU231" s="69" t="str">
        <f t="shared" si="185"/>
        <v/>
      </c>
      <c r="AV231" s="67">
        <f t="shared" si="186"/>
        <v>0</v>
      </c>
      <c r="AW231" s="66" t="str">
        <f t="shared" si="162"/>
        <v/>
      </c>
      <c r="AX231" s="67" t="str">
        <f t="shared" si="163"/>
        <v/>
      </c>
      <c r="AY231" s="68" t="str">
        <f t="shared" si="187"/>
        <v/>
      </c>
      <c r="AZ231" s="69" t="str">
        <f t="shared" si="188"/>
        <v/>
      </c>
      <c r="BA231" s="70">
        <f t="shared" si="189"/>
        <v>0</v>
      </c>
      <c r="BB231" s="116"/>
      <c r="BC231" s="193">
        <v>109</v>
      </c>
      <c r="BD231" s="2"/>
      <c r="BE231" s="14"/>
      <c r="BF231" s="4" t="s">
        <v>410</v>
      </c>
      <c r="BG231" s="17" t="s">
        <v>622</v>
      </c>
      <c r="BH231" s="17" t="s">
        <v>47</v>
      </c>
      <c r="BI231" s="17" t="s">
        <v>22</v>
      </c>
      <c r="BJ231" s="169"/>
      <c r="BK231" s="31" t="s">
        <v>742</v>
      </c>
      <c r="BL231" s="6"/>
      <c r="BM231" s="7"/>
      <c r="BN231" s="16"/>
      <c r="BO231" s="29" t="str">
        <f t="shared" si="151"/>
        <v>{"key_code":"n"},{"key_code":"y"},{"key_code":"u"}</v>
      </c>
      <c r="BP231" s="132"/>
      <c r="BQ231" s="29" t="str">
        <f t="shared" si="164"/>
        <v/>
      </c>
    </row>
    <row r="232" spans="1:69" ht="21">
      <c r="A232" s="154"/>
      <c r="B232" s="137"/>
      <c r="C232" s="137"/>
      <c r="D232" s="360"/>
      <c r="E232" s="371" t="str">
        <f t="shared" si="165"/>
        <v/>
      </c>
      <c r="F232" s="138" t="str">
        <f t="shared" si="190"/>
        <v/>
      </c>
      <c r="G232" s="138" t="str">
        <f t="shared" si="191"/>
        <v/>
      </c>
      <c r="H232" s="138" t="str">
        <f t="shared" si="166"/>
        <v/>
      </c>
      <c r="I232" s="138" t="str">
        <f t="shared" si="167"/>
        <v/>
      </c>
      <c r="J232" s="138" t="str">
        <f t="shared" si="192"/>
        <v/>
      </c>
      <c r="K232" s="138" t="str">
        <f t="shared" si="193"/>
        <v/>
      </c>
      <c r="L232" s="138" t="str">
        <f t="shared" si="194"/>
        <v/>
      </c>
      <c r="M232" s="138" t="str">
        <f t="shared" si="195"/>
        <v/>
      </c>
      <c r="N232" s="138" t="str">
        <f t="shared" si="168"/>
        <v/>
      </c>
      <c r="O232" s="138" t="str">
        <f t="shared" si="169"/>
        <v/>
      </c>
      <c r="P232" s="138" t="str">
        <f t="shared" si="170"/>
        <v/>
      </c>
      <c r="Q232" s="138" t="str">
        <f t="shared" si="171"/>
        <v/>
      </c>
      <c r="R232" s="138" t="str">
        <f t="shared" si="172"/>
        <v>{"description":"(Sp) に &amp; よ → にょ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2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2" s="138" t="str">
        <f t="shared" si="174"/>
        <v/>
      </c>
      <c r="U232" s="138" t="str">
        <f t="shared" si="175"/>
        <v/>
      </c>
      <c r="V232" s="138" t="str">
        <f t="shared" si="176"/>
        <v/>
      </c>
      <c r="W232" s="138"/>
      <c r="X232" s="138"/>
      <c r="Y232" s="160"/>
      <c r="Z232" s="159" t="str">
        <f t="shared" si="177"/>
        <v/>
      </c>
      <c r="AA232" s="138" t="str">
        <f t="shared" si="178"/>
        <v/>
      </c>
      <c r="AB232" s="138" t="str">
        <f t="shared" si="179"/>
        <v/>
      </c>
      <c r="AC232" s="160" t="str">
        <f t="shared" si="180"/>
        <v/>
      </c>
      <c r="AD232" s="162"/>
      <c r="AF232" s="34">
        <f t="shared" si="152"/>
        <v>2</v>
      </c>
      <c r="AG232" s="33" t="str">
        <f t="shared" si="153"/>
        <v>C</v>
      </c>
      <c r="AH232" s="33">
        <f t="shared" si="154"/>
        <v>1</v>
      </c>
      <c r="AI232" s="33">
        <f t="shared" si="155"/>
        <v>2</v>
      </c>
      <c r="AJ232" s="40">
        <f t="shared" si="156"/>
        <v>135266304</v>
      </c>
      <c r="AK232" s="319">
        <f t="shared" si="157"/>
        <v>2</v>
      </c>
      <c r="AL232" s="116"/>
      <c r="AM232" s="66" t="str">
        <f t="shared" si="158"/>
        <v/>
      </c>
      <c r="AN232" s="67" t="str">
        <f t="shared" si="159"/>
        <v/>
      </c>
      <c r="AO232" s="68" t="str">
        <f t="shared" si="181"/>
        <v/>
      </c>
      <c r="AP232" s="69" t="str">
        <f t="shared" si="182"/>
        <v/>
      </c>
      <c r="AQ232" s="67">
        <f t="shared" si="183"/>
        <v>0</v>
      </c>
      <c r="AR232" s="66" t="str">
        <f t="shared" si="160"/>
        <v/>
      </c>
      <c r="AS232" s="67" t="str">
        <f t="shared" si="161"/>
        <v/>
      </c>
      <c r="AT232" s="68" t="str">
        <f t="shared" si="184"/>
        <v/>
      </c>
      <c r="AU232" s="69" t="str">
        <f t="shared" si="185"/>
        <v/>
      </c>
      <c r="AV232" s="67">
        <f t="shared" si="186"/>
        <v>0</v>
      </c>
      <c r="AW232" s="66" t="str">
        <f t="shared" si="162"/>
        <v/>
      </c>
      <c r="AX232" s="67" t="str">
        <f t="shared" si="163"/>
        <v/>
      </c>
      <c r="AY232" s="68" t="str">
        <f t="shared" si="187"/>
        <v/>
      </c>
      <c r="AZ232" s="69" t="str">
        <f t="shared" si="188"/>
        <v/>
      </c>
      <c r="BA232" s="70">
        <f t="shared" si="189"/>
        <v>0</v>
      </c>
      <c r="BB232" s="116"/>
      <c r="BC232" s="193">
        <v>110</v>
      </c>
      <c r="BD232" s="2"/>
      <c r="BE232" s="14"/>
      <c r="BF232" s="4" t="s">
        <v>410</v>
      </c>
      <c r="BG232" s="17" t="s">
        <v>622</v>
      </c>
      <c r="BH232" s="17" t="s">
        <v>47</v>
      </c>
      <c r="BI232" s="17" t="s">
        <v>20</v>
      </c>
      <c r="BJ232" s="169"/>
      <c r="BK232" s="31" t="s">
        <v>743</v>
      </c>
      <c r="BL232" s="6"/>
      <c r="BM232" s="7"/>
      <c r="BN232" s="16"/>
      <c r="BO232" s="29" t="str">
        <f t="shared" si="151"/>
        <v>{"key_code":"n"},{"key_code":"y"},{"key_code":"o"}</v>
      </c>
      <c r="BP232" s="132"/>
      <c r="BQ232" s="29" t="str">
        <f t="shared" si="164"/>
        <v/>
      </c>
    </row>
    <row r="233" spans="1:69" ht="21">
      <c r="A233" s="154"/>
      <c r="B233" s="137"/>
      <c r="C233" s="137"/>
      <c r="D233" s="360"/>
      <c r="E233" s="371" t="str">
        <f t="shared" si="165"/>
        <v/>
      </c>
      <c r="F233" s="138" t="str">
        <f t="shared" si="190"/>
        <v/>
      </c>
      <c r="G233" s="138" t="str">
        <f t="shared" si="191"/>
        <v/>
      </c>
      <c r="H233" s="138" t="str">
        <f t="shared" si="166"/>
        <v/>
      </c>
      <c r="I233" s="138" t="str">
        <f t="shared" si="167"/>
        <v/>
      </c>
      <c r="J233" s="138" t="str">
        <f t="shared" si="192"/>
        <v/>
      </c>
      <c r="K233" s="138" t="str">
        <f t="shared" si="193"/>
        <v/>
      </c>
      <c r="L233" s="138" t="str">
        <f t="shared" si="194"/>
        <v/>
      </c>
      <c r="M233" s="138" t="str">
        <f t="shared" si="195"/>
        <v/>
      </c>
      <c r="N233" s="138" t="str">
        <f t="shared" si="168"/>
        <v/>
      </c>
      <c r="O233" s="138" t="str">
        <f t="shared" si="169"/>
        <v/>
      </c>
      <c r="P233" s="138" t="str">
        <f t="shared" si="170"/>
        <v/>
      </c>
      <c r="Q233" s="138" t="str">
        <f t="shared" si="171"/>
        <v/>
      </c>
      <c r="R233" s="138" t="str">
        <f t="shared" si="172"/>
        <v>{"description":"(Sp) ち &amp; や → ちゃ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3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3" s="138" t="str">
        <f t="shared" si="174"/>
        <v/>
      </c>
      <c r="U233" s="138" t="str">
        <f t="shared" si="175"/>
        <v/>
      </c>
      <c r="V233" s="138" t="str">
        <f t="shared" si="176"/>
        <v/>
      </c>
      <c r="W233" s="138"/>
      <c r="X233" s="138"/>
      <c r="Y233" s="160"/>
      <c r="Z233" s="159" t="str">
        <f t="shared" si="177"/>
        <v/>
      </c>
      <c r="AA233" s="138" t="str">
        <f t="shared" si="178"/>
        <v/>
      </c>
      <c r="AB233" s="138" t="str">
        <f t="shared" si="179"/>
        <v/>
      </c>
      <c r="AC233" s="160" t="str">
        <f t="shared" si="180"/>
        <v/>
      </c>
      <c r="AD233" s="162"/>
      <c r="AF233" s="34">
        <f t="shared" si="152"/>
        <v>2</v>
      </c>
      <c r="AG233" s="33" t="str">
        <f t="shared" si="153"/>
        <v>C</v>
      </c>
      <c r="AH233" s="33">
        <f t="shared" si="154"/>
        <v>1</v>
      </c>
      <c r="AI233" s="33">
        <f t="shared" si="155"/>
        <v>2</v>
      </c>
      <c r="AJ233" s="40">
        <f t="shared" si="156"/>
        <v>1610612736</v>
      </c>
      <c r="AK233" s="319">
        <f t="shared" si="157"/>
        <v>2</v>
      </c>
      <c r="AL233" s="116"/>
      <c r="AM233" s="66" t="str">
        <f t="shared" si="158"/>
        <v/>
      </c>
      <c r="AN233" s="67" t="str">
        <f t="shared" si="159"/>
        <v/>
      </c>
      <c r="AO233" s="68" t="str">
        <f t="shared" si="181"/>
        <v/>
      </c>
      <c r="AP233" s="69" t="str">
        <f t="shared" si="182"/>
        <v/>
      </c>
      <c r="AQ233" s="67">
        <f t="shared" si="183"/>
        <v>0</v>
      </c>
      <c r="AR233" s="66" t="str">
        <f t="shared" si="160"/>
        <v/>
      </c>
      <c r="AS233" s="67" t="str">
        <f t="shared" si="161"/>
        <v/>
      </c>
      <c r="AT233" s="68" t="str">
        <f t="shared" si="184"/>
        <v/>
      </c>
      <c r="AU233" s="69" t="str">
        <f t="shared" si="185"/>
        <v/>
      </c>
      <c r="AV233" s="67">
        <f t="shared" si="186"/>
        <v>0</v>
      </c>
      <c r="AW233" s="66" t="str">
        <f t="shared" si="162"/>
        <v/>
      </c>
      <c r="AX233" s="67" t="str">
        <f t="shared" si="163"/>
        <v/>
      </c>
      <c r="AY233" s="68" t="str">
        <f t="shared" si="187"/>
        <v/>
      </c>
      <c r="AZ233" s="69" t="str">
        <f t="shared" si="188"/>
        <v/>
      </c>
      <c r="BA233" s="70">
        <f t="shared" si="189"/>
        <v>0</v>
      </c>
      <c r="BB233" s="116"/>
      <c r="BC233" s="193">
        <v>111</v>
      </c>
      <c r="BD233" s="2"/>
      <c r="BE233" s="14"/>
      <c r="BF233" s="4" t="s">
        <v>410</v>
      </c>
      <c r="BG233" s="17" t="s">
        <v>622</v>
      </c>
      <c r="BH233" s="17" t="s">
        <v>50</v>
      </c>
      <c r="BI233" s="17" t="s">
        <v>51</v>
      </c>
      <c r="BJ233" s="169"/>
      <c r="BK233" s="31" t="s">
        <v>744</v>
      </c>
      <c r="BL233" s="6"/>
      <c r="BM233" s="7"/>
      <c r="BN233" s="16"/>
      <c r="BO233" s="29" t="str">
        <f t="shared" si="151"/>
        <v>{"key_code":"t"},{"key_code":"y"},{"key_code":"a"}</v>
      </c>
      <c r="BP233" s="132"/>
      <c r="BQ233" s="29" t="str">
        <f t="shared" si="164"/>
        <v/>
      </c>
    </row>
    <row r="234" spans="1:69" ht="21">
      <c r="A234" s="154"/>
      <c r="B234" s="137"/>
      <c r="C234" s="137"/>
      <c r="D234" s="360"/>
      <c r="E234" s="371" t="str">
        <f t="shared" si="165"/>
        <v/>
      </c>
      <c r="F234" s="138" t="str">
        <f t="shared" si="190"/>
        <v/>
      </c>
      <c r="G234" s="138" t="str">
        <f t="shared" si="191"/>
        <v/>
      </c>
      <c r="H234" s="138" t="str">
        <f t="shared" si="166"/>
        <v/>
      </c>
      <c r="I234" s="138" t="str">
        <f t="shared" si="167"/>
        <v/>
      </c>
      <c r="J234" s="138" t="str">
        <f t="shared" si="192"/>
        <v/>
      </c>
      <c r="K234" s="138" t="str">
        <f t="shared" si="193"/>
        <v/>
      </c>
      <c r="L234" s="138" t="str">
        <f t="shared" si="194"/>
        <v/>
      </c>
      <c r="M234" s="138" t="str">
        <f t="shared" si="195"/>
        <v/>
      </c>
      <c r="N234" s="138" t="str">
        <f t="shared" si="168"/>
        <v/>
      </c>
      <c r="O234" s="138" t="str">
        <f t="shared" si="169"/>
        <v/>
      </c>
      <c r="P234" s="138" t="str">
        <f t="shared" si="170"/>
        <v/>
      </c>
      <c r="Q234" s="138" t="str">
        <f t="shared" si="171"/>
        <v/>
      </c>
      <c r="R234" s="138" t="str">
        <f t="shared" si="172"/>
        <v>{"description":"(Sp) ち &amp; ゆ → ちゅ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4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4" s="138" t="str">
        <f t="shared" si="174"/>
        <v/>
      </c>
      <c r="U234" s="138" t="str">
        <f t="shared" si="175"/>
        <v/>
      </c>
      <c r="V234" s="138" t="str">
        <f t="shared" si="176"/>
        <v/>
      </c>
      <c r="W234" s="138"/>
      <c r="X234" s="138"/>
      <c r="Y234" s="160"/>
      <c r="Z234" s="159" t="str">
        <f t="shared" si="177"/>
        <v/>
      </c>
      <c r="AA234" s="138" t="str">
        <f t="shared" si="178"/>
        <v/>
      </c>
      <c r="AB234" s="138" t="str">
        <f t="shared" si="179"/>
        <v/>
      </c>
      <c r="AC234" s="160" t="str">
        <f t="shared" si="180"/>
        <v/>
      </c>
      <c r="AD234" s="162"/>
      <c r="AF234" s="34">
        <f t="shared" si="152"/>
        <v>2</v>
      </c>
      <c r="AG234" s="33" t="str">
        <f t="shared" si="153"/>
        <v>C</v>
      </c>
      <c r="AH234" s="33">
        <f t="shared" si="154"/>
        <v>1</v>
      </c>
      <c r="AI234" s="33">
        <f t="shared" si="155"/>
        <v>2</v>
      </c>
      <c r="AJ234" s="40">
        <f t="shared" si="156"/>
        <v>541065216</v>
      </c>
      <c r="AK234" s="319">
        <f t="shared" si="157"/>
        <v>2</v>
      </c>
      <c r="AL234" s="116"/>
      <c r="AM234" s="66" t="str">
        <f t="shared" si="158"/>
        <v/>
      </c>
      <c r="AN234" s="67" t="str">
        <f t="shared" si="159"/>
        <v/>
      </c>
      <c r="AO234" s="68" t="str">
        <f t="shared" si="181"/>
        <v/>
      </c>
      <c r="AP234" s="69" t="str">
        <f t="shared" si="182"/>
        <v/>
      </c>
      <c r="AQ234" s="67">
        <f t="shared" si="183"/>
        <v>0</v>
      </c>
      <c r="AR234" s="66" t="str">
        <f t="shared" si="160"/>
        <v/>
      </c>
      <c r="AS234" s="67" t="str">
        <f t="shared" si="161"/>
        <v/>
      </c>
      <c r="AT234" s="68" t="str">
        <f t="shared" si="184"/>
        <v/>
      </c>
      <c r="AU234" s="69" t="str">
        <f t="shared" si="185"/>
        <v/>
      </c>
      <c r="AV234" s="67">
        <f t="shared" si="186"/>
        <v>0</v>
      </c>
      <c r="AW234" s="66" t="str">
        <f t="shared" si="162"/>
        <v/>
      </c>
      <c r="AX234" s="67" t="str">
        <f t="shared" si="163"/>
        <v/>
      </c>
      <c r="AY234" s="68" t="str">
        <f t="shared" si="187"/>
        <v/>
      </c>
      <c r="AZ234" s="69" t="str">
        <f t="shared" si="188"/>
        <v/>
      </c>
      <c r="BA234" s="70">
        <f t="shared" si="189"/>
        <v>0</v>
      </c>
      <c r="BB234" s="116"/>
      <c r="BC234" s="193">
        <v>112</v>
      </c>
      <c r="BD234" s="2"/>
      <c r="BE234" s="14"/>
      <c r="BF234" s="4" t="s">
        <v>410</v>
      </c>
      <c r="BG234" s="17" t="s">
        <v>622</v>
      </c>
      <c r="BH234" s="17" t="s">
        <v>50</v>
      </c>
      <c r="BI234" s="17" t="s">
        <v>22</v>
      </c>
      <c r="BJ234" s="169"/>
      <c r="BK234" s="31" t="s">
        <v>745</v>
      </c>
      <c r="BL234" s="6"/>
      <c r="BM234" s="7"/>
      <c r="BN234" s="16"/>
      <c r="BO234" s="29" t="str">
        <f t="shared" si="151"/>
        <v>{"key_code":"t"},{"key_code":"y"},{"key_code":"u"}</v>
      </c>
      <c r="BP234" s="132"/>
      <c r="BQ234" s="29" t="str">
        <f t="shared" si="164"/>
        <v/>
      </c>
    </row>
    <row r="235" spans="1:69" ht="21">
      <c r="A235" s="154"/>
      <c r="B235" s="137"/>
      <c r="C235" s="137"/>
      <c r="D235" s="360"/>
      <c r="E235" s="371" t="str">
        <f t="shared" si="165"/>
        <v/>
      </c>
      <c r="F235" s="138" t="str">
        <f t="shared" si="190"/>
        <v/>
      </c>
      <c r="G235" s="138" t="str">
        <f t="shared" si="191"/>
        <v/>
      </c>
      <c r="H235" s="138" t="str">
        <f t="shared" si="166"/>
        <v/>
      </c>
      <c r="I235" s="138" t="str">
        <f t="shared" si="167"/>
        <v/>
      </c>
      <c r="J235" s="138" t="str">
        <f t="shared" si="192"/>
        <v/>
      </c>
      <c r="K235" s="138" t="str">
        <f t="shared" si="193"/>
        <v/>
      </c>
      <c r="L235" s="138" t="str">
        <f t="shared" si="194"/>
        <v/>
      </c>
      <c r="M235" s="138" t="str">
        <f t="shared" si="195"/>
        <v/>
      </c>
      <c r="N235" s="138" t="str">
        <f t="shared" si="168"/>
        <v/>
      </c>
      <c r="O235" s="138" t="str">
        <f t="shared" si="169"/>
        <v/>
      </c>
      <c r="P235" s="138" t="str">
        <f t="shared" si="170"/>
        <v/>
      </c>
      <c r="Q235" s="138" t="str">
        <f t="shared" si="171"/>
        <v/>
      </c>
      <c r="R235" s="138" t="str">
        <f t="shared" si="172"/>
        <v>{"description":"(Sp) ち &amp; よ → ちょ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5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5" s="138" t="str">
        <f t="shared" si="174"/>
        <v/>
      </c>
      <c r="U235" s="138" t="str">
        <f t="shared" si="175"/>
        <v/>
      </c>
      <c r="V235" s="138" t="str">
        <f t="shared" si="176"/>
        <v/>
      </c>
      <c r="W235" s="138"/>
      <c r="X235" s="138"/>
      <c r="Y235" s="160"/>
      <c r="Z235" s="159" t="str">
        <f t="shared" si="177"/>
        <v/>
      </c>
      <c r="AA235" s="138" t="str">
        <f t="shared" si="178"/>
        <v/>
      </c>
      <c r="AB235" s="138" t="str">
        <f t="shared" si="179"/>
        <v/>
      </c>
      <c r="AC235" s="160" t="str">
        <f t="shared" si="180"/>
        <v/>
      </c>
      <c r="AD235" s="162"/>
      <c r="AF235" s="34">
        <f t="shared" si="152"/>
        <v>2</v>
      </c>
      <c r="AG235" s="33" t="str">
        <f t="shared" si="153"/>
        <v>C</v>
      </c>
      <c r="AH235" s="33">
        <f t="shared" si="154"/>
        <v>1</v>
      </c>
      <c r="AI235" s="33">
        <f t="shared" si="155"/>
        <v>2</v>
      </c>
      <c r="AJ235" s="40">
        <f t="shared" si="156"/>
        <v>537919488</v>
      </c>
      <c r="AK235" s="319">
        <f t="shared" si="157"/>
        <v>2</v>
      </c>
      <c r="AL235" s="116"/>
      <c r="AM235" s="66" t="str">
        <f t="shared" si="158"/>
        <v/>
      </c>
      <c r="AN235" s="67" t="str">
        <f t="shared" si="159"/>
        <v/>
      </c>
      <c r="AO235" s="68" t="str">
        <f t="shared" si="181"/>
        <v/>
      </c>
      <c r="AP235" s="69" t="str">
        <f t="shared" si="182"/>
        <v/>
      </c>
      <c r="AQ235" s="67">
        <f t="shared" si="183"/>
        <v>0</v>
      </c>
      <c r="AR235" s="66" t="str">
        <f t="shared" si="160"/>
        <v/>
      </c>
      <c r="AS235" s="67" t="str">
        <f t="shared" si="161"/>
        <v/>
      </c>
      <c r="AT235" s="68" t="str">
        <f t="shared" si="184"/>
        <v/>
      </c>
      <c r="AU235" s="69" t="str">
        <f t="shared" si="185"/>
        <v/>
      </c>
      <c r="AV235" s="67">
        <f t="shared" si="186"/>
        <v>0</v>
      </c>
      <c r="AW235" s="66" t="str">
        <f t="shared" si="162"/>
        <v/>
      </c>
      <c r="AX235" s="67" t="str">
        <f t="shared" si="163"/>
        <v/>
      </c>
      <c r="AY235" s="68" t="str">
        <f t="shared" si="187"/>
        <v/>
      </c>
      <c r="AZ235" s="69" t="str">
        <f t="shared" si="188"/>
        <v/>
      </c>
      <c r="BA235" s="70">
        <f t="shared" si="189"/>
        <v>0</v>
      </c>
      <c r="BB235" s="116"/>
      <c r="BC235" s="193">
        <v>113</v>
      </c>
      <c r="BD235" s="2"/>
      <c r="BE235" s="14"/>
      <c r="BF235" s="4" t="s">
        <v>410</v>
      </c>
      <c r="BG235" s="17" t="s">
        <v>622</v>
      </c>
      <c r="BH235" s="17" t="s">
        <v>50</v>
      </c>
      <c r="BI235" s="17" t="s">
        <v>20</v>
      </c>
      <c r="BJ235" s="169"/>
      <c r="BK235" s="31" t="s">
        <v>746</v>
      </c>
      <c r="BL235" s="6"/>
      <c r="BM235" s="7"/>
      <c r="BN235" s="16"/>
      <c r="BO235" s="29" t="str">
        <f t="shared" si="151"/>
        <v>{"key_code":"t"},{"key_code":"y"},{"key_code":"o"}</v>
      </c>
      <c r="BP235" s="132"/>
      <c r="BQ235" s="29" t="str">
        <f t="shared" si="164"/>
        <v/>
      </c>
    </row>
    <row r="236" spans="1:69" ht="21">
      <c r="A236" s="154"/>
      <c r="B236" s="137"/>
      <c r="C236" s="137"/>
      <c r="D236" s="360"/>
      <c r="E236" s="371" t="str">
        <f t="shared" si="165"/>
        <v/>
      </c>
      <c r="F236" s="138" t="str">
        <f t="shared" si="190"/>
        <v/>
      </c>
      <c r="G236" s="138" t="str">
        <f t="shared" si="191"/>
        <v/>
      </c>
      <c r="H236" s="138" t="str">
        <f t="shared" si="166"/>
        <v/>
      </c>
      <c r="I236" s="138" t="str">
        <f t="shared" si="167"/>
        <v/>
      </c>
      <c r="J236" s="138" t="str">
        <f t="shared" si="192"/>
        <v/>
      </c>
      <c r="K236" s="138" t="str">
        <f t="shared" si="193"/>
        <v/>
      </c>
      <c r="L236" s="138" t="str">
        <f t="shared" si="194"/>
        <v/>
      </c>
      <c r="M236" s="138" t="str">
        <f t="shared" si="195"/>
        <v/>
      </c>
      <c r="N236" s="138" t="str">
        <f t="shared" si="168"/>
        <v/>
      </c>
      <c r="O236" s="138" t="str">
        <f t="shared" si="169"/>
        <v/>
      </c>
      <c r="P236" s="138" t="str">
        <f t="shared" si="170"/>
        <v/>
      </c>
      <c r="Q236" s="138" t="str">
        <f t="shared" si="171"/>
        <v/>
      </c>
      <c r="R236" s="138" t="str">
        <f t="shared" si="172"/>
        <v>{"description":"(Sp) ひ &amp; や → ひゃ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6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6" s="138" t="str">
        <f t="shared" si="174"/>
        <v/>
      </c>
      <c r="U236" s="138" t="str">
        <f t="shared" si="175"/>
        <v/>
      </c>
      <c r="V236" s="138" t="str">
        <f t="shared" si="176"/>
        <v/>
      </c>
      <c r="W236" s="138"/>
      <c r="X236" s="138"/>
      <c r="Y236" s="160"/>
      <c r="Z236" s="159" t="str">
        <f t="shared" si="177"/>
        <v/>
      </c>
      <c r="AA236" s="138" t="str">
        <f t="shared" si="178"/>
        <v/>
      </c>
      <c r="AB236" s="138" t="str">
        <f t="shared" si="179"/>
        <v/>
      </c>
      <c r="AC236" s="160" t="str">
        <f t="shared" si="180"/>
        <v/>
      </c>
      <c r="AD236" s="162"/>
      <c r="AF236" s="34">
        <f t="shared" si="152"/>
        <v>2</v>
      </c>
      <c r="AG236" s="33" t="str">
        <f t="shared" si="153"/>
        <v>C</v>
      </c>
      <c r="AH236" s="33">
        <f t="shared" si="154"/>
        <v>1</v>
      </c>
      <c r="AI236" s="33">
        <f t="shared" si="155"/>
        <v>2</v>
      </c>
      <c r="AJ236" s="40">
        <f t="shared" si="156"/>
        <v>275951648768</v>
      </c>
      <c r="AK236" s="319">
        <f t="shared" si="157"/>
        <v>2</v>
      </c>
      <c r="AL236" s="116"/>
      <c r="AM236" s="66" t="str">
        <f t="shared" si="158"/>
        <v/>
      </c>
      <c r="AN236" s="67" t="str">
        <f t="shared" si="159"/>
        <v/>
      </c>
      <c r="AO236" s="68" t="str">
        <f t="shared" si="181"/>
        <v/>
      </c>
      <c r="AP236" s="69" t="str">
        <f t="shared" si="182"/>
        <v/>
      </c>
      <c r="AQ236" s="67">
        <f t="shared" si="183"/>
        <v>0</v>
      </c>
      <c r="AR236" s="66" t="str">
        <f t="shared" si="160"/>
        <v/>
      </c>
      <c r="AS236" s="67" t="str">
        <f t="shared" si="161"/>
        <v/>
      </c>
      <c r="AT236" s="68" t="str">
        <f t="shared" si="184"/>
        <v/>
      </c>
      <c r="AU236" s="69" t="str">
        <f t="shared" si="185"/>
        <v/>
      </c>
      <c r="AV236" s="67">
        <f t="shared" si="186"/>
        <v>0</v>
      </c>
      <c r="AW236" s="66" t="str">
        <f t="shared" si="162"/>
        <v/>
      </c>
      <c r="AX236" s="67" t="str">
        <f t="shared" si="163"/>
        <v/>
      </c>
      <c r="AY236" s="68" t="str">
        <f t="shared" si="187"/>
        <v/>
      </c>
      <c r="AZ236" s="69" t="str">
        <f t="shared" si="188"/>
        <v/>
      </c>
      <c r="BA236" s="70">
        <f t="shared" si="189"/>
        <v>0</v>
      </c>
      <c r="BB236" s="116"/>
      <c r="BC236" s="193">
        <v>114</v>
      </c>
      <c r="BD236" s="2"/>
      <c r="BE236" s="14"/>
      <c r="BF236" s="4" t="s">
        <v>410</v>
      </c>
      <c r="BG236" s="17" t="s">
        <v>622</v>
      </c>
      <c r="BH236" s="17" t="s">
        <v>88</v>
      </c>
      <c r="BI236" s="17" t="s">
        <v>51</v>
      </c>
      <c r="BJ236" s="169"/>
      <c r="BK236" s="31" t="s">
        <v>747</v>
      </c>
      <c r="BL236" s="6"/>
      <c r="BM236" s="7"/>
      <c r="BN236" s="16"/>
      <c r="BO236" s="29" t="str">
        <f t="shared" si="151"/>
        <v>{"key_code":"h"},{"key_code":"y"},{"key_code":"a"}</v>
      </c>
      <c r="BP236" s="132"/>
      <c r="BQ236" s="29" t="str">
        <f t="shared" si="164"/>
        <v/>
      </c>
    </row>
    <row r="237" spans="1:69" ht="21">
      <c r="A237" s="154"/>
      <c r="B237" s="137"/>
      <c r="C237" s="137"/>
      <c r="D237" s="360"/>
      <c r="E237" s="371" t="str">
        <f t="shared" si="165"/>
        <v/>
      </c>
      <c r="F237" s="138" t="str">
        <f t="shared" si="190"/>
        <v/>
      </c>
      <c r="G237" s="138" t="str">
        <f t="shared" si="191"/>
        <v/>
      </c>
      <c r="H237" s="138" t="str">
        <f t="shared" si="166"/>
        <v/>
      </c>
      <c r="I237" s="138" t="str">
        <f t="shared" si="167"/>
        <v/>
      </c>
      <c r="J237" s="138" t="str">
        <f t="shared" si="192"/>
        <v/>
      </c>
      <c r="K237" s="138" t="str">
        <f t="shared" si="193"/>
        <v/>
      </c>
      <c r="L237" s="138" t="str">
        <f t="shared" si="194"/>
        <v/>
      </c>
      <c r="M237" s="138" t="str">
        <f t="shared" si="195"/>
        <v/>
      </c>
      <c r="N237" s="138" t="str">
        <f t="shared" si="168"/>
        <v/>
      </c>
      <c r="O237" s="138" t="str">
        <f t="shared" si="169"/>
        <v/>
      </c>
      <c r="P237" s="138" t="str">
        <f t="shared" si="170"/>
        <v/>
      </c>
      <c r="Q237" s="138" t="str">
        <f t="shared" si="171"/>
        <v/>
      </c>
      <c r="R237" s="138" t="str">
        <f t="shared" si="172"/>
        <v>{"description":"(Sp) ひ &amp; ゆ → ひゅ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7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7" s="138" t="str">
        <f t="shared" si="174"/>
        <v/>
      </c>
      <c r="U237" s="138" t="str">
        <f t="shared" si="175"/>
        <v/>
      </c>
      <c r="V237" s="138" t="str">
        <f t="shared" si="176"/>
        <v/>
      </c>
      <c r="W237" s="138"/>
      <c r="X237" s="138"/>
      <c r="Y237" s="160"/>
      <c r="Z237" s="159" t="str">
        <f t="shared" si="177"/>
        <v/>
      </c>
      <c r="AA237" s="138" t="str">
        <f t="shared" si="178"/>
        <v/>
      </c>
      <c r="AB237" s="138" t="str">
        <f t="shared" si="179"/>
        <v/>
      </c>
      <c r="AC237" s="160" t="str">
        <f t="shared" si="180"/>
        <v/>
      </c>
      <c r="AD237" s="162"/>
      <c r="AF237" s="34">
        <f t="shared" si="152"/>
        <v>2</v>
      </c>
      <c r="AG237" s="33" t="str">
        <f t="shared" si="153"/>
        <v>C</v>
      </c>
      <c r="AH237" s="33">
        <f t="shared" si="154"/>
        <v>1</v>
      </c>
      <c r="AI237" s="33">
        <f t="shared" si="155"/>
        <v>2</v>
      </c>
      <c r="AJ237" s="40">
        <f t="shared" si="156"/>
        <v>274882101248</v>
      </c>
      <c r="AK237" s="319">
        <f t="shared" si="157"/>
        <v>2</v>
      </c>
      <c r="AL237" s="116"/>
      <c r="AM237" s="66" t="str">
        <f t="shared" si="158"/>
        <v/>
      </c>
      <c r="AN237" s="67" t="str">
        <f t="shared" si="159"/>
        <v/>
      </c>
      <c r="AO237" s="68" t="str">
        <f t="shared" si="181"/>
        <v/>
      </c>
      <c r="AP237" s="69" t="str">
        <f t="shared" si="182"/>
        <v/>
      </c>
      <c r="AQ237" s="67">
        <f t="shared" si="183"/>
        <v>0</v>
      </c>
      <c r="AR237" s="66" t="str">
        <f t="shared" si="160"/>
        <v/>
      </c>
      <c r="AS237" s="67" t="str">
        <f t="shared" si="161"/>
        <v/>
      </c>
      <c r="AT237" s="68" t="str">
        <f t="shared" si="184"/>
        <v/>
      </c>
      <c r="AU237" s="69" t="str">
        <f t="shared" si="185"/>
        <v/>
      </c>
      <c r="AV237" s="67">
        <f t="shared" si="186"/>
        <v>0</v>
      </c>
      <c r="AW237" s="66" t="str">
        <f t="shared" si="162"/>
        <v/>
      </c>
      <c r="AX237" s="67" t="str">
        <f t="shared" si="163"/>
        <v/>
      </c>
      <c r="AY237" s="68" t="str">
        <f t="shared" si="187"/>
        <v/>
      </c>
      <c r="AZ237" s="69" t="str">
        <f t="shared" si="188"/>
        <v/>
      </c>
      <c r="BA237" s="70">
        <f t="shared" si="189"/>
        <v>0</v>
      </c>
      <c r="BB237" s="116"/>
      <c r="BC237" s="193">
        <v>115</v>
      </c>
      <c r="BD237" s="2"/>
      <c r="BE237" s="14"/>
      <c r="BF237" s="4" t="s">
        <v>410</v>
      </c>
      <c r="BG237" s="17" t="s">
        <v>622</v>
      </c>
      <c r="BH237" s="17" t="s">
        <v>88</v>
      </c>
      <c r="BI237" s="17" t="s">
        <v>22</v>
      </c>
      <c r="BJ237" s="169"/>
      <c r="BK237" s="31" t="s">
        <v>748</v>
      </c>
      <c r="BL237" s="6"/>
      <c r="BM237" s="7"/>
      <c r="BN237" s="16"/>
      <c r="BO237" s="29" t="str">
        <f t="shared" si="151"/>
        <v>{"key_code":"h"},{"key_code":"y"},{"key_code":"u"}</v>
      </c>
      <c r="BP237" s="132"/>
      <c r="BQ237" s="29" t="str">
        <f t="shared" si="164"/>
        <v/>
      </c>
    </row>
    <row r="238" spans="1:69" ht="21">
      <c r="A238" s="154"/>
      <c r="B238" s="137"/>
      <c r="C238" s="137"/>
      <c r="D238" s="360"/>
      <c r="E238" s="371" t="str">
        <f t="shared" si="165"/>
        <v/>
      </c>
      <c r="F238" s="138" t="str">
        <f t="shared" si="190"/>
        <v/>
      </c>
      <c r="G238" s="138" t="str">
        <f t="shared" si="191"/>
        <v/>
      </c>
      <c r="H238" s="138" t="str">
        <f t="shared" si="166"/>
        <v/>
      </c>
      <c r="I238" s="138" t="str">
        <f t="shared" si="167"/>
        <v/>
      </c>
      <c r="J238" s="138" t="str">
        <f t="shared" si="192"/>
        <v/>
      </c>
      <c r="K238" s="138" t="str">
        <f t="shared" si="193"/>
        <v/>
      </c>
      <c r="L238" s="138" t="str">
        <f t="shared" si="194"/>
        <v/>
      </c>
      <c r="M238" s="138" t="str">
        <f t="shared" si="195"/>
        <v/>
      </c>
      <c r="N238" s="138" t="str">
        <f t="shared" si="168"/>
        <v/>
      </c>
      <c r="O238" s="138" t="str">
        <f t="shared" si="169"/>
        <v/>
      </c>
      <c r="P238" s="138" t="str">
        <f t="shared" si="170"/>
        <v/>
      </c>
      <c r="Q238" s="138" t="str">
        <f t="shared" si="171"/>
        <v/>
      </c>
      <c r="R238" s="138" t="str">
        <f t="shared" si="172"/>
        <v>{"description":"(Sp) ひ &amp; よ → ひょ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8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8" s="138" t="str">
        <f t="shared" si="174"/>
        <v/>
      </c>
      <c r="U238" s="138" t="str">
        <f t="shared" si="175"/>
        <v/>
      </c>
      <c r="V238" s="138" t="str">
        <f t="shared" si="176"/>
        <v/>
      </c>
      <c r="W238" s="138"/>
      <c r="X238" s="138"/>
      <c r="Y238" s="160"/>
      <c r="Z238" s="159" t="str">
        <f t="shared" si="177"/>
        <v/>
      </c>
      <c r="AA238" s="138" t="str">
        <f t="shared" si="178"/>
        <v/>
      </c>
      <c r="AB238" s="138" t="str">
        <f t="shared" si="179"/>
        <v/>
      </c>
      <c r="AC238" s="160" t="str">
        <f t="shared" si="180"/>
        <v/>
      </c>
      <c r="AD238" s="162"/>
      <c r="AF238" s="34">
        <f t="shared" si="152"/>
        <v>2</v>
      </c>
      <c r="AG238" s="33" t="str">
        <f t="shared" si="153"/>
        <v>C</v>
      </c>
      <c r="AH238" s="33">
        <f t="shared" si="154"/>
        <v>1</v>
      </c>
      <c r="AI238" s="33">
        <f t="shared" si="155"/>
        <v>2</v>
      </c>
      <c r="AJ238" s="40">
        <f t="shared" si="156"/>
        <v>274878955520</v>
      </c>
      <c r="AK238" s="319">
        <f t="shared" si="157"/>
        <v>2</v>
      </c>
      <c r="AL238" s="116"/>
      <c r="AM238" s="66" t="str">
        <f t="shared" si="158"/>
        <v/>
      </c>
      <c r="AN238" s="67" t="str">
        <f t="shared" si="159"/>
        <v/>
      </c>
      <c r="AO238" s="68" t="str">
        <f t="shared" si="181"/>
        <v/>
      </c>
      <c r="AP238" s="69" t="str">
        <f t="shared" si="182"/>
        <v/>
      </c>
      <c r="AQ238" s="67">
        <f t="shared" si="183"/>
        <v>0</v>
      </c>
      <c r="AR238" s="66" t="str">
        <f t="shared" si="160"/>
        <v/>
      </c>
      <c r="AS238" s="67" t="str">
        <f t="shared" si="161"/>
        <v/>
      </c>
      <c r="AT238" s="68" t="str">
        <f t="shared" si="184"/>
        <v/>
      </c>
      <c r="AU238" s="69" t="str">
        <f t="shared" si="185"/>
        <v/>
      </c>
      <c r="AV238" s="67">
        <f t="shared" si="186"/>
        <v>0</v>
      </c>
      <c r="AW238" s="66" t="str">
        <f t="shared" si="162"/>
        <v/>
      </c>
      <c r="AX238" s="67" t="str">
        <f t="shared" si="163"/>
        <v/>
      </c>
      <c r="AY238" s="68" t="str">
        <f t="shared" si="187"/>
        <v/>
      </c>
      <c r="AZ238" s="69" t="str">
        <f t="shared" si="188"/>
        <v/>
      </c>
      <c r="BA238" s="70">
        <f t="shared" si="189"/>
        <v>0</v>
      </c>
      <c r="BB238" s="116"/>
      <c r="BC238" s="193">
        <v>116</v>
      </c>
      <c r="BD238" s="2"/>
      <c r="BE238" s="14"/>
      <c r="BF238" s="4" t="s">
        <v>410</v>
      </c>
      <c r="BG238" s="17" t="s">
        <v>622</v>
      </c>
      <c r="BH238" s="17" t="s">
        <v>88</v>
      </c>
      <c r="BI238" s="17" t="s">
        <v>20</v>
      </c>
      <c r="BJ238" s="169"/>
      <c r="BK238" s="31" t="s">
        <v>749</v>
      </c>
      <c r="BL238" s="6"/>
      <c r="BM238" s="7"/>
      <c r="BN238" s="16"/>
      <c r="BO238" s="29" t="str">
        <f t="shared" si="151"/>
        <v>{"key_code":"h"},{"key_code":"y"},{"key_code":"o"}</v>
      </c>
      <c r="BP238" s="132"/>
      <c r="BQ238" s="29" t="str">
        <f t="shared" si="164"/>
        <v/>
      </c>
    </row>
    <row r="239" spans="1:69" ht="21">
      <c r="A239" s="154"/>
      <c r="B239" s="137"/>
      <c r="C239" s="137"/>
      <c r="D239" s="360"/>
      <c r="E239" s="371" t="str">
        <f t="shared" si="165"/>
        <v/>
      </c>
      <c r="F239" s="138" t="str">
        <f t="shared" si="190"/>
        <v/>
      </c>
      <c r="G239" s="138" t="str">
        <f t="shared" si="191"/>
        <v/>
      </c>
      <c r="H239" s="138" t="str">
        <f t="shared" si="166"/>
        <v/>
      </c>
      <c r="I239" s="138" t="str">
        <f t="shared" si="167"/>
        <v/>
      </c>
      <c r="J239" s="138" t="str">
        <f t="shared" si="192"/>
        <v/>
      </c>
      <c r="K239" s="138" t="str">
        <f t="shared" si="193"/>
        <v/>
      </c>
      <c r="L239" s="138" t="str">
        <f t="shared" si="194"/>
        <v/>
      </c>
      <c r="M239" s="138" t="str">
        <f t="shared" si="195"/>
        <v/>
      </c>
      <c r="N239" s="138" t="str">
        <f t="shared" si="168"/>
        <v/>
      </c>
      <c r="O239" s="138" t="str">
        <f t="shared" si="169"/>
        <v/>
      </c>
      <c r="P239" s="138" t="str">
        <f t="shared" si="170"/>
        <v/>
      </c>
      <c r="Q239" s="138" t="str">
        <f t="shared" si="171"/>
        <v/>
      </c>
      <c r="R239" s="138" t="str">
        <f t="shared" si="172"/>
        <v/>
      </c>
      <c r="S239" s="138" t="str">
        <f t="shared" si="173"/>
        <v/>
      </c>
      <c r="T239" s="138" t="str">
        <f t="shared" si="174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1}},{"set_variable":{"name":"LKS","value":1}}],"to_after_key_up":[{"set_variable":{"name":"D02","value":0}},{"set_variable":{"name":"USC","value":0}}],"type":"basic"},</v>
      </c>
      <c r="U239" s="138" t="str">
        <f t="shared" si="175"/>
        <v/>
      </c>
      <c r="V239" s="138" t="str">
        <f t="shared" si="176"/>
        <v/>
      </c>
      <c r="W239" s="138"/>
      <c r="X239" s="138"/>
      <c r="Y239" s="160"/>
      <c r="Z239" s="159" t="str">
        <f t="shared" si="177"/>
        <v/>
      </c>
      <c r="AA239" s="138" t="str">
        <f t="shared" si="178"/>
        <v/>
      </c>
      <c r="AB239" s="138" t="str">
        <f t="shared" si="179"/>
        <v/>
      </c>
      <c r="AC239" s="160" t="str">
        <f t="shared" si="180"/>
        <v/>
      </c>
      <c r="AD239" s="162"/>
      <c r="AF239" s="34">
        <f t="shared" si="152"/>
        <v>1</v>
      </c>
      <c r="AG239" s="33" t="str">
        <f t="shared" si="153"/>
        <v>A</v>
      </c>
      <c r="AH239" s="33">
        <f t="shared" si="154"/>
        <v>1</v>
      </c>
      <c r="AI239" s="33">
        <f t="shared" si="155"/>
        <v>0</v>
      </c>
      <c r="AJ239" s="40">
        <f t="shared" si="156"/>
        <v>16384</v>
      </c>
      <c r="AK239" s="319">
        <f t="shared" si="157"/>
        <v>1</v>
      </c>
      <c r="AL239" s="116"/>
      <c r="AM239" s="66" t="str">
        <f t="shared" si="158"/>
        <v/>
      </c>
      <c r="AN239" s="67" t="str">
        <f t="shared" si="159"/>
        <v/>
      </c>
      <c r="AO239" s="68" t="str">
        <f t="shared" si="181"/>
        <v/>
      </c>
      <c r="AP239" s="69" t="str">
        <f t="shared" si="182"/>
        <v/>
      </c>
      <c r="AQ239" s="67">
        <f t="shared" si="183"/>
        <v>0</v>
      </c>
      <c r="AR239" s="66" t="str">
        <f t="shared" si="160"/>
        <v/>
      </c>
      <c r="AS239" s="67" t="str">
        <f t="shared" si="161"/>
        <v/>
      </c>
      <c r="AT239" s="68" t="str">
        <f t="shared" si="184"/>
        <v/>
      </c>
      <c r="AU239" s="69" t="str">
        <f t="shared" si="185"/>
        <v/>
      </c>
      <c r="AV239" s="67">
        <f t="shared" si="186"/>
        <v>0</v>
      </c>
      <c r="AW239" s="66" t="str">
        <f t="shared" si="162"/>
        <v/>
      </c>
      <c r="AX239" s="67" t="str">
        <f t="shared" si="163"/>
        <v/>
      </c>
      <c r="AY239" s="68" t="str">
        <f t="shared" si="187"/>
        <v/>
      </c>
      <c r="AZ239" s="69" t="str">
        <f t="shared" si="188"/>
        <v/>
      </c>
      <c r="BA239" s="70">
        <f t="shared" si="189"/>
        <v>0</v>
      </c>
      <c r="BB239" s="116"/>
      <c r="BC239" s="193">
        <v>3</v>
      </c>
      <c r="BD239" s="2"/>
      <c r="BE239" s="14"/>
      <c r="BF239" s="4" t="s">
        <v>410</v>
      </c>
      <c r="BG239" s="17"/>
      <c r="BH239" s="17" t="s">
        <v>26</v>
      </c>
      <c r="BI239" s="17"/>
      <c r="BJ239" s="169"/>
      <c r="BK239" s="31" t="s">
        <v>26</v>
      </c>
      <c r="BL239" s="6"/>
      <c r="BM239" s="7"/>
      <c r="BN239" s="16"/>
      <c r="BO239" s="29" t="str">
        <f t="shared" si="151"/>
        <v>{"key_code":"k"},{"key_code":"i"}</v>
      </c>
      <c r="BP239" s="132"/>
      <c r="BQ239" s="29" t="str">
        <f t="shared" si="164"/>
        <v/>
      </c>
    </row>
    <row r="240" spans="1:69" ht="21">
      <c r="A240" s="154"/>
      <c r="B240" s="137"/>
      <c r="C240" s="137"/>
      <c r="D240" s="360"/>
      <c r="E240" s="371" t="str">
        <f t="shared" si="165"/>
        <v/>
      </c>
      <c r="F240" s="138" t="str">
        <f t="shared" si="190"/>
        <v/>
      </c>
      <c r="G240" s="138" t="str">
        <f t="shared" si="191"/>
        <v/>
      </c>
      <c r="H240" s="138" t="str">
        <f t="shared" si="166"/>
        <v/>
      </c>
      <c r="I240" s="138" t="str">
        <f t="shared" si="167"/>
        <v/>
      </c>
      <c r="J240" s="138" t="str">
        <f t="shared" si="192"/>
        <v/>
      </c>
      <c r="K240" s="138" t="str">
        <f t="shared" si="193"/>
        <v/>
      </c>
      <c r="L240" s="138" t="str">
        <f t="shared" si="194"/>
        <v/>
      </c>
      <c r="M240" s="138" t="str">
        <f t="shared" si="195"/>
        <v/>
      </c>
      <c r="N240" s="138" t="str">
        <f t="shared" si="168"/>
        <v/>
      </c>
      <c r="O240" s="138" t="str">
        <f t="shared" si="169"/>
        <v/>
      </c>
      <c r="P240" s="138" t="str">
        <f t="shared" si="170"/>
        <v/>
      </c>
      <c r="Q240" s="138" t="str">
        <f t="shared" si="171"/>
        <v/>
      </c>
      <c r="R240" s="138" t="str">
        <f t="shared" si="172"/>
        <v/>
      </c>
      <c r="S240" s="138" t="str">
        <f t="shared" si="173"/>
        <v/>
      </c>
      <c r="T240" s="138" t="str">
        <f t="shared" si="174"/>
        <v>{"description":"て","conditions":[{"type":"variable_unless","name":"USC","value":0},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  <c r="U240" s="138" t="str">
        <f t="shared" si="175"/>
        <v/>
      </c>
      <c r="V240" s="138" t="str">
        <f t="shared" si="176"/>
        <v/>
      </c>
      <c r="W240" s="138"/>
      <c r="X240" s="138"/>
      <c r="Y240" s="160"/>
      <c r="Z240" s="159" t="str">
        <f t="shared" si="177"/>
        <v/>
      </c>
      <c r="AA240" s="138" t="str">
        <f t="shared" si="178"/>
        <v/>
      </c>
      <c r="AB240" s="138" t="str">
        <f t="shared" si="179"/>
        <v/>
      </c>
      <c r="AC240" s="160" t="str">
        <f t="shared" si="180"/>
        <v/>
      </c>
      <c r="AD240" s="162"/>
      <c r="AF240" s="34">
        <f t="shared" si="152"/>
        <v>1</v>
      </c>
      <c r="AG240" s="33" t="str">
        <f t="shared" si="153"/>
        <v>A</v>
      </c>
      <c r="AH240" s="33">
        <f t="shared" si="154"/>
        <v>1</v>
      </c>
      <c r="AI240" s="33">
        <f t="shared" si="155"/>
        <v>0</v>
      </c>
      <c r="AJ240" s="40">
        <f t="shared" si="156"/>
        <v>32768</v>
      </c>
      <c r="AK240" s="319">
        <f t="shared" si="157"/>
        <v>1</v>
      </c>
      <c r="AL240" s="116"/>
      <c r="AM240" s="66" t="str">
        <f t="shared" si="158"/>
        <v/>
      </c>
      <c r="AN240" s="67" t="str">
        <f t="shared" si="159"/>
        <v/>
      </c>
      <c r="AO240" s="68" t="str">
        <f t="shared" si="181"/>
        <v/>
      </c>
      <c r="AP240" s="69" t="str">
        <f t="shared" si="182"/>
        <v/>
      </c>
      <c r="AQ240" s="67">
        <f t="shared" si="183"/>
        <v>0</v>
      </c>
      <c r="AR240" s="66" t="str">
        <f t="shared" si="160"/>
        <v/>
      </c>
      <c r="AS240" s="67" t="str">
        <f t="shared" si="161"/>
        <v/>
      </c>
      <c r="AT240" s="68" t="str">
        <f t="shared" si="184"/>
        <v/>
      </c>
      <c r="AU240" s="69" t="str">
        <f t="shared" si="185"/>
        <v/>
      </c>
      <c r="AV240" s="67">
        <f t="shared" si="186"/>
        <v>0</v>
      </c>
      <c r="AW240" s="66" t="str">
        <f t="shared" si="162"/>
        <v/>
      </c>
      <c r="AX240" s="67" t="str">
        <f t="shared" si="163"/>
        <v/>
      </c>
      <c r="AY240" s="68" t="str">
        <f t="shared" si="187"/>
        <v/>
      </c>
      <c r="AZ240" s="69" t="str">
        <f t="shared" si="188"/>
        <v/>
      </c>
      <c r="BA240" s="70">
        <f t="shared" si="189"/>
        <v>0</v>
      </c>
      <c r="BB240" s="116"/>
      <c r="BC240" s="193">
        <v>4</v>
      </c>
      <c r="BD240" s="2"/>
      <c r="BE240" s="14"/>
      <c r="BF240" s="4" t="s">
        <v>410</v>
      </c>
      <c r="BG240" s="17"/>
      <c r="BH240" s="17" t="s">
        <v>28</v>
      </c>
      <c r="BI240" s="17"/>
      <c r="BJ240" s="169"/>
      <c r="BK240" s="31" t="s">
        <v>28</v>
      </c>
      <c r="BL240" s="6"/>
      <c r="BM240" s="7"/>
      <c r="BN240" s="16"/>
      <c r="BO240" s="29" t="str">
        <f t="shared" si="151"/>
        <v>{"key_code":"t"},{"key_code":"e"}</v>
      </c>
      <c r="BP240" s="132"/>
      <c r="BQ240" s="29" t="str">
        <f t="shared" si="164"/>
        <v/>
      </c>
    </row>
    <row r="241" spans="1:69" ht="21">
      <c r="A241" s="154"/>
      <c r="B241" s="137"/>
      <c r="C241" s="137"/>
      <c r="D241" s="360"/>
      <c r="E241" s="371" t="str">
        <f t="shared" si="165"/>
        <v/>
      </c>
      <c r="F241" s="138" t="str">
        <f t="shared" si="190"/>
        <v/>
      </c>
      <c r="G241" s="138" t="str">
        <f t="shared" si="191"/>
        <v/>
      </c>
      <c r="H241" s="138" t="str">
        <f t="shared" si="166"/>
        <v/>
      </c>
      <c r="I241" s="138" t="str">
        <f t="shared" si="167"/>
        <v/>
      </c>
      <c r="J241" s="138" t="str">
        <f t="shared" si="192"/>
        <v/>
      </c>
      <c r="K241" s="138" t="str">
        <f t="shared" si="193"/>
        <v/>
      </c>
      <c r="L241" s="138" t="str">
        <f t="shared" si="194"/>
        <v/>
      </c>
      <c r="M241" s="138" t="str">
        <f t="shared" si="195"/>
        <v/>
      </c>
      <c r="N241" s="138" t="str">
        <f t="shared" si="168"/>
        <v/>
      </c>
      <c r="O241" s="138" t="str">
        <f t="shared" si="169"/>
        <v/>
      </c>
      <c r="P241" s="138" t="str">
        <f t="shared" si="170"/>
        <v/>
      </c>
      <c r="Q241" s="138" t="str">
        <f t="shared" si="171"/>
        <v/>
      </c>
      <c r="R241" s="138" t="str">
        <f t="shared" si="172"/>
        <v/>
      </c>
      <c r="S241" s="138" t="str">
        <f t="shared" si="173"/>
        <v/>
      </c>
      <c r="T241" s="138" t="str">
        <f t="shared" si="174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1}},{"set_variable":{"name":"LKS","value":1}}],"to_after_key_up":[{"set_variable":{"name":"D04","value":0}},{"set_variable":{"name":"USC","value":0}}],"type":"basic"},</v>
      </c>
      <c r="U241" s="138" t="str">
        <f t="shared" si="175"/>
        <v/>
      </c>
      <c r="V241" s="138" t="str">
        <f t="shared" si="176"/>
        <v/>
      </c>
      <c r="W241" s="138"/>
      <c r="X241" s="138"/>
      <c r="Y241" s="160"/>
      <c r="Z241" s="159" t="str">
        <f t="shared" si="177"/>
        <v/>
      </c>
      <c r="AA241" s="138" t="str">
        <f t="shared" si="178"/>
        <v/>
      </c>
      <c r="AB241" s="138" t="str">
        <f t="shared" si="179"/>
        <v/>
      </c>
      <c r="AC241" s="160" t="str">
        <f t="shared" si="180"/>
        <v/>
      </c>
      <c r="AD241" s="162"/>
      <c r="AF241" s="34">
        <f t="shared" si="152"/>
        <v>1</v>
      </c>
      <c r="AG241" s="33" t="str">
        <f t="shared" si="153"/>
        <v>A</v>
      </c>
      <c r="AH241" s="33">
        <f t="shared" si="154"/>
        <v>1</v>
      </c>
      <c r="AI241" s="33">
        <f t="shared" si="155"/>
        <v>0</v>
      </c>
      <c r="AJ241" s="40">
        <f t="shared" si="156"/>
        <v>65536</v>
      </c>
      <c r="AK241" s="319">
        <f t="shared" si="157"/>
        <v>1</v>
      </c>
      <c r="AL241" s="116"/>
      <c r="AM241" s="66" t="str">
        <f t="shared" si="158"/>
        <v/>
      </c>
      <c r="AN241" s="67" t="str">
        <f t="shared" si="159"/>
        <v/>
      </c>
      <c r="AO241" s="68" t="str">
        <f t="shared" si="181"/>
        <v/>
      </c>
      <c r="AP241" s="69" t="str">
        <f t="shared" si="182"/>
        <v/>
      </c>
      <c r="AQ241" s="67">
        <f t="shared" si="183"/>
        <v>0</v>
      </c>
      <c r="AR241" s="66" t="str">
        <f t="shared" si="160"/>
        <v/>
      </c>
      <c r="AS241" s="67" t="str">
        <f t="shared" si="161"/>
        <v/>
      </c>
      <c r="AT241" s="68" t="str">
        <f t="shared" si="184"/>
        <v/>
      </c>
      <c r="AU241" s="69" t="str">
        <f t="shared" si="185"/>
        <v/>
      </c>
      <c r="AV241" s="67">
        <f t="shared" si="186"/>
        <v>0</v>
      </c>
      <c r="AW241" s="66" t="str">
        <f t="shared" si="162"/>
        <v/>
      </c>
      <c r="AX241" s="67" t="str">
        <f t="shared" si="163"/>
        <v/>
      </c>
      <c r="AY241" s="68" t="str">
        <f t="shared" si="187"/>
        <v/>
      </c>
      <c r="AZ241" s="69" t="str">
        <f t="shared" si="188"/>
        <v/>
      </c>
      <c r="BA241" s="70">
        <f t="shared" si="189"/>
        <v>0</v>
      </c>
      <c r="BB241" s="116"/>
      <c r="BC241" s="193">
        <v>5</v>
      </c>
      <c r="BD241" s="2"/>
      <c r="BE241" s="14"/>
      <c r="BF241" s="4" t="s">
        <v>410</v>
      </c>
      <c r="BG241" s="17"/>
      <c r="BH241" s="17" t="s">
        <v>30</v>
      </c>
      <c r="BI241" s="17"/>
      <c r="BJ241" s="169"/>
      <c r="BK241" s="31" t="s">
        <v>30</v>
      </c>
      <c r="BL241" s="6"/>
      <c r="BM241" s="7"/>
      <c r="BN241" s="16"/>
      <c r="BO241" s="29" t="str">
        <f t="shared" si="151"/>
        <v>{"key_code":"s"},{"key_code":"i"}</v>
      </c>
      <c r="BP241" s="132"/>
      <c r="BQ241" s="29" t="str">
        <f t="shared" si="164"/>
        <v/>
      </c>
    </row>
    <row r="242" spans="1:69" ht="21">
      <c r="A242" s="154"/>
      <c r="B242" s="137"/>
      <c r="C242" s="137"/>
      <c r="D242" s="360"/>
      <c r="E242" s="371" t="str">
        <f t="shared" si="165"/>
        <v/>
      </c>
      <c r="F242" s="138" t="str">
        <f t="shared" si="190"/>
        <v/>
      </c>
      <c r="G242" s="138" t="str">
        <f t="shared" si="191"/>
        <v/>
      </c>
      <c r="H242" s="138" t="str">
        <f t="shared" si="166"/>
        <v/>
      </c>
      <c r="I242" s="138" t="str">
        <f t="shared" si="167"/>
        <v/>
      </c>
      <c r="J242" s="138" t="str">
        <f t="shared" si="192"/>
        <v/>
      </c>
      <c r="K242" s="138" t="str">
        <f t="shared" si="193"/>
        <v/>
      </c>
      <c r="L242" s="138" t="str">
        <f t="shared" si="194"/>
        <v/>
      </c>
      <c r="M242" s="138" t="str">
        <f t="shared" si="195"/>
        <v/>
      </c>
      <c r="N242" s="138" t="str">
        <f t="shared" si="168"/>
        <v/>
      </c>
      <c r="O242" s="138" t="str">
        <f t="shared" si="169"/>
        <v/>
      </c>
      <c r="P242" s="138" t="str">
        <f t="shared" si="170"/>
        <v/>
      </c>
      <c r="Q242" s="138" t="str">
        <f t="shared" si="171"/>
        <v/>
      </c>
      <c r="R242" s="138" t="str">
        <f t="shared" si="172"/>
        <v/>
      </c>
      <c r="S242" s="138" t="str">
        <f t="shared" si="173"/>
        <v/>
      </c>
      <c r="T242" s="138" t="str">
        <f t="shared" si="174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1}},{"set_variable":{"name":"LKS","value":1}}],"to_after_key_up":[{"set_variable":{"name":"D08","value":0}},{"set_variable":{"name":"USC","value":0}}],"type":"basic"},</v>
      </c>
      <c r="U242" s="138" t="str">
        <f t="shared" si="175"/>
        <v/>
      </c>
      <c r="V242" s="138" t="str">
        <f t="shared" si="176"/>
        <v/>
      </c>
      <c r="W242" s="138"/>
      <c r="X242" s="138"/>
      <c r="Y242" s="160"/>
      <c r="Z242" s="159" t="str">
        <f t="shared" si="177"/>
        <v/>
      </c>
      <c r="AA242" s="138" t="str">
        <f t="shared" si="178"/>
        <v/>
      </c>
      <c r="AB242" s="138" t="str">
        <f t="shared" si="179"/>
        <v/>
      </c>
      <c r="AC242" s="160" t="str">
        <f t="shared" si="180"/>
        <v/>
      </c>
      <c r="AD242" s="162"/>
      <c r="AF242" s="34">
        <f t="shared" si="152"/>
        <v>1</v>
      </c>
      <c r="AG242" s="33" t="str">
        <f t="shared" si="153"/>
        <v>A</v>
      </c>
      <c r="AH242" s="33">
        <f t="shared" si="154"/>
        <v>1</v>
      </c>
      <c r="AI242" s="33">
        <f t="shared" si="155"/>
        <v>0</v>
      </c>
      <c r="AJ242" s="40">
        <f t="shared" si="156"/>
        <v>1048576</v>
      </c>
      <c r="AK242" s="319">
        <f t="shared" si="157"/>
        <v>1</v>
      </c>
      <c r="AL242" s="116"/>
      <c r="AM242" s="66" t="str">
        <f t="shared" si="158"/>
        <v/>
      </c>
      <c r="AN242" s="67" t="str">
        <f t="shared" si="159"/>
        <v/>
      </c>
      <c r="AO242" s="68" t="str">
        <f t="shared" si="181"/>
        <v/>
      </c>
      <c r="AP242" s="69" t="str">
        <f t="shared" si="182"/>
        <v/>
      </c>
      <c r="AQ242" s="67">
        <f t="shared" si="183"/>
        <v>0</v>
      </c>
      <c r="AR242" s="66" t="str">
        <f t="shared" si="160"/>
        <v/>
      </c>
      <c r="AS242" s="67" t="str">
        <f t="shared" si="161"/>
        <v/>
      </c>
      <c r="AT242" s="68" t="str">
        <f t="shared" si="184"/>
        <v/>
      </c>
      <c r="AU242" s="69" t="str">
        <f t="shared" si="185"/>
        <v/>
      </c>
      <c r="AV242" s="67">
        <f t="shared" si="186"/>
        <v>0</v>
      </c>
      <c r="AW242" s="66" t="str">
        <f t="shared" si="162"/>
        <v/>
      </c>
      <c r="AX242" s="67" t="str">
        <f t="shared" si="163"/>
        <v/>
      </c>
      <c r="AY242" s="68" t="str">
        <f t="shared" si="187"/>
        <v/>
      </c>
      <c r="AZ242" s="69" t="str">
        <f t="shared" si="188"/>
        <v/>
      </c>
      <c r="BA242" s="70">
        <f t="shared" si="189"/>
        <v>0</v>
      </c>
      <c r="BB242" s="116"/>
      <c r="BC242" s="193">
        <v>9</v>
      </c>
      <c r="BD242" s="2"/>
      <c r="BE242" s="14"/>
      <c r="BF242" s="4" t="s">
        <v>410</v>
      </c>
      <c r="BG242" s="17"/>
      <c r="BH242" s="17" t="s">
        <v>38</v>
      </c>
      <c r="BI242" s="17"/>
      <c r="BJ242" s="169"/>
      <c r="BK242" s="31" t="s">
        <v>38</v>
      </c>
      <c r="BL242" s="6"/>
      <c r="BM242" s="7"/>
      <c r="BN242" s="16"/>
      <c r="BO242" s="29" t="str">
        <f t="shared" si="151"/>
        <v>{"key_code":"r"},{"key_code":"u"}</v>
      </c>
      <c r="BP242" s="132"/>
      <c r="BQ242" s="29" t="str">
        <f t="shared" si="164"/>
        <v/>
      </c>
    </row>
    <row r="243" spans="1:69" ht="21">
      <c r="A243" s="154"/>
      <c r="B243" s="137"/>
      <c r="C243" s="137"/>
      <c r="D243" s="360"/>
      <c r="E243" s="371" t="str">
        <f t="shared" si="165"/>
        <v/>
      </c>
      <c r="F243" s="138" t="str">
        <f t="shared" si="190"/>
        <v/>
      </c>
      <c r="G243" s="138" t="str">
        <f t="shared" si="191"/>
        <v/>
      </c>
      <c r="H243" s="138" t="str">
        <f t="shared" si="166"/>
        <v/>
      </c>
      <c r="I243" s="138" t="str">
        <f t="shared" si="167"/>
        <v/>
      </c>
      <c r="J243" s="138" t="str">
        <f t="shared" si="192"/>
        <v/>
      </c>
      <c r="K243" s="138" t="str">
        <f t="shared" si="193"/>
        <v/>
      </c>
      <c r="L243" s="138" t="str">
        <f t="shared" si="194"/>
        <v/>
      </c>
      <c r="M243" s="138" t="str">
        <f t="shared" si="195"/>
        <v/>
      </c>
      <c r="N243" s="138" t="str">
        <f t="shared" si="168"/>
        <v/>
      </c>
      <c r="O243" s="138" t="str">
        <f t="shared" si="169"/>
        <v/>
      </c>
      <c r="P243" s="138" t="str">
        <f t="shared" si="170"/>
        <v/>
      </c>
      <c r="Q243" s="138" t="str">
        <f t="shared" si="171"/>
        <v/>
      </c>
      <c r="R243" s="138" t="str">
        <f t="shared" si="172"/>
        <v/>
      </c>
      <c r="S243" s="138" t="str">
        <f t="shared" si="173"/>
        <v/>
      </c>
      <c r="T243" s="138" t="str">
        <f t="shared" si="174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1}},{"set_variable":{"name":"LKS","value":1}}],"to_after_key_up":[{"set_variable":{"name":"D09","value":0}},{"set_variable":{"name":"USC","value":0}}],"type":"basic"},</v>
      </c>
      <c r="U243" s="138" t="str">
        <f t="shared" si="175"/>
        <v/>
      </c>
      <c r="V243" s="138" t="str">
        <f t="shared" si="176"/>
        <v/>
      </c>
      <c r="W243" s="138"/>
      <c r="X243" s="138"/>
      <c r="Y243" s="160"/>
      <c r="Z243" s="159" t="str">
        <f t="shared" si="177"/>
        <v/>
      </c>
      <c r="AA243" s="138" t="str">
        <f t="shared" si="178"/>
        <v/>
      </c>
      <c r="AB243" s="138" t="str">
        <f t="shared" si="179"/>
        <v/>
      </c>
      <c r="AC243" s="160" t="str">
        <f t="shared" si="180"/>
        <v/>
      </c>
      <c r="AD243" s="162"/>
      <c r="AF243" s="34">
        <f t="shared" si="152"/>
        <v>1</v>
      </c>
      <c r="AG243" s="33" t="str">
        <f t="shared" si="153"/>
        <v>A</v>
      </c>
      <c r="AH243" s="33">
        <f t="shared" si="154"/>
        <v>1</v>
      </c>
      <c r="AI243" s="33">
        <f t="shared" si="155"/>
        <v>0</v>
      </c>
      <c r="AJ243" s="40">
        <f t="shared" si="156"/>
        <v>2097152</v>
      </c>
      <c r="AK243" s="319">
        <f t="shared" si="157"/>
        <v>1</v>
      </c>
      <c r="AL243" s="116"/>
      <c r="AM243" s="66" t="str">
        <f t="shared" si="158"/>
        <v/>
      </c>
      <c r="AN243" s="67" t="str">
        <f t="shared" si="159"/>
        <v/>
      </c>
      <c r="AO243" s="68" t="str">
        <f t="shared" si="181"/>
        <v/>
      </c>
      <c r="AP243" s="69" t="str">
        <f t="shared" si="182"/>
        <v/>
      </c>
      <c r="AQ243" s="67">
        <f t="shared" si="183"/>
        <v>0</v>
      </c>
      <c r="AR243" s="66" t="str">
        <f t="shared" si="160"/>
        <v/>
      </c>
      <c r="AS243" s="67" t="str">
        <f t="shared" si="161"/>
        <v/>
      </c>
      <c r="AT243" s="68" t="str">
        <f t="shared" si="184"/>
        <v/>
      </c>
      <c r="AU243" s="69" t="str">
        <f t="shared" si="185"/>
        <v/>
      </c>
      <c r="AV243" s="67">
        <f t="shared" si="186"/>
        <v>0</v>
      </c>
      <c r="AW243" s="66" t="str">
        <f t="shared" si="162"/>
        <v/>
      </c>
      <c r="AX243" s="67" t="str">
        <f t="shared" si="163"/>
        <v/>
      </c>
      <c r="AY243" s="68" t="str">
        <f t="shared" si="187"/>
        <v/>
      </c>
      <c r="AZ243" s="69" t="str">
        <f t="shared" si="188"/>
        <v/>
      </c>
      <c r="BA243" s="70">
        <f t="shared" si="189"/>
        <v>0</v>
      </c>
      <c r="BB243" s="116"/>
      <c r="BC243" s="193">
        <v>10</v>
      </c>
      <c r="BD243" s="2"/>
      <c r="BE243" s="14"/>
      <c r="BF243" s="4" t="s">
        <v>410</v>
      </c>
      <c r="BG243" s="17"/>
      <c r="BH243" s="17" t="s">
        <v>40</v>
      </c>
      <c r="BI243" s="17"/>
      <c r="BJ243" s="169"/>
      <c r="BK243" s="31" t="s">
        <v>40</v>
      </c>
      <c r="BL243" s="6"/>
      <c r="BM243" s="7"/>
      <c r="BN243" s="16"/>
      <c r="BO243" s="29" t="str">
        <f t="shared" si="151"/>
        <v>{"key_code":"s"},{"key_code":"u"}</v>
      </c>
      <c r="BP243" s="132"/>
      <c r="BQ243" s="29" t="str">
        <f t="shared" si="164"/>
        <v/>
      </c>
    </row>
    <row r="244" spans="1:69" ht="21">
      <c r="A244" s="154"/>
      <c r="B244" s="137"/>
      <c r="C244" s="137"/>
      <c r="D244" s="360"/>
      <c r="E244" s="371" t="str">
        <f t="shared" si="165"/>
        <v/>
      </c>
      <c r="F244" s="138" t="str">
        <f t="shared" si="190"/>
        <v/>
      </c>
      <c r="G244" s="138" t="str">
        <f t="shared" si="191"/>
        <v/>
      </c>
      <c r="H244" s="138" t="str">
        <f t="shared" si="166"/>
        <v/>
      </c>
      <c r="I244" s="138" t="str">
        <f t="shared" si="167"/>
        <v/>
      </c>
      <c r="J244" s="138" t="str">
        <f t="shared" si="192"/>
        <v/>
      </c>
      <c r="K244" s="138" t="str">
        <f t="shared" si="193"/>
        <v/>
      </c>
      <c r="L244" s="138" t="str">
        <f t="shared" si="194"/>
        <v/>
      </c>
      <c r="M244" s="138" t="str">
        <f t="shared" si="195"/>
        <v/>
      </c>
      <c r="N244" s="138" t="str">
        <f t="shared" si="168"/>
        <v/>
      </c>
      <c r="O244" s="138" t="str">
        <f t="shared" si="169"/>
        <v/>
      </c>
      <c r="P244" s="138" t="str">
        <f t="shared" si="170"/>
        <v/>
      </c>
      <c r="Q244" s="138" t="str">
        <f t="shared" si="171"/>
        <v/>
      </c>
      <c r="R244" s="138" t="str">
        <f t="shared" si="172"/>
        <v/>
      </c>
      <c r="S244" s="138" t="str">
        <f t="shared" si="173"/>
        <v/>
      </c>
      <c r="T244" s="138" t="str">
        <f t="shared" si="174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1}},{"set_variable":{"name":"LKS","value":1}}],"to_after_key_up":[{"set_variable":{"name":"D10","value":0}},{"set_variable":{"name":"USC","value":0}}],"type":"basic"},</v>
      </c>
      <c r="U244" s="138" t="str">
        <f t="shared" si="175"/>
        <v/>
      </c>
      <c r="V244" s="138" t="str">
        <f t="shared" si="176"/>
        <v/>
      </c>
      <c r="W244" s="138"/>
      <c r="X244" s="138"/>
      <c r="Y244" s="160"/>
      <c r="Z244" s="159" t="str">
        <f t="shared" si="177"/>
        <v/>
      </c>
      <c r="AA244" s="138" t="str">
        <f t="shared" si="178"/>
        <v/>
      </c>
      <c r="AB244" s="138" t="str">
        <f t="shared" si="179"/>
        <v/>
      </c>
      <c r="AC244" s="160" t="str">
        <f t="shared" si="180"/>
        <v/>
      </c>
      <c r="AD244" s="162"/>
      <c r="AF244" s="34">
        <f t="shared" si="152"/>
        <v>1</v>
      </c>
      <c r="AG244" s="33" t="str">
        <f t="shared" si="153"/>
        <v>A</v>
      </c>
      <c r="AH244" s="33">
        <f t="shared" si="154"/>
        <v>1</v>
      </c>
      <c r="AI244" s="33">
        <f t="shared" si="155"/>
        <v>0</v>
      </c>
      <c r="AJ244" s="40">
        <f t="shared" si="156"/>
        <v>4194304</v>
      </c>
      <c r="AK244" s="319">
        <f t="shared" si="157"/>
        <v>1</v>
      </c>
      <c r="AL244" s="116"/>
      <c r="AM244" s="66" t="str">
        <f t="shared" si="158"/>
        <v/>
      </c>
      <c r="AN244" s="67" t="str">
        <f t="shared" si="159"/>
        <v/>
      </c>
      <c r="AO244" s="68" t="str">
        <f t="shared" si="181"/>
        <v/>
      </c>
      <c r="AP244" s="69" t="str">
        <f t="shared" si="182"/>
        <v/>
      </c>
      <c r="AQ244" s="67">
        <f t="shared" si="183"/>
        <v>0</v>
      </c>
      <c r="AR244" s="66" t="str">
        <f t="shared" si="160"/>
        <v/>
      </c>
      <c r="AS244" s="67" t="str">
        <f t="shared" si="161"/>
        <v/>
      </c>
      <c r="AT244" s="68" t="str">
        <f t="shared" si="184"/>
        <v/>
      </c>
      <c r="AU244" s="69" t="str">
        <f t="shared" si="185"/>
        <v/>
      </c>
      <c r="AV244" s="67">
        <f t="shared" si="186"/>
        <v>0</v>
      </c>
      <c r="AW244" s="66" t="str">
        <f t="shared" si="162"/>
        <v/>
      </c>
      <c r="AX244" s="67" t="str">
        <f t="shared" si="163"/>
        <v/>
      </c>
      <c r="AY244" s="68" t="str">
        <f t="shared" si="187"/>
        <v/>
      </c>
      <c r="AZ244" s="69" t="str">
        <f t="shared" si="188"/>
        <v/>
      </c>
      <c r="BA244" s="70">
        <f t="shared" si="189"/>
        <v>0</v>
      </c>
      <c r="BB244" s="116"/>
      <c r="BC244" s="193">
        <v>11</v>
      </c>
      <c r="BD244" s="2"/>
      <c r="BE244" s="14"/>
      <c r="BF244" s="4" t="s">
        <v>410</v>
      </c>
      <c r="BG244" s="17"/>
      <c r="BH244" s="17" t="s">
        <v>42</v>
      </c>
      <c r="BI244" s="17"/>
      <c r="BJ244" s="169"/>
      <c r="BK244" s="31" t="s">
        <v>42</v>
      </c>
      <c r="BL244" s="6"/>
      <c r="BM244" s="7"/>
      <c r="BN244" s="16"/>
      <c r="BO244" s="29" t="str">
        <f t="shared" si="151"/>
        <v>{"key_code":"h"},{"key_code":"e"}</v>
      </c>
      <c r="BP244" s="132"/>
      <c r="BQ244" s="29" t="str">
        <f t="shared" si="164"/>
        <v/>
      </c>
    </row>
    <row r="245" spans="1:69" ht="21">
      <c r="A245" s="154"/>
      <c r="B245" s="137"/>
      <c r="C245" s="137"/>
      <c r="D245" s="360"/>
      <c r="E245" s="371" t="str">
        <f t="shared" si="165"/>
        <v/>
      </c>
      <c r="F245" s="138" t="str">
        <f t="shared" si="190"/>
        <v/>
      </c>
      <c r="G245" s="138" t="str">
        <f t="shared" si="191"/>
        <v/>
      </c>
      <c r="H245" s="138" t="str">
        <f t="shared" si="166"/>
        <v/>
      </c>
      <c r="I245" s="138" t="str">
        <f t="shared" si="167"/>
        <v/>
      </c>
      <c r="J245" s="138" t="str">
        <f t="shared" si="192"/>
        <v/>
      </c>
      <c r="K245" s="138" t="str">
        <f t="shared" si="193"/>
        <v/>
      </c>
      <c r="L245" s="138" t="str">
        <f t="shared" si="194"/>
        <v/>
      </c>
      <c r="M245" s="138" t="str">
        <f t="shared" si="195"/>
        <v/>
      </c>
      <c r="N245" s="138" t="str">
        <f t="shared" si="168"/>
        <v/>
      </c>
      <c r="O245" s="138" t="str">
        <f t="shared" si="169"/>
        <v/>
      </c>
      <c r="P245" s="138" t="str">
        <f t="shared" si="170"/>
        <v/>
      </c>
      <c r="Q245" s="138" t="str">
        <f t="shared" si="171"/>
        <v/>
      </c>
      <c r="R245" s="138" t="str">
        <f t="shared" si="172"/>
        <v/>
      </c>
      <c r="S245" s="138" t="str">
        <f t="shared" si="173"/>
        <v/>
      </c>
      <c r="T245" s="138" t="str">
        <f t="shared" si="174"/>
        <v>{"description":"ろ","conditions":[{"type":"variable_unless","name":"USC","value":0},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1}},{"set_variable":{"name":"LKS","value":1}}],"to_after_key_up":[{"set_variable":{"name":"C01","value":0}},{"set_variable":{"name":"USC","value":0}}],"type":"basic"},</v>
      </c>
      <c r="U245" s="138" t="str">
        <f t="shared" si="175"/>
        <v/>
      </c>
      <c r="V245" s="138" t="str">
        <f t="shared" si="176"/>
        <v/>
      </c>
      <c r="W245" s="138"/>
      <c r="X245" s="138"/>
      <c r="Y245" s="160"/>
      <c r="Z245" s="159" t="str">
        <f t="shared" si="177"/>
        <v/>
      </c>
      <c r="AA245" s="138" t="str">
        <f t="shared" si="178"/>
        <v/>
      </c>
      <c r="AB245" s="138" t="str">
        <f t="shared" si="179"/>
        <v/>
      </c>
      <c r="AC245" s="160" t="str">
        <f t="shared" si="180"/>
        <v/>
      </c>
      <c r="AD245" s="162"/>
      <c r="AF245" s="34">
        <f t="shared" si="152"/>
        <v>1</v>
      </c>
      <c r="AG245" s="33" t="str">
        <f t="shared" si="153"/>
        <v>A</v>
      </c>
      <c r="AH245" s="33">
        <f t="shared" si="154"/>
        <v>1</v>
      </c>
      <c r="AI245" s="33">
        <f t="shared" si="155"/>
        <v>0</v>
      </c>
      <c r="AJ245" s="40">
        <f t="shared" si="156"/>
        <v>33554432</v>
      </c>
      <c r="AK245" s="319">
        <f t="shared" si="157"/>
        <v>1</v>
      </c>
      <c r="AL245" s="116"/>
      <c r="AM245" s="66" t="str">
        <f t="shared" si="158"/>
        <v/>
      </c>
      <c r="AN245" s="67" t="str">
        <f t="shared" si="159"/>
        <v/>
      </c>
      <c r="AO245" s="68" t="str">
        <f t="shared" si="181"/>
        <v/>
      </c>
      <c r="AP245" s="69" t="str">
        <f t="shared" si="182"/>
        <v/>
      </c>
      <c r="AQ245" s="67">
        <f t="shared" si="183"/>
        <v>0</v>
      </c>
      <c r="AR245" s="66" t="str">
        <f t="shared" si="160"/>
        <v/>
      </c>
      <c r="AS245" s="67" t="str">
        <f t="shared" si="161"/>
        <v/>
      </c>
      <c r="AT245" s="68" t="str">
        <f t="shared" si="184"/>
        <v/>
      </c>
      <c r="AU245" s="69" t="str">
        <f t="shared" si="185"/>
        <v/>
      </c>
      <c r="AV245" s="67">
        <f t="shared" si="186"/>
        <v>0</v>
      </c>
      <c r="AW245" s="66" t="str">
        <f t="shared" si="162"/>
        <v/>
      </c>
      <c r="AX245" s="67" t="str">
        <f t="shared" si="163"/>
        <v/>
      </c>
      <c r="AY245" s="68" t="str">
        <f t="shared" si="187"/>
        <v/>
      </c>
      <c r="AZ245" s="69" t="str">
        <f t="shared" si="188"/>
        <v/>
      </c>
      <c r="BA245" s="70">
        <f t="shared" si="189"/>
        <v>0</v>
      </c>
      <c r="BB245" s="116"/>
      <c r="BC245" s="193">
        <v>12</v>
      </c>
      <c r="BD245" s="2"/>
      <c r="BE245" s="14"/>
      <c r="BF245" s="4" t="s">
        <v>410</v>
      </c>
      <c r="BG245" s="17"/>
      <c r="BH245" s="17" t="s">
        <v>57</v>
      </c>
      <c r="BI245" s="17"/>
      <c r="BJ245" s="169"/>
      <c r="BK245" s="31" t="s">
        <v>57</v>
      </c>
      <c r="BL245" s="6"/>
      <c r="BM245" s="7"/>
      <c r="BN245" s="16"/>
      <c r="BO245" s="29" t="str">
        <f t="shared" si="151"/>
        <v>{"key_code":"r"},{"key_code":"o"}</v>
      </c>
      <c r="BP245" s="132"/>
      <c r="BQ245" s="29" t="str">
        <f t="shared" si="164"/>
        <v/>
      </c>
    </row>
    <row r="246" spans="1:69" ht="21">
      <c r="A246" s="154"/>
      <c r="B246" s="137"/>
      <c r="C246" s="137"/>
      <c r="D246" s="360"/>
      <c r="E246" s="371" t="str">
        <f t="shared" si="165"/>
        <v/>
      </c>
      <c r="F246" s="138" t="str">
        <f t="shared" si="190"/>
        <v/>
      </c>
      <c r="G246" s="138" t="str">
        <f t="shared" si="191"/>
        <v/>
      </c>
      <c r="H246" s="138" t="str">
        <f t="shared" si="166"/>
        <v/>
      </c>
      <c r="I246" s="138" t="str">
        <f t="shared" si="167"/>
        <v/>
      </c>
      <c r="J246" s="138" t="str">
        <f t="shared" si="192"/>
        <v/>
      </c>
      <c r="K246" s="138" t="str">
        <f t="shared" si="193"/>
        <v/>
      </c>
      <c r="L246" s="138" t="str">
        <f t="shared" si="194"/>
        <v/>
      </c>
      <c r="M246" s="138" t="str">
        <f t="shared" si="195"/>
        <v/>
      </c>
      <c r="N246" s="138" t="str">
        <f t="shared" si="168"/>
        <v/>
      </c>
      <c r="O246" s="138" t="str">
        <f t="shared" si="169"/>
        <v/>
      </c>
      <c r="P246" s="138" t="str">
        <f t="shared" si="170"/>
        <v/>
      </c>
      <c r="Q246" s="138" t="str">
        <f t="shared" si="171"/>
        <v/>
      </c>
      <c r="R246" s="138" t="str">
        <f t="shared" si="172"/>
        <v/>
      </c>
      <c r="S246" s="138" t="str">
        <f t="shared" si="173"/>
        <v/>
      </c>
      <c r="T246" s="138" t="str">
        <f t="shared" si="174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1}},{"set_variable":{"name":"LKS","value":1}}],"to_after_key_up":[{"set_variable":{"name":"C02","value":0}},{"set_variable":{"name":"USC","value":0}}],"type":"basic"},</v>
      </c>
      <c r="U246" s="138" t="str">
        <f t="shared" si="175"/>
        <v/>
      </c>
      <c r="V246" s="138" t="str">
        <f t="shared" si="176"/>
        <v/>
      </c>
      <c r="W246" s="138"/>
      <c r="X246" s="138"/>
      <c r="Y246" s="160"/>
      <c r="Z246" s="159" t="str">
        <f t="shared" si="177"/>
        <v/>
      </c>
      <c r="AA246" s="138" t="str">
        <f t="shared" si="178"/>
        <v/>
      </c>
      <c r="AB246" s="138" t="str">
        <f t="shared" si="179"/>
        <v/>
      </c>
      <c r="AC246" s="160" t="str">
        <f t="shared" si="180"/>
        <v/>
      </c>
      <c r="AD246" s="162"/>
      <c r="AF246" s="34">
        <f t="shared" si="152"/>
        <v>1</v>
      </c>
      <c r="AG246" s="33" t="str">
        <f t="shared" si="153"/>
        <v>A</v>
      </c>
      <c r="AH246" s="33">
        <f t="shared" si="154"/>
        <v>1</v>
      </c>
      <c r="AI246" s="33">
        <f t="shared" si="155"/>
        <v>0</v>
      </c>
      <c r="AJ246" s="40">
        <f t="shared" si="156"/>
        <v>67108864</v>
      </c>
      <c r="AK246" s="319">
        <f t="shared" si="157"/>
        <v>1</v>
      </c>
      <c r="AL246" s="116"/>
      <c r="AM246" s="66" t="str">
        <f t="shared" si="158"/>
        <v/>
      </c>
      <c r="AN246" s="67" t="str">
        <f t="shared" si="159"/>
        <v/>
      </c>
      <c r="AO246" s="68" t="str">
        <f t="shared" si="181"/>
        <v/>
      </c>
      <c r="AP246" s="69" t="str">
        <f t="shared" si="182"/>
        <v/>
      </c>
      <c r="AQ246" s="67">
        <f t="shared" si="183"/>
        <v>0</v>
      </c>
      <c r="AR246" s="66" t="str">
        <f t="shared" si="160"/>
        <v/>
      </c>
      <c r="AS246" s="67" t="str">
        <f t="shared" si="161"/>
        <v/>
      </c>
      <c r="AT246" s="68" t="str">
        <f t="shared" si="184"/>
        <v/>
      </c>
      <c r="AU246" s="69" t="str">
        <f t="shared" si="185"/>
        <v/>
      </c>
      <c r="AV246" s="67">
        <f t="shared" si="186"/>
        <v>0</v>
      </c>
      <c r="AW246" s="66" t="str">
        <f t="shared" si="162"/>
        <v/>
      </c>
      <c r="AX246" s="67" t="str">
        <f t="shared" si="163"/>
        <v/>
      </c>
      <c r="AY246" s="68" t="str">
        <f t="shared" si="187"/>
        <v/>
      </c>
      <c r="AZ246" s="69" t="str">
        <f t="shared" si="188"/>
        <v/>
      </c>
      <c r="BA246" s="70">
        <f t="shared" si="189"/>
        <v>0</v>
      </c>
      <c r="BB246" s="116"/>
      <c r="BC246" s="193">
        <v>13</v>
      </c>
      <c r="BD246" s="2"/>
      <c r="BE246" s="14"/>
      <c r="BF246" s="4" t="s">
        <v>410</v>
      </c>
      <c r="BG246" s="17"/>
      <c r="BH246" s="17" t="s">
        <v>750</v>
      </c>
      <c r="BI246" s="17"/>
      <c r="BJ246" s="169"/>
      <c r="BK246" s="31" t="s">
        <v>750</v>
      </c>
      <c r="BL246" s="6"/>
      <c r="BM246" s="7"/>
      <c r="BN246" s="16"/>
      <c r="BO246" s="29" t="str">
        <f t="shared" si="151"/>
        <v>{"key_code":"k"},{"key_code":"e"}</v>
      </c>
      <c r="BP246" s="132"/>
      <c r="BQ246" s="29" t="str">
        <f t="shared" si="164"/>
        <v/>
      </c>
    </row>
    <row r="247" spans="1:69" ht="21">
      <c r="A247" s="154"/>
      <c r="B247" s="137"/>
      <c r="C247" s="137"/>
      <c r="D247" s="360"/>
      <c r="E247" s="371" t="str">
        <f t="shared" si="165"/>
        <v/>
      </c>
      <c r="F247" s="138" t="str">
        <f t="shared" si="190"/>
        <v/>
      </c>
      <c r="G247" s="138" t="str">
        <f t="shared" si="191"/>
        <v/>
      </c>
      <c r="H247" s="138" t="str">
        <f t="shared" si="166"/>
        <v/>
      </c>
      <c r="I247" s="138" t="str">
        <f t="shared" si="167"/>
        <v/>
      </c>
      <c r="J247" s="138" t="str">
        <f t="shared" si="192"/>
        <v/>
      </c>
      <c r="K247" s="138" t="str">
        <f t="shared" si="193"/>
        <v/>
      </c>
      <c r="L247" s="138" t="str">
        <f t="shared" si="194"/>
        <v/>
      </c>
      <c r="M247" s="138" t="str">
        <f t="shared" si="195"/>
        <v/>
      </c>
      <c r="N247" s="138" t="str">
        <f t="shared" si="168"/>
        <v/>
      </c>
      <c r="O247" s="138" t="str">
        <f t="shared" si="169"/>
        <v/>
      </c>
      <c r="P247" s="138" t="str">
        <f t="shared" si="170"/>
        <v/>
      </c>
      <c r="Q247" s="138" t="str">
        <f t="shared" si="171"/>
        <v/>
      </c>
      <c r="R247" s="138" t="str">
        <f t="shared" si="172"/>
        <v/>
      </c>
      <c r="S247" s="138" t="str">
        <f t="shared" si="173"/>
        <v/>
      </c>
      <c r="T247" s="138" t="str">
        <f t="shared" si="174"/>
        <v>{"description":"と","conditions":[{"type":"variable_unless","name":"USC","value":0},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1}},{"set_variable":{"name":"LKS","value":1}}],"to_after_key_up":[{"set_variable":{"name":"C03","value":0}},{"set_variable":{"name":"USC","value":0}}],"type":"basic"},</v>
      </c>
      <c r="U247" s="138" t="str">
        <f t="shared" si="175"/>
        <v/>
      </c>
      <c r="V247" s="138" t="str">
        <f t="shared" si="176"/>
        <v/>
      </c>
      <c r="W247" s="138"/>
      <c r="X247" s="138"/>
      <c r="Y247" s="160"/>
      <c r="Z247" s="159" t="str">
        <f t="shared" si="177"/>
        <v/>
      </c>
      <c r="AA247" s="138" t="str">
        <f t="shared" si="178"/>
        <v/>
      </c>
      <c r="AB247" s="138" t="str">
        <f t="shared" si="179"/>
        <v/>
      </c>
      <c r="AC247" s="160" t="str">
        <f t="shared" si="180"/>
        <v/>
      </c>
      <c r="AD247" s="162"/>
      <c r="AF247" s="34">
        <f t="shared" si="152"/>
        <v>1</v>
      </c>
      <c r="AG247" s="33" t="str">
        <f t="shared" si="153"/>
        <v>A</v>
      </c>
      <c r="AH247" s="33">
        <f t="shared" si="154"/>
        <v>1</v>
      </c>
      <c r="AI247" s="33">
        <f t="shared" si="155"/>
        <v>0</v>
      </c>
      <c r="AJ247" s="40">
        <f t="shared" si="156"/>
        <v>134217728</v>
      </c>
      <c r="AK247" s="319">
        <f t="shared" si="157"/>
        <v>1</v>
      </c>
      <c r="AL247" s="116"/>
      <c r="AM247" s="66" t="str">
        <f t="shared" si="158"/>
        <v/>
      </c>
      <c r="AN247" s="67" t="str">
        <f t="shared" si="159"/>
        <v/>
      </c>
      <c r="AO247" s="68" t="str">
        <f t="shared" si="181"/>
        <v/>
      </c>
      <c r="AP247" s="69" t="str">
        <f t="shared" si="182"/>
        <v/>
      </c>
      <c r="AQ247" s="67">
        <f t="shared" si="183"/>
        <v>0</v>
      </c>
      <c r="AR247" s="66" t="str">
        <f t="shared" si="160"/>
        <v/>
      </c>
      <c r="AS247" s="67" t="str">
        <f t="shared" si="161"/>
        <v/>
      </c>
      <c r="AT247" s="68" t="str">
        <f t="shared" si="184"/>
        <v/>
      </c>
      <c r="AU247" s="69" t="str">
        <f t="shared" si="185"/>
        <v/>
      </c>
      <c r="AV247" s="67">
        <f t="shared" si="186"/>
        <v>0</v>
      </c>
      <c r="AW247" s="66" t="str">
        <f t="shared" si="162"/>
        <v/>
      </c>
      <c r="AX247" s="67" t="str">
        <f t="shared" si="163"/>
        <v/>
      </c>
      <c r="AY247" s="68" t="str">
        <f t="shared" si="187"/>
        <v/>
      </c>
      <c r="AZ247" s="69" t="str">
        <f t="shared" si="188"/>
        <v/>
      </c>
      <c r="BA247" s="70">
        <f t="shared" si="189"/>
        <v>0</v>
      </c>
      <c r="BB247" s="116"/>
      <c r="BC247" s="193">
        <v>14</v>
      </c>
      <c r="BD247" s="2"/>
      <c r="BE247" s="14"/>
      <c r="BF247" s="4" t="s">
        <v>410</v>
      </c>
      <c r="BG247" s="17"/>
      <c r="BH247" s="17" t="s">
        <v>61</v>
      </c>
      <c r="BI247" s="17"/>
      <c r="BJ247" s="169"/>
      <c r="BK247" s="31" t="s">
        <v>61</v>
      </c>
      <c r="BL247" s="6"/>
      <c r="BM247" s="7"/>
      <c r="BN247" s="16"/>
      <c r="BO247" s="29" t="str">
        <f t="shared" si="151"/>
        <v>{"key_code":"t"},{"key_code":"o"}</v>
      </c>
      <c r="BP247" s="132"/>
      <c r="BQ247" s="29" t="str">
        <f t="shared" si="164"/>
        <v/>
      </c>
    </row>
    <row r="248" spans="1:69" ht="21">
      <c r="A248" s="154"/>
      <c r="B248" s="137"/>
      <c r="C248" s="137"/>
      <c r="D248" s="360"/>
      <c r="E248" s="371" t="str">
        <f t="shared" si="165"/>
        <v/>
      </c>
      <c r="F248" s="138" t="str">
        <f t="shared" si="190"/>
        <v/>
      </c>
      <c r="G248" s="138" t="str">
        <f t="shared" si="191"/>
        <v/>
      </c>
      <c r="H248" s="138" t="str">
        <f t="shared" si="166"/>
        <v/>
      </c>
      <c r="I248" s="138" t="str">
        <f t="shared" si="167"/>
        <v/>
      </c>
      <c r="J248" s="138" t="str">
        <f t="shared" si="192"/>
        <v/>
      </c>
      <c r="K248" s="138" t="str">
        <f t="shared" si="193"/>
        <v/>
      </c>
      <c r="L248" s="138" t="str">
        <f t="shared" si="194"/>
        <v/>
      </c>
      <c r="M248" s="138" t="str">
        <f t="shared" si="195"/>
        <v/>
      </c>
      <c r="N248" s="138" t="str">
        <f t="shared" si="168"/>
        <v/>
      </c>
      <c r="O248" s="138" t="str">
        <f t="shared" si="169"/>
        <v/>
      </c>
      <c r="P248" s="138" t="str">
        <f t="shared" si="170"/>
        <v/>
      </c>
      <c r="Q248" s="138" t="str">
        <f t="shared" si="171"/>
        <v/>
      </c>
      <c r="R248" s="138" t="str">
        <f t="shared" si="172"/>
        <v/>
      </c>
      <c r="S248" s="138" t="str">
        <f t="shared" si="173"/>
        <v/>
      </c>
      <c r="T248" s="138" t="str">
        <f t="shared" si="174"/>
        <v>{"description":"か","conditions":[{"type":"variable_unless","name":"USC","value":0},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  <c r="U248" s="138" t="str">
        <f t="shared" si="175"/>
        <v/>
      </c>
      <c r="V248" s="138" t="str">
        <f t="shared" si="176"/>
        <v/>
      </c>
      <c r="W248" s="138"/>
      <c r="X248" s="138"/>
      <c r="Y248" s="160"/>
      <c r="Z248" s="159" t="str">
        <f t="shared" si="177"/>
        <v/>
      </c>
      <c r="AA248" s="138" t="str">
        <f t="shared" si="178"/>
        <v/>
      </c>
      <c r="AB248" s="138" t="str">
        <f t="shared" si="179"/>
        <v/>
      </c>
      <c r="AC248" s="160" t="str">
        <f t="shared" si="180"/>
        <v/>
      </c>
      <c r="AD248" s="162"/>
      <c r="AF248" s="34">
        <f t="shared" si="152"/>
        <v>1</v>
      </c>
      <c r="AG248" s="33" t="str">
        <f t="shared" si="153"/>
        <v>A</v>
      </c>
      <c r="AH248" s="33">
        <f t="shared" si="154"/>
        <v>1</v>
      </c>
      <c r="AI248" s="33">
        <f t="shared" si="155"/>
        <v>0</v>
      </c>
      <c r="AJ248" s="40">
        <f t="shared" si="156"/>
        <v>268435456</v>
      </c>
      <c r="AK248" s="319">
        <f t="shared" si="157"/>
        <v>1</v>
      </c>
      <c r="AL248" s="116"/>
      <c r="AM248" s="66" t="str">
        <f t="shared" si="158"/>
        <v/>
      </c>
      <c r="AN248" s="67" t="str">
        <f t="shared" si="159"/>
        <v/>
      </c>
      <c r="AO248" s="68" t="str">
        <f t="shared" si="181"/>
        <v/>
      </c>
      <c r="AP248" s="69" t="str">
        <f t="shared" si="182"/>
        <v/>
      </c>
      <c r="AQ248" s="67">
        <f t="shared" si="183"/>
        <v>0</v>
      </c>
      <c r="AR248" s="66" t="str">
        <f t="shared" si="160"/>
        <v/>
      </c>
      <c r="AS248" s="67" t="str">
        <f t="shared" si="161"/>
        <v/>
      </c>
      <c r="AT248" s="68" t="str">
        <f t="shared" si="184"/>
        <v/>
      </c>
      <c r="AU248" s="69" t="str">
        <f t="shared" si="185"/>
        <v/>
      </c>
      <c r="AV248" s="67">
        <f t="shared" si="186"/>
        <v>0</v>
      </c>
      <c r="AW248" s="66" t="str">
        <f t="shared" si="162"/>
        <v/>
      </c>
      <c r="AX248" s="67" t="str">
        <f t="shared" si="163"/>
        <v/>
      </c>
      <c r="AY248" s="68" t="str">
        <f t="shared" si="187"/>
        <v/>
      </c>
      <c r="AZ248" s="69" t="str">
        <f t="shared" si="188"/>
        <v/>
      </c>
      <c r="BA248" s="70">
        <f t="shared" si="189"/>
        <v>0</v>
      </c>
      <c r="BB248" s="116"/>
      <c r="BC248" s="193">
        <v>15</v>
      </c>
      <c r="BD248" s="2"/>
      <c r="BE248" s="14"/>
      <c r="BF248" s="4" t="s">
        <v>410</v>
      </c>
      <c r="BG248" s="17"/>
      <c r="BH248" s="17" t="s">
        <v>63</v>
      </c>
      <c r="BI248" s="17"/>
      <c r="BJ248" s="169"/>
      <c r="BK248" s="31" t="s">
        <v>63</v>
      </c>
      <c r="BL248" s="6"/>
      <c r="BM248" s="7"/>
      <c r="BN248" s="16"/>
      <c r="BO248" s="29" t="str">
        <f t="shared" si="151"/>
        <v>{"key_code":"k"},{"key_code":"a"}</v>
      </c>
      <c r="BP248" s="132"/>
      <c r="BQ248" s="29" t="str">
        <f t="shared" si="164"/>
        <v/>
      </c>
    </row>
    <row r="249" spans="1:69" ht="21">
      <c r="A249" s="154"/>
      <c r="B249" s="137"/>
      <c r="C249" s="137"/>
      <c r="D249" s="360"/>
      <c r="E249" s="371" t="str">
        <f t="shared" si="165"/>
        <v/>
      </c>
      <c r="F249" s="138" t="str">
        <f t="shared" si="190"/>
        <v/>
      </c>
      <c r="G249" s="138" t="str">
        <f t="shared" si="191"/>
        <v/>
      </c>
      <c r="H249" s="138" t="str">
        <f t="shared" si="166"/>
        <v/>
      </c>
      <c r="I249" s="138" t="str">
        <f t="shared" si="167"/>
        <v/>
      </c>
      <c r="J249" s="138" t="str">
        <f t="shared" si="192"/>
        <v/>
      </c>
      <c r="K249" s="138" t="str">
        <f t="shared" si="193"/>
        <v/>
      </c>
      <c r="L249" s="138" t="str">
        <f t="shared" si="194"/>
        <v/>
      </c>
      <c r="M249" s="138" t="str">
        <f t="shared" si="195"/>
        <v/>
      </c>
      <c r="N249" s="138" t="str">
        <f t="shared" si="168"/>
        <v/>
      </c>
      <c r="O249" s="138" t="str">
        <f t="shared" si="169"/>
        <v/>
      </c>
      <c r="P249" s="138" t="str">
        <f t="shared" si="170"/>
        <v/>
      </c>
      <c r="Q249" s="138" t="str">
        <f t="shared" si="171"/>
        <v/>
      </c>
      <c r="R249" s="138" t="str">
        <f t="shared" si="172"/>
        <v/>
      </c>
      <c r="S249" s="138" t="str">
        <f t="shared" si="173"/>
        <v/>
      </c>
      <c r="T249" s="138" t="str">
        <f t="shared" si="174"/>
        <v>{"description":"っ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1}},{"set_variable":{"name":"LKS","value":1}}],"to_after_key_up":[{"set_variable":{"name":"C05","value":0}},{"set_variable":{"name":"USC","value":0}}],"type":"basic"},</v>
      </c>
      <c r="U249" s="138" t="str">
        <f t="shared" si="175"/>
        <v/>
      </c>
      <c r="V249" s="138" t="str">
        <f t="shared" si="176"/>
        <v/>
      </c>
      <c r="W249" s="138"/>
      <c r="X249" s="138"/>
      <c r="Y249" s="160"/>
      <c r="Z249" s="159" t="str">
        <f t="shared" si="177"/>
        <v/>
      </c>
      <c r="AA249" s="138" t="str">
        <f t="shared" si="178"/>
        <v/>
      </c>
      <c r="AB249" s="138" t="str">
        <f t="shared" si="179"/>
        <v/>
      </c>
      <c r="AC249" s="160" t="str">
        <f t="shared" si="180"/>
        <v/>
      </c>
      <c r="AD249" s="162"/>
      <c r="AF249" s="34">
        <f t="shared" si="152"/>
        <v>1</v>
      </c>
      <c r="AG249" s="33" t="str">
        <f t="shared" si="153"/>
        <v>A</v>
      </c>
      <c r="AH249" s="33">
        <f t="shared" si="154"/>
        <v>1</v>
      </c>
      <c r="AI249" s="33">
        <f t="shared" si="155"/>
        <v>0</v>
      </c>
      <c r="AJ249" s="40">
        <f t="shared" si="156"/>
        <v>536870912</v>
      </c>
      <c r="AK249" s="319">
        <f t="shared" si="157"/>
        <v>1</v>
      </c>
      <c r="AL249" s="116"/>
      <c r="AM249" s="66" t="str">
        <f t="shared" si="158"/>
        <v/>
      </c>
      <c r="AN249" s="67" t="str">
        <f t="shared" si="159"/>
        <v/>
      </c>
      <c r="AO249" s="68" t="str">
        <f t="shared" si="181"/>
        <v/>
      </c>
      <c r="AP249" s="69" t="str">
        <f t="shared" si="182"/>
        <v/>
      </c>
      <c r="AQ249" s="67">
        <f t="shared" si="183"/>
        <v>0</v>
      </c>
      <c r="AR249" s="66" t="str">
        <f t="shared" si="160"/>
        <v/>
      </c>
      <c r="AS249" s="67" t="str">
        <f t="shared" si="161"/>
        <v/>
      </c>
      <c r="AT249" s="68" t="str">
        <f t="shared" si="184"/>
        <v/>
      </c>
      <c r="AU249" s="69" t="str">
        <f t="shared" si="185"/>
        <v/>
      </c>
      <c r="AV249" s="67">
        <f t="shared" si="186"/>
        <v>0</v>
      </c>
      <c r="AW249" s="66" t="str">
        <f t="shared" si="162"/>
        <v/>
      </c>
      <c r="AX249" s="67" t="str">
        <f t="shared" si="163"/>
        <v/>
      </c>
      <c r="AY249" s="68" t="str">
        <f t="shared" si="187"/>
        <v/>
      </c>
      <c r="AZ249" s="69" t="str">
        <f t="shared" si="188"/>
        <v/>
      </c>
      <c r="BA249" s="70">
        <f t="shared" si="189"/>
        <v>0</v>
      </c>
      <c r="BB249" s="116"/>
      <c r="BC249" s="193">
        <v>16</v>
      </c>
      <c r="BD249" s="2"/>
      <c r="BE249" s="14"/>
      <c r="BF249" s="4" t="s">
        <v>410</v>
      </c>
      <c r="BG249" s="17"/>
      <c r="BH249" s="17" t="s">
        <v>65</v>
      </c>
      <c r="BI249" s="17"/>
      <c r="BJ249" s="169"/>
      <c r="BK249" s="31" t="s">
        <v>751</v>
      </c>
      <c r="BL249" s="6"/>
      <c r="BM249" s="7"/>
      <c r="BN249" s="16" t="s">
        <v>752</v>
      </c>
      <c r="BO249" s="29" t="str">
        <f t="shared" si="151"/>
        <v>{"key_code":"x"},{"key_code":"t"},{"key_code":"u"}</v>
      </c>
      <c r="BP249" s="132"/>
      <c r="BQ249" s="29" t="str">
        <f t="shared" si="164"/>
        <v/>
      </c>
    </row>
    <row r="250" spans="1:69" ht="21">
      <c r="A250" s="154"/>
      <c r="B250" s="137"/>
      <c r="C250" s="137"/>
      <c r="D250" s="360"/>
      <c r="E250" s="371" t="str">
        <f t="shared" si="165"/>
        <v/>
      </c>
      <c r="F250" s="138" t="str">
        <f t="shared" si="190"/>
        <v/>
      </c>
      <c r="G250" s="138" t="str">
        <f t="shared" si="191"/>
        <v/>
      </c>
      <c r="H250" s="138" t="str">
        <f t="shared" si="166"/>
        <v/>
      </c>
      <c r="I250" s="138" t="str">
        <f t="shared" si="167"/>
        <v/>
      </c>
      <c r="J250" s="138" t="str">
        <f t="shared" si="192"/>
        <v/>
      </c>
      <c r="K250" s="138" t="str">
        <f t="shared" si="193"/>
        <v/>
      </c>
      <c r="L250" s="138" t="str">
        <f t="shared" si="194"/>
        <v/>
      </c>
      <c r="M250" s="138" t="str">
        <f t="shared" si="195"/>
        <v/>
      </c>
      <c r="N250" s="138" t="str">
        <f t="shared" si="168"/>
        <v/>
      </c>
      <c r="O250" s="138" t="str">
        <f t="shared" si="169"/>
        <v/>
      </c>
      <c r="P250" s="138" t="str">
        <f t="shared" si="170"/>
        <v/>
      </c>
      <c r="Q250" s="138" t="str">
        <f t="shared" si="171"/>
        <v/>
      </c>
      <c r="R250" s="138" t="str">
        <f t="shared" si="172"/>
        <v/>
      </c>
      <c r="S250" s="138" t="str">
        <f t="shared" si="173"/>
        <v/>
      </c>
      <c r="T250" s="138" t="str">
        <f t="shared" si="174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1}},{"set_variable":{"name":"LKS","value":1}}],"to_after_key_up":[{"set_variable":{"name":"C06","value":0}},{"set_variable":{"name":"USC","value":0}}],"type":"basic"},</v>
      </c>
      <c r="U250" s="138" t="str">
        <f t="shared" si="175"/>
        <v/>
      </c>
      <c r="V250" s="138" t="str">
        <f t="shared" si="176"/>
        <v/>
      </c>
      <c r="W250" s="138"/>
      <c r="X250" s="138"/>
      <c r="Y250" s="160"/>
      <c r="Z250" s="159" t="str">
        <f t="shared" si="177"/>
        <v/>
      </c>
      <c r="AA250" s="138" t="str">
        <f t="shared" si="178"/>
        <v/>
      </c>
      <c r="AB250" s="138" t="str">
        <f t="shared" si="179"/>
        <v/>
      </c>
      <c r="AC250" s="160" t="str">
        <f t="shared" si="180"/>
        <v/>
      </c>
      <c r="AD250" s="162"/>
      <c r="AF250" s="34">
        <f t="shared" si="152"/>
        <v>1</v>
      </c>
      <c r="AG250" s="33" t="str">
        <f t="shared" si="153"/>
        <v>A</v>
      </c>
      <c r="AH250" s="33">
        <f t="shared" si="154"/>
        <v>1</v>
      </c>
      <c r="AI250" s="33">
        <f t="shared" si="155"/>
        <v>0</v>
      </c>
      <c r="AJ250" s="40">
        <f t="shared" si="156"/>
        <v>1073741824</v>
      </c>
      <c r="AK250" s="319">
        <f t="shared" si="157"/>
        <v>1</v>
      </c>
      <c r="AL250" s="116"/>
      <c r="AM250" s="66" t="str">
        <f t="shared" si="158"/>
        <v/>
      </c>
      <c r="AN250" s="67" t="str">
        <f t="shared" si="159"/>
        <v/>
      </c>
      <c r="AO250" s="68" t="str">
        <f t="shared" si="181"/>
        <v/>
      </c>
      <c r="AP250" s="69" t="str">
        <f t="shared" si="182"/>
        <v/>
      </c>
      <c r="AQ250" s="67">
        <f t="shared" si="183"/>
        <v>0</v>
      </c>
      <c r="AR250" s="66" t="str">
        <f t="shared" si="160"/>
        <v/>
      </c>
      <c r="AS250" s="67" t="str">
        <f t="shared" si="161"/>
        <v/>
      </c>
      <c r="AT250" s="68" t="str">
        <f t="shared" si="184"/>
        <v/>
      </c>
      <c r="AU250" s="69" t="str">
        <f t="shared" si="185"/>
        <v/>
      </c>
      <c r="AV250" s="67">
        <f t="shared" si="186"/>
        <v>0</v>
      </c>
      <c r="AW250" s="66" t="str">
        <f t="shared" si="162"/>
        <v/>
      </c>
      <c r="AX250" s="67" t="str">
        <f t="shared" si="163"/>
        <v/>
      </c>
      <c r="AY250" s="68" t="str">
        <f t="shared" si="187"/>
        <v/>
      </c>
      <c r="AZ250" s="69" t="str">
        <f t="shared" si="188"/>
        <v/>
      </c>
      <c r="BA250" s="70">
        <f t="shared" si="189"/>
        <v>0</v>
      </c>
      <c r="BB250" s="116"/>
      <c r="BC250" s="193">
        <v>17</v>
      </c>
      <c r="BD250" s="2"/>
      <c r="BE250" s="14"/>
      <c r="BF250" s="4" t="s">
        <v>410</v>
      </c>
      <c r="BG250" s="17"/>
      <c r="BH250" s="17" t="s">
        <v>67</v>
      </c>
      <c r="BI250" s="17"/>
      <c r="BJ250" s="169"/>
      <c r="BK250" s="31" t="s">
        <v>67</v>
      </c>
      <c r="BL250" s="6"/>
      <c r="BM250" s="7"/>
      <c r="BN250" s="16"/>
      <c r="BO250" s="29" t="str">
        <f t="shared" si="151"/>
        <v>{"key_code":"k"},{"key_code":"u"}</v>
      </c>
      <c r="BP250" s="132"/>
      <c r="BQ250" s="29" t="str">
        <f t="shared" si="164"/>
        <v/>
      </c>
    </row>
    <row r="251" spans="1:69" ht="21">
      <c r="A251" s="154"/>
      <c r="B251" s="137"/>
      <c r="C251" s="137"/>
      <c r="D251" s="360"/>
      <c r="E251" s="371" t="str">
        <f t="shared" si="165"/>
        <v/>
      </c>
      <c r="F251" s="138" t="str">
        <f t="shared" si="190"/>
        <v/>
      </c>
      <c r="G251" s="138" t="str">
        <f t="shared" si="191"/>
        <v/>
      </c>
      <c r="H251" s="138" t="str">
        <f t="shared" si="166"/>
        <v/>
      </c>
      <c r="I251" s="138" t="str">
        <f t="shared" si="167"/>
        <v/>
      </c>
      <c r="J251" s="138" t="str">
        <f t="shared" si="192"/>
        <v/>
      </c>
      <c r="K251" s="138" t="str">
        <f t="shared" si="193"/>
        <v/>
      </c>
      <c r="L251" s="138" t="str">
        <f t="shared" si="194"/>
        <v/>
      </c>
      <c r="M251" s="138" t="str">
        <f t="shared" si="195"/>
        <v/>
      </c>
      <c r="N251" s="138" t="str">
        <f t="shared" si="168"/>
        <v/>
      </c>
      <c r="O251" s="138" t="str">
        <f t="shared" si="169"/>
        <v/>
      </c>
      <c r="P251" s="138" t="str">
        <f t="shared" si="170"/>
        <v/>
      </c>
      <c r="Q251" s="138" t="str">
        <f t="shared" si="171"/>
        <v/>
      </c>
      <c r="R251" s="138" t="str">
        <f t="shared" si="172"/>
        <v/>
      </c>
      <c r="S251" s="138" t="str">
        <f t="shared" si="173"/>
        <v/>
      </c>
      <c r="T251" s="138" t="str">
        <f t="shared" si="174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1}},{"set_variable":{"name":"LKS","value":1}}],"to_after_key_up":[{"set_variable":{"name":"C07","value":0}},{"set_variable":{"name":"USC","value":0}}],"type":"basic"},</v>
      </c>
      <c r="U251" s="138" t="str">
        <f t="shared" si="175"/>
        <v/>
      </c>
      <c r="V251" s="138" t="str">
        <f t="shared" si="176"/>
        <v/>
      </c>
      <c r="W251" s="138"/>
      <c r="X251" s="138"/>
      <c r="Y251" s="160"/>
      <c r="Z251" s="159" t="str">
        <f t="shared" si="177"/>
        <v/>
      </c>
      <c r="AA251" s="138" t="str">
        <f t="shared" si="178"/>
        <v/>
      </c>
      <c r="AB251" s="138" t="str">
        <f t="shared" si="179"/>
        <v/>
      </c>
      <c r="AC251" s="160" t="str">
        <f t="shared" si="180"/>
        <v/>
      </c>
      <c r="AD251" s="162"/>
      <c r="AF251" s="34">
        <f t="shared" si="152"/>
        <v>1</v>
      </c>
      <c r="AG251" s="33" t="str">
        <f t="shared" si="153"/>
        <v>A</v>
      </c>
      <c r="AH251" s="33">
        <f t="shared" si="154"/>
        <v>1</v>
      </c>
      <c r="AI251" s="33">
        <f t="shared" si="155"/>
        <v>0</v>
      </c>
      <c r="AJ251" s="40">
        <f t="shared" si="156"/>
        <v>2147483648</v>
      </c>
      <c r="AK251" s="319">
        <f t="shared" si="157"/>
        <v>1</v>
      </c>
      <c r="AL251" s="116"/>
      <c r="AM251" s="66" t="str">
        <f t="shared" si="158"/>
        <v/>
      </c>
      <c r="AN251" s="67" t="str">
        <f t="shared" si="159"/>
        <v/>
      </c>
      <c r="AO251" s="68" t="str">
        <f t="shared" si="181"/>
        <v/>
      </c>
      <c r="AP251" s="69" t="str">
        <f t="shared" si="182"/>
        <v/>
      </c>
      <c r="AQ251" s="67">
        <f t="shared" si="183"/>
        <v>0</v>
      </c>
      <c r="AR251" s="66" t="str">
        <f t="shared" si="160"/>
        <v/>
      </c>
      <c r="AS251" s="67" t="str">
        <f t="shared" si="161"/>
        <v/>
      </c>
      <c r="AT251" s="68" t="str">
        <f t="shared" si="184"/>
        <v/>
      </c>
      <c r="AU251" s="69" t="str">
        <f t="shared" si="185"/>
        <v/>
      </c>
      <c r="AV251" s="67">
        <f t="shared" si="186"/>
        <v>0</v>
      </c>
      <c r="AW251" s="66" t="str">
        <f t="shared" si="162"/>
        <v/>
      </c>
      <c r="AX251" s="67" t="str">
        <f t="shared" si="163"/>
        <v/>
      </c>
      <c r="AY251" s="68" t="str">
        <f t="shared" si="187"/>
        <v/>
      </c>
      <c r="AZ251" s="69" t="str">
        <f t="shared" si="188"/>
        <v/>
      </c>
      <c r="BA251" s="70">
        <f t="shared" si="189"/>
        <v>0</v>
      </c>
      <c r="BB251" s="116"/>
      <c r="BC251" s="193">
        <v>18</v>
      </c>
      <c r="BD251" s="2"/>
      <c r="BE251" s="14"/>
      <c r="BF251" s="4" t="s">
        <v>410</v>
      </c>
      <c r="BG251" s="17"/>
      <c r="BH251" s="17" t="s">
        <v>69</v>
      </c>
      <c r="BI251" s="17"/>
      <c r="BJ251" s="169"/>
      <c r="BK251" s="31" t="s">
        <v>69</v>
      </c>
      <c r="BL251" s="6"/>
      <c r="BM251" s="7"/>
      <c r="BN251" s="16" t="s">
        <v>753</v>
      </c>
      <c r="BO251" s="29" t="str">
        <f t="shared" si="151"/>
        <v>{"key_code":"a"}</v>
      </c>
      <c r="BP251" s="132"/>
      <c r="BQ251" s="29" t="str">
        <f t="shared" si="164"/>
        <v/>
      </c>
    </row>
    <row r="252" spans="1:69" ht="21">
      <c r="A252" s="154"/>
      <c r="B252" s="137"/>
      <c r="C252" s="137"/>
      <c r="D252" s="360"/>
      <c r="E252" s="371" t="str">
        <f t="shared" si="165"/>
        <v/>
      </c>
      <c r="F252" s="138" t="str">
        <f t="shared" si="190"/>
        <v/>
      </c>
      <c r="G252" s="138" t="str">
        <f t="shared" si="191"/>
        <v/>
      </c>
      <c r="H252" s="138" t="str">
        <f t="shared" si="166"/>
        <v/>
      </c>
      <c r="I252" s="138" t="str">
        <f t="shared" si="167"/>
        <v/>
      </c>
      <c r="J252" s="138" t="str">
        <f t="shared" si="192"/>
        <v/>
      </c>
      <c r="K252" s="138" t="str">
        <f t="shared" si="193"/>
        <v/>
      </c>
      <c r="L252" s="138" t="str">
        <f t="shared" si="194"/>
        <v/>
      </c>
      <c r="M252" s="138" t="str">
        <f t="shared" si="195"/>
        <v/>
      </c>
      <c r="N252" s="138" t="str">
        <f t="shared" si="168"/>
        <v/>
      </c>
      <c r="O252" s="138" t="str">
        <f t="shared" si="169"/>
        <v/>
      </c>
      <c r="P252" s="138" t="str">
        <f t="shared" si="170"/>
        <v/>
      </c>
      <c r="Q252" s="138" t="str">
        <f t="shared" si="171"/>
        <v/>
      </c>
      <c r="R252" s="138" t="str">
        <f t="shared" si="172"/>
        <v/>
      </c>
      <c r="S252" s="138" t="str">
        <f t="shared" si="173"/>
        <v/>
      </c>
      <c r="T252" s="138" t="str">
        <f t="shared" si="174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1}},{"set_variable":{"name":"LKS","value":1}}],"to_after_key_up":[{"set_variable":{"name":"C08","value":0}},{"set_variable":{"name":"USC","value":0}}],"type":"basic"},</v>
      </c>
      <c r="U252" s="138" t="str">
        <f t="shared" si="175"/>
        <v/>
      </c>
      <c r="V252" s="138" t="str">
        <f t="shared" si="176"/>
        <v/>
      </c>
      <c r="W252" s="138"/>
      <c r="X252" s="138"/>
      <c r="Y252" s="160"/>
      <c r="Z252" s="159" t="str">
        <f t="shared" si="177"/>
        <v/>
      </c>
      <c r="AA252" s="138" t="str">
        <f t="shared" si="178"/>
        <v/>
      </c>
      <c r="AB252" s="138" t="str">
        <f t="shared" si="179"/>
        <v/>
      </c>
      <c r="AC252" s="160" t="str">
        <f t="shared" si="180"/>
        <v/>
      </c>
      <c r="AD252" s="162"/>
      <c r="AF252" s="34">
        <f t="shared" si="152"/>
        <v>1</v>
      </c>
      <c r="AG252" s="33" t="str">
        <f t="shared" si="153"/>
        <v>A</v>
      </c>
      <c r="AH252" s="33">
        <f t="shared" si="154"/>
        <v>1</v>
      </c>
      <c r="AI252" s="33">
        <f t="shared" si="155"/>
        <v>0</v>
      </c>
      <c r="AJ252" s="40">
        <f t="shared" si="156"/>
        <v>4294967296</v>
      </c>
      <c r="AK252" s="319">
        <f t="shared" si="157"/>
        <v>1</v>
      </c>
      <c r="AL252" s="116"/>
      <c r="AM252" s="66" t="str">
        <f t="shared" si="158"/>
        <v/>
      </c>
      <c r="AN252" s="67" t="str">
        <f t="shared" si="159"/>
        <v/>
      </c>
      <c r="AO252" s="68" t="str">
        <f t="shared" si="181"/>
        <v/>
      </c>
      <c r="AP252" s="69" t="str">
        <f t="shared" si="182"/>
        <v/>
      </c>
      <c r="AQ252" s="67">
        <f t="shared" si="183"/>
        <v>0</v>
      </c>
      <c r="AR252" s="66" t="str">
        <f t="shared" si="160"/>
        <v/>
      </c>
      <c r="AS252" s="67" t="str">
        <f t="shared" si="161"/>
        <v/>
      </c>
      <c r="AT252" s="68" t="str">
        <f t="shared" si="184"/>
        <v/>
      </c>
      <c r="AU252" s="69" t="str">
        <f t="shared" si="185"/>
        <v/>
      </c>
      <c r="AV252" s="67">
        <f t="shared" si="186"/>
        <v>0</v>
      </c>
      <c r="AW252" s="66" t="str">
        <f t="shared" si="162"/>
        <v/>
      </c>
      <c r="AX252" s="67" t="str">
        <f t="shared" si="163"/>
        <v/>
      </c>
      <c r="AY252" s="68" t="str">
        <f t="shared" si="187"/>
        <v/>
      </c>
      <c r="AZ252" s="69" t="str">
        <f t="shared" si="188"/>
        <v/>
      </c>
      <c r="BA252" s="70">
        <f t="shared" si="189"/>
        <v>0</v>
      </c>
      <c r="BB252" s="116"/>
      <c r="BC252" s="193">
        <v>19</v>
      </c>
      <c r="BD252" s="2"/>
      <c r="BE252" s="14"/>
      <c r="BF252" s="4" t="s">
        <v>410</v>
      </c>
      <c r="BG252" s="17"/>
      <c r="BH252" s="17" t="s">
        <v>71</v>
      </c>
      <c r="BI252" s="17"/>
      <c r="BJ252" s="169"/>
      <c r="BK252" s="31" t="s">
        <v>71</v>
      </c>
      <c r="BL252" s="6"/>
      <c r="BM252" s="7"/>
      <c r="BN252" s="16" t="s">
        <v>754</v>
      </c>
      <c r="BO252" s="29" t="str">
        <f t="shared" si="151"/>
        <v>{"key_code":"i"}</v>
      </c>
      <c r="BP252" s="132"/>
      <c r="BQ252" s="29" t="str">
        <f t="shared" si="164"/>
        <v/>
      </c>
    </row>
    <row r="253" spans="1:69" ht="21">
      <c r="A253" s="154"/>
      <c r="B253" s="137"/>
      <c r="C253" s="137"/>
      <c r="D253" s="360"/>
      <c r="E253" s="371" t="str">
        <f t="shared" si="165"/>
        <v/>
      </c>
      <c r="F253" s="138" t="str">
        <f t="shared" si="190"/>
        <v/>
      </c>
      <c r="G253" s="138" t="str">
        <f t="shared" si="191"/>
        <v/>
      </c>
      <c r="H253" s="138" t="str">
        <f t="shared" si="166"/>
        <v/>
      </c>
      <c r="I253" s="138" t="str">
        <f t="shared" si="167"/>
        <v/>
      </c>
      <c r="J253" s="138" t="str">
        <f t="shared" si="192"/>
        <v/>
      </c>
      <c r="K253" s="138" t="str">
        <f t="shared" si="193"/>
        <v/>
      </c>
      <c r="L253" s="138" t="str">
        <f t="shared" si="194"/>
        <v/>
      </c>
      <c r="M253" s="138" t="str">
        <f t="shared" si="195"/>
        <v/>
      </c>
      <c r="N253" s="138" t="str">
        <f t="shared" si="168"/>
        <v/>
      </c>
      <c r="O253" s="138" t="str">
        <f t="shared" si="169"/>
        <v/>
      </c>
      <c r="P253" s="138" t="str">
        <f t="shared" si="170"/>
        <v/>
      </c>
      <c r="Q253" s="138" t="str">
        <f t="shared" si="171"/>
        <v/>
      </c>
      <c r="R253" s="138" t="str">
        <f t="shared" si="172"/>
        <v/>
      </c>
      <c r="S253" s="138" t="str">
        <f t="shared" si="173"/>
        <v/>
      </c>
      <c r="T253" s="138" t="str">
        <f t="shared" si="174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1}},{"set_variable":{"name":"LKS","value":1}}],"to_after_key_up":[{"set_variable":{"name":"C09","value":0}},{"set_variable":{"name":"USC","value":0}}],"type":"basic"},</v>
      </c>
      <c r="U253" s="138" t="str">
        <f t="shared" si="175"/>
        <v/>
      </c>
      <c r="V253" s="138" t="str">
        <f t="shared" si="176"/>
        <v/>
      </c>
      <c r="W253" s="138"/>
      <c r="X253" s="138"/>
      <c r="Y253" s="160"/>
      <c r="Z253" s="159" t="str">
        <f t="shared" si="177"/>
        <v/>
      </c>
      <c r="AA253" s="138" t="str">
        <f t="shared" si="178"/>
        <v/>
      </c>
      <c r="AB253" s="138" t="str">
        <f t="shared" si="179"/>
        <v/>
      </c>
      <c r="AC253" s="160" t="str">
        <f t="shared" si="180"/>
        <v/>
      </c>
      <c r="AD253" s="162"/>
      <c r="AF253" s="34">
        <f t="shared" si="152"/>
        <v>1</v>
      </c>
      <c r="AG253" s="33" t="str">
        <f t="shared" si="153"/>
        <v>A</v>
      </c>
      <c r="AH253" s="33">
        <f t="shared" si="154"/>
        <v>1</v>
      </c>
      <c r="AI253" s="33">
        <f t="shared" si="155"/>
        <v>0</v>
      </c>
      <c r="AJ253" s="40">
        <f t="shared" si="156"/>
        <v>8589934592</v>
      </c>
      <c r="AK253" s="319">
        <f t="shared" si="157"/>
        <v>1</v>
      </c>
      <c r="AL253" s="116"/>
      <c r="AM253" s="66" t="str">
        <f t="shared" si="158"/>
        <v/>
      </c>
      <c r="AN253" s="67" t="str">
        <f t="shared" si="159"/>
        <v/>
      </c>
      <c r="AO253" s="68" t="str">
        <f t="shared" si="181"/>
        <v/>
      </c>
      <c r="AP253" s="69" t="str">
        <f t="shared" si="182"/>
        <v/>
      </c>
      <c r="AQ253" s="67">
        <f t="shared" si="183"/>
        <v>0</v>
      </c>
      <c r="AR253" s="66" t="str">
        <f t="shared" si="160"/>
        <v/>
      </c>
      <c r="AS253" s="67" t="str">
        <f t="shared" si="161"/>
        <v/>
      </c>
      <c r="AT253" s="68" t="str">
        <f t="shared" si="184"/>
        <v/>
      </c>
      <c r="AU253" s="69" t="str">
        <f t="shared" si="185"/>
        <v/>
      </c>
      <c r="AV253" s="67">
        <f t="shared" si="186"/>
        <v>0</v>
      </c>
      <c r="AW253" s="66" t="str">
        <f t="shared" si="162"/>
        <v/>
      </c>
      <c r="AX253" s="67" t="str">
        <f t="shared" si="163"/>
        <v/>
      </c>
      <c r="AY253" s="68" t="str">
        <f t="shared" si="187"/>
        <v/>
      </c>
      <c r="AZ253" s="69" t="str">
        <f t="shared" si="188"/>
        <v/>
      </c>
      <c r="BA253" s="70">
        <f t="shared" si="189"/>
        <v>0</v>
      </c>
      <c r="BB253" s="116"/>
      <c r="BC253" s="193">
        <v>20</v>
      </c>
      <c r="BD253" s="2"/>
      <c r="BE253" s="14"/>
      <c r="BF253" s="4" t="s">
        <v>410</v>
      </c>
      <c r="BG253" s="17"/>
      <c r="BH253" s="17" t="s">
        <v>73</v>
      </c>
      <c r="BI253" s="17"/>
      <c r="BJ253" s="169"/>
      <c r="BK253" s="31" t="s">
        <v>73</v>
      </c>
      <c r="BL253" s="6"/>
      <c r="BM253" s="7"/>
      <c r="BN253" s="16" t="s">
        <v>755</v>
      </c>
      <c r="BO253" s="29" t="str">
        <f t="shared" si="151"/>
        <v>{"key_code":"u"}</v>
      </c>
      <c r="BP253" s="132"/>
      <c r="BQ253" s="29" t="str">
        <f t="shared" si="164"/>
        <v/>
      </c>
    </row>
    <row r="254" spans="1:69" ht="21">
      <c r="A254" s="154"/>
      <c r="B254" s="137"/>
      <c r="C254" s="137"/>
      <c r="D254" s="360"/>
      <c r="E254" s="371" t="str">
        <f t="shared" si="165"/>
        <v/>
      </c>
      <c r="F254" s="138" t="str">
        <f t="shared" si="190"/>
        <v/>
      </c>
      <c r="G254" s="138" t="str">
        <f t="shared" si="191"/>
        <v/>
      </c>
      <c r="H254" s="138" t="str">
        <f t="shared" si="166"/>
        <v/>
      </c>
      <c r="I254" s="138" t="str">
        <f t="shared" si="167"/>
        <v/>
      </c>
      <c r="J254" s="138" t="str">
        <f t="shared" si="192"/>
        <v/>
      </c>
      <c r="K254" s="138" t="str">
        <f t="shared" si="193"/>
        <v/>
      </c>
      <c r="L254" s="138" t="str">
        <f t="shared" si="194"/>
        <v/>
      </c>
      <c r="M254" s="138" t="str">
        <f t="shared" si="195"/>
        <v/>
      </c>
      <c r="N254" s="138" t="str">
        <f t="shared" si="168"/>
        <v/>
      </c>
      <c r="O254" s="138" t="str">
        <f t="shared" si="169"/>
        <v/>
      </c>
      <c r="P254" s="138" t="str">
        <f t="shared" si="170"/>
        <v/>
      </c>
      <c r="Q254" s="138" t="str">
        <f t="shared" si="171"/>
        <v/>
      </c>
      <c r="R254" s="138" t="str">
        <f t="shared" si="172"/>
        <v/>
      </c>
      <c r="S254" s="138" t="str">
        <f t="shared" si="173"/>
        <v/>
      </c>
      <c r="T254" s="138" t="str">
        <f t="shared" si="174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1}},{"set_variable":{"name":"LKS","value":1}}],"to_after_key_up":[{"set_variable":{"name":"C10","value":0}},{"set_variable":{"name":"USC","value":0}}],"type":"basic"},</v>
      </c>
      <c r="U254" s="138" t="str">
        <f t="shared" si="175"/>
        <v/>
      </c>
      <c r="V254" s="138" t="str">
        <f t="shared" si="176"/>
        <v/>
      </c>
      <c r="W254" s="138"/>
      <c r="X254" s="138"/>
      <c r="Y254" s="160"/>
      <c r="Z254" s="159" t="str">
        <f t="shared" si="177"/>
        <v/>
      </c>
      <c r="AA254" s="138" t="str">
        <f t="shared" si="178"/>
        <v/>
      </c>
      <c r="AB254" s="138" t="str">
        <f t="shared" si="179"/>
        <v/>
      </c>
      <c r="AC254" s="160" t="str">
        <f t="shared" si="180"/>
        <v/>
      </c>
      <c r="AD254" s="162"/>
      <c r="AF254" s="34">
        <f t="shared" si="152"/>
        <v>1</v>
      </c>
      <c r="AG254" s="33" t="str">
        <f t="shared" si="153"/>
        <v>A</v>
      </c>
      <c r="AH254" s="33">
        <f t="shared" si="154"/>
        <v>1</v>
      </c>
      <c r="AI254" s="33">
        <f t="shared" si="155"/>
        <v>0</v>
      </c>
      <c r="AJ254" s="40">
        <f t="shared" si="156"/>
        <v>17179869184</v>
      </c>
      <c r="AK254" s="319">
        <f t="shared" si="157"/>
        <v>1</v>
      </c>
      <c r="AL254" s="116"/>
      <c r="AM254" s="66" t="str">
        <f t="shared" si="158"/>
        <v/>
      </c>
      <c r="AN254" s="67" t="str">
        <f t="shared" si="159"/>
        <v/>
      </c>
      <c r="AO254" s="68" t="str">
        <f t="shared" si="181"/>
        <v/>
      </c>
      <c r="AP254" s="69" t="str">
        <f t="shared" si="182"/>
        <v/>
      </c>
      <c r="AQ254" s="67">
        <f t="shared" si="183"/>
        <v>0</v>
      </c>
      <c r="AR254" s="66" t="str">
        <f t="shared" si="160"/>
        <v/>
      </c>
      <c r="AS254" s="67" t="str">
        <f t="shared" si="161"/>
        <v/>
      </c>
      <c r="AT254" s="68" t="str">
        <f t="shared" si="184"/>
        <v/>
      </c>
      <c r="AU254" s="69" t="str">
        <f t="shared" si="185"/>
        <v/>
      </c>
      <c r="AV254" s="67">
        <f t="shared" si="186"/>
        <v>0</v>
      </c>
      <c r="AW254" s="66" t="str">
        <f t="shared" si="162"/>
        <v/>
      </c>
      <c r="AX254" s="67" t="str">
        <f t="shared" si="163"/>
        <v/>
      </c>
      <c r="AY254" s="68" t="str">
        <f t="shared" si="187"/>
        <v/>
      </c>
      <c r="AZ254" s="69" t="str">
        <f t="shared" si="188"/>
        <v/>
      </c>
      <c r="BA254" s="70">
        <f t="shared" si="189"/>
        <v>0</v>
      </c>
      <c r="BB254" s="116"/>
      <c r="BC254" s="193">
        <v>21</v>
      </c>
      <c r="BD254" s="2"/>
      <c r="BE254" s="14"/>
      <c r="BF254" s="4" t="s">
        <v>410</v>
      </c>
      <c r="BG254" s="17"/>
      <c r="BH254" s="17" t="s">
        <v>691</v>
      </c>
      <c r="BI254" s="17"/>
      <c r="BJ254" s="169"/>
      <c r="BK254" s="31" t="s">
        <v>691</v>
      </c>
      <c r="BL254" s="6"/>
      <c r="BM254" s="7"/>
      <c r="BN254" s="16" t="s">
        <v>756</v>
      </c>
      <c r="BO254" s="29" t="str">
        <f t="shared" si="151"/>
        <v>{"key_code":"hyphen"}</v>
      </c>
      <c r="BP254" s="132"/>
      <c r="BQ254" s="29" t="str">
        <f t="shared" si="164"/>
        <v/>
      </c>
    </row>
    <row r="255" spans="1:69" ht="21">
      <c r="A255" s="154"/>
      <c r="B255" s="137"/>
      <c r="C255" s="137"/>
      <c r="D255" s="360"/>
      <c r="E255" s="371" t="str">
        <f t="shared" si="165"/>
        <v/>
      </c>
      <c r="F255" s="138" t="str">
        <f t="shared" si="190"/>
        <v/>
      </c>
      <c r="G255" s="138" t="str">
        <f t="shared" si="191"/>
        <v/>
      </c>
      <c r="H255" s="138" t="str">
        <f t="shared" si="166"/>
        <v/>
      </c>
      <c r="I255" s="138" t="str">
        <f t="shared" si="167"/>
        <v/>
      </c>
      <c r="J255" s="138" t="str">
        <f t="shared" si="192"/>
        <v/>
      </c>
      <c r="K255" s="138" t="str">
        <f t="shared" si="193"/>
        <v/>
      </c>
      <c r="L255" s="138" t="str">
        <f t="shared" si="194"/>
        <v/>
      </c>
      <c r="M255" s="138" t="str">
        <f t="shared" si="195"/>
        <v/>
      </c>
      <c r="N255" s="138" t="str">
        <f t="shared" si="168"/>
        <v/>
      </c>
      <c r="O255" s="138" t="str">
        <f t="shared" si="169"/>
        <v/>
      </c>
      <c r="P255" s="138" t="str">
        <f t="shared" si="170"/>
        <v/>
      </c>
      <c r="Q255" s="138" t="str">
        <f t="shared" si="171"/>
        <v/>
      </c>
      <c r="R255" s="138" t="str">
        <f t="shared" si="172"/>
        <v/>
      </c>
      <c r="S255" s="138" t="str">
        <f t="shared" si="173"/>
        <v/>
      </c>
      <c r="T255" s="138" t="str">
        <f t="shared" si="174"/>
        <v>{"description":"は","conditions":[{"type":"variable_unless","name":"USC","value":0},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1}},{"set_variable":{"name":"LKS","value":1}}],"to_after_key_up":[{"set_variable":{"name":"B03","value":0}},{"set_variable":{"name":"USC","value":0}}],"type":"basic"},</v>
      </c>
      <c r="U255" s="138" t="str">
        <f t="shared" si="175"/>
        <v/>
      </c>
      <c r="V255" s="138" t="str">
        <f t="shared" si="176"/>
        <v/>
      </c>
      <c r="W255" s="138"/>
      <c r="X255" s="138"/>
      <c r="Y255" s="160"/>
      <c r="Z255" s="159" t="str">
        <f t="shared" si="177"/>
        <v/>
      </c>
      <c r="AA255" s="138" t="str">
        <f t="shared" si="178"/>
        <v/>
      </c>
      <c r="AB255" s="138" t="str">
        <f t="shared" si="179"/>
        <v/>
      </c>
      <c r="AC255" s="160" t="str">
        <f t="shared" si="180"/>
        <v/>
      </c>
      <c r="AD255" s="162"/>
      <c r="AF255" s="34">
        <f t="shared" si="152"/>
        <v>1</v>
      </c>
      <c r="AG255" s="33" t="str">
        <f t="shared" si="153"/>
        <v>A</v>
      </c>
      <c r="AH255" s="33">
        <f t="shared" si="154"/>
        <v>1</v>
      </c>
      <c r="AI255" s="33">
        <f t="shared" si="155"/>
        <v>0</v>
      </c>
      <c r="AJ255" s="40">
        <f t="shared" si="156"/>
        <v>549755813888</v>
      </c>
      <c r="AK255" s="319">
        <f t="shared" si="157"/>
        <v>1</v>
      </c>
      <c r="AL255" s="116"/>
      <c r="AM255" s="66" t="str">
        <f t="shared" si="158"/>
        <v/>
      </c>
      <c r="AN255" s="67" t="str">
        <f t="shared" si="159"/>
        <v/>
      </c>
      <c r="AO255" s="68" t="str">
        <f t="shared" si="181"/>
        <v/>
      </c>
      <c r="AP255" s="69" t="str">
        <f t="shared" si="182"/>
        <v/>
      </c>
      <c r="AQ255" s="67">
        <f t="shared" si="183"/>
        <v>0</v>
      </c>
      <c r="AR255" s="66" t="str">
        <f t="shared" si="160"/>
        <v/>
      </c>
      <c r="AS255" s="67" t="str">
        <f t="shared" si="161"/>
        <v/>
      </c>
      <c r="AT255" s="68" t="str">
        <f t="shared" si="184"/>
        <v/>
      </c>
      <c r="AU255" s="69" t="str">
        <f t="shared" si="185"/>
        <v/>
      </c>
      <c r="AV255" s="67">
        <f t="shared" si="186"/>
        <v>0</v>
      </c>
      <c r="AW255" s="66" t="str">
        <f t="shared" si="162"/>
        <v/>
      </c>
      <c r="AX255" s="67" t="str">
        <f t="shared" si="163"/>
        <v/>
      </c>
      <c r="AY255" s="68" t="str">
        <f t="shared" si="187"/>
        <v/>
      </c>
      <c r="AZ255" s="69" t="str">
        <f t="shared" si="188"/>
        <v/>
      </c>
      <c r="BA255" s="70">
        <f t="shared" si="189"/>
        <v>0</v>
      </c>
      <c r="BB255" s="116"/>
      <c r="BC255" s="193">
        <v>24</v>
      </c>
      <c r="BD255" s="2"/>
      <c r="BE255" s="14"/>
      <c r="BF255" s="4" t="s">
        <v>410</v>
      </c>
      <c r="BG255" s="17"/>
      <c r="BH255" s="17" t="s">
        <v>90</v>
      </c>
      <c r="BI255" s="17"/>
      <c r="BJ255" s="169"/>
      <c r="BK255" s="31" t="s">
        <v>90</v>
      </c>
      <c r="BL255" s="6"/>
      <c r="BM255" s="7"/>
      <c r="BN255" s="16"/>
      <c r="BO255" s="29" t="str">
        <f t="shared" si="151"/>
        <v>{"key_code":"h"},{"key_code":"a"}</v>
      </c>
      <c r="BP255" s="132"/>
      <c r="BQ255" s="29" t="str">
        <f t="shared" si="164"/>
        <v/>
      </c>
    </row>
    <row r="256" spans="1:69" ht="21">
      <c r="A256" s="154"/>
      <c r="B256" s="137"/>
      <c r="C256" s="137"/>
      <c r="D256" s="360"/>
      <c r="E256" s="371" t="str">
        <f t="shared" si="165"/>
        <v/>
      </c>
      <c r="F256" s="138" t="str">
        <f t="shared" si="190"/>
        <v/>
      </c>
      <c r="G256" s="138" t="str">
        <f t="shared" si="191"/>
        <v/>
      </c>
      <c r="H256" s="138" t="str">
        <f t="shared" si="166"/>
        <v/>
      </c>
      <c r="I256" s="138" t="str">
        <f t="shared" si="167"/>
        <v/>
      </c>
      <c r="J256" s="138" t="str">
        <f t="shared" si="192"/>
        <v/>
      </c>
      <c r="K256" s="138" t="str">
        <f t="shared" si="193"/>
        <v/>
      </c>
      <c r="L256" s="138" t="str">
        <f t="shared" si="194"/>
        <v/>
      </c>
      <c r="M256" s="138" t="str">
        <f t="shared" si="195"/>
        <v/>
      </c>
      <c r="N256" s="138" t="str">
        <f t="shared" si="168"/>
        <v/>
      </c>
      <c r="O256" s="138" t="str">
        <f t="shared" si="169"/>
        <v/>
      </c>
      <c r="P256" s="138" t="str">
        <f t="shared" si="170"/>
        <v/>
      </c>
      <c r="Q256" s="138" t="str">
        <f t="shared" si="171"/>
        <v/>
      </c>
      <c r="R256" s="138" t="str">
        <f t="shared" si="172"/>
        <v/>
      </c>
      <c r="S256" s="138" t="str">
        <f t="shared" si="173"/>
        <v/>
      </c>
      <c r="T256" s="138" t="str">
        <f t="shared" si="174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1}},{"set_variable":{"name":"LKS","value":1}}],"to_after_key_up":[{"set_variable":{"name":"B04","value":0}},{"set_variable":{"name":"USC","value":0}}],"type":"basic"},</v>
      </c>
      <c r="U256" s="138" t="str">
        <f t="shared" si="175"/>
        <v/>
      </c>
      <c r="V256" s="138" t="str">
        <f t="shared" si="176"/>
        <v/>
      </c>
      <c r="W256" s="138"/>
      <c r="X256" s="138"/>
      <c r="Y256" s="160"/>
      <c r="Z256" s="159" t="str">
        <f t="shared" si="177"/>
        <v/>
      </c>
      <c r="AA256" s="138" t="str">
        <f t="shared" si="178"/>
        <v/>
      </c>
      <c r="AB256" s="138" t="str">
        <f t="shared" si="179"/>
        <v/>
      </c>
      <c r="AC256" s="160" t="str">
        <f t="shared" si="180"/>
        <v/>
      </c>
      <c r="AD256" s="162"/>
      <c r="AF256" s="34">
        <f t="shared" si="152"/>
        <v>1</v>
      </c>
      <c r="AG256" s="33" t="str">
        <f t="shared" si="153"/>
        <v>A</v>
      </c>
      <c r="AH256" s="33">
        <f t="shared" si="154"/>
        <v>1</v>
      </c>
      <c r="AI256" s="33">
        <f t="shared" si="155"/>
        <v>0</v>
      </c>
      <c r="AJ256" s="40">
        <f t="shared" si="156"/>
        <v>1099511627776</v>
      </c>
      <c r="AK256" s="319">
        <f t="shared" si="157"/>
        <v>1</v>
      </c>
      <c r="AL256" s="116"/>
      <c r="AM256" s="66" t="str">
        <f t="shared" si="158"/>
        <v/>
      </c>
      <c r="AN256" s="67" t="str">
        <f t="shared" si="159"/>
        <v/>
      </c>
      <c r="AO256" s="68" t="str">
        <f t="shared" si="181"/>
        <v/>
      </c>
      <c r="AP256" s="69" t="str">
        <f t="shared" si="182"/>
        <v/>
      </c>
      <c r="AQ256" s="67">
        <f t="shared" si="183"/>
        <v>0</v>
      </c>
      <c r="AR256" s="66" t="str">
        <f t="shared" si="160"/>
        <v/>
      </c>
      <c r="AS256" s="67" t="str">
        <f t="shared" si="161"/>
        <v/>
      </c>
      <c r="AT256" s="68" t="str">
        <f t="shared" si="184"/>
        <v/>
      </c>
      <c r="AU256" s="69" t="str">
        <f t="shared" si="185"/>
        <v/>
      </c>
      <c r="AV256" s="67">
        <f t="shared" si="186"/>
        <v>0</v>
      </c>
      <c r="AW256" s="66" t="str">
        <f t="shared" si="162"/>
        <v/>
      </c>
      <c r="AX256" s="67" t="str">
        <f t="shared" si="163"/>
        <v/>
      </c>
      <c r="AY256" s="68" t="str">
        <f t="shared" si="187"/>
        <v/>
      </c>
      <c r="AZ256" s="69" t="str">
        <f t="shared" si="188"/>
        <v/>
      </c>
      <c r="BA256" s="70">
        <f t="shared" si="189"/>
        <v>0</v>
      </c>
      <c r="BB256" s="116"/>
      <c r="BC256" s="193">
        <v>25</v>
      </c>
      <c r="BD256" s="2"/>
      <c r="BE256" s="14"/>
      <c r="BF256" s="4" t="s">
        <v>410</v>
      </c>
      <c r="BG256" s="17"/>
      <c r="BH256" s="17" t="s">
        <v>92</v>
      </c>
      <c r="BI256" s="17"/>
      <c r="BJ256" s="169"/>
      <c r="BK256" s="31" t="s">
        <v>92</v>
      </c>
      <c r="BL256" s="6"/>
      <c r="BM256" s="7"/>
      <c r="BN256" s="16"/>
      <c r="BO256" s="29" t="str">
        <f t="shared" si="151"/>
        <v>{"key_code":"k"},{"key_code":"o"}</v>
      </c>
      <c r="BP256" s="132"/>
      <c r="BQ256" s="29" t="str">
        <f t="shared" si="164"/>
        <v/>
      </c>
    </row>
    <row r="257" spans="1:69" ht="21">
      <c r="A257" s="154"/>
      <c r="B257" s="137"/>
      <c r="C257" s="137"/>
      <c r="D257" s="360"/>
      <c r="E257" s="371" t="str">
        <f t="shared" si="165"/>
        <v/>
      </c>
      <c r="F257" s="138" t="str">
        <f t="shared" si="190"/>
        <v/>
      </c>
      <c r="G257" s="138" t="str">
        <f t="shared" si="191"/>
        <v/>
      </c>
      <c r="H257" s="138" t="str">
        <f t="shared" si="166"/>
        <v/>
      </c>
      <c r="I257" s="138" t="str">
        <f t="shared" si="167"/>
        <v/>
      </c>
      <c r="J257" s="138" t="str">
        <f t="shared" si="192"/>
        <v/>
      </c>
      <c r="K257" s="138" t="str">
        <f t="shared" si="193"/>
        <v/>
      </c>
      <c r="L257" s="138" t="str">
        <f t="shared" si="194"/>
        <v/>
      </c>
      <c r="M257" s="138" t="str">
        <f t="shared" si="195"/>
        <v/>
      </c>
      <c r="N257" s="138" t="str">
        <f t="shared" si="168"/>
        <v/>
      </c>
      <c r="O257" s="138" t="str">
        <f t="shared" si="169"/>
        <v/>
      </c>
      <c r="P257" s="138" t="str">
        <f t="shared" si="170"/>
        <v/>
      </c>
      <c r="Q257" s="138" t="str">
        <f t="shared" si="171"/>
        <v/>
      </c>
      <c r="R257" s="138" t="str">
        <f t="shared" si="172"/>
        <v/>
      </c>
      <c r="S257" s="138" t="str">
        <f t="shared" si="173"/>
        <v/>
      </c>
      <c r="T257" s="138" t="str">
        <f t="shared" si="174"/>
        <v>{"description":"そ","conditions":[{"type":"variable_unless","name":"USC","value":0},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1}},{"set_variable":{"name":"LKS","value":1}}],"to_after_key_up":[{"set_variable":{"name":"B05","value":0}},{"set_variable":{"name":"USC","value":0}}],"type":"basic"},</v>
      </c>
      <c r="U257" s="138" t="str">
        <f t="shared" si="175"/>
        <v/>
      </c>
      <c r="V257" s="138" t="str">
        <f t="shared" si="176"/>
        <v/>
      </c>
      <c r="W257" s="138"/>
      <c r="X257" s="138"/>
      <c r="Y257" s="160"/>
      <c r="Z257" s="159" t="str">
        <f t="shared" si="177"/>
        <v/>
      </c>
      <c r="AA257" s="138" t="str">
        <f t="shared" si="178"/>
        <v/>
      </c>
      <c r="AB257" s="138" t="str">
        <f t="shared" si="179"/>
        <v/>
      </c>
      <c r="AC257" s="160" t="str">
        <f t="shared" si="180"/>
        <v/>
      </c>
      <c r="AD257" s="162"/>
      <c r="AF257" s="34">
        <f t="shared" si="152"/>
        <v>1</v>
      </c>
      <c r="AG257" s="33" t="str">
        <f t="shared" si="153"/>
        <v>A</v>
      </c>
      <c r="AH257" s="33">
        <f t="shared" si="154"/>
        <v>1</v>
      </c>
      <c r="AI257" s="33">
        <f t="shared" si="155"/>
        <v>0</v>
      </c>
      <c r="AJ257" s="40">
        <f t="shared" si="156"/>
        <v>2199023255552</v>
      </c>
      <c r="AK257" s="319">
        <f t="shared" si="157"/>
        <v>1</v>
      </c>
      <c r="AL257" s="116"/>
      <c r="AM257" s="66" t="str">
        <f t="shared" si="158"/>
        <v/>
      </c>
      <c r="AN257" s="67" t="str">
        <f t="shared" si="159"/>
        <v/>
      </c>
      <c r="AO257" s="68" t="str">
        <f t="shared" si="181"/>
        <v/>
      </c>
      <c r="AP257" s="69" t="str">
        <f t="shared" si="182"/>
        <v/>
      </c>
      <c r="AQ257" s="67">
        <f t="shared" si="183"/>
        <v>0</v>
      </c>
      <c r="AR257" s="66" t="str">
        <f t="shared" si="160"/>
        <v/>
      </c>
      <c r="AS257" s="67" t="str">
        <f t="shared" si="161"/>
        <v/>
      </c>
      <c r="AT257" s="68" t="str">
        <f t="shared" si="184"/>
        <v/>
      </c>
      <c r="AU257" s="69" t="str">
        <f t="shared" si="185"/>
        <v/>
      </c>
      <c r="AV257" s="67">
        <f t="shared" si="186"/>
        <v>0</v>
      </c>
      <c r="AW257" s="66" t="str">
        <f t="shared" si="162"/>
        <v/>
      </c>
      <c r="AX257" s="67" t="str">
        <f t="shared" si="163"/>
        <v/>
      </c>
      <c r="AY257" s="68" t="str">
        <f t="shared" si="187"/>
        <v/>
      </c>
      <c r="AZ257" s="69" t="str">
        <f t="shared" si="188"/>
        <v/>
      </c>
      <c r="BA257" s="70">
        <f t="shared" si="189"/>
        <v>0</v>
      </c>
      <c r="BB257" s="116"/>
      <c r="BC257" s="193">
        <v>26</v>
      </c>
      <c r="BD257" s="2"/>
      <c r="BE257" s="14"/>
      <c r="BF257" s="4" t="s">
        <v>410</v>
      </c>
      <c r="BG257" s="17"/>
      <c r="BH257" s="17" t="s">
        <v>94</v>
      </c>
      <c r="BI257" s="17"/>
      <c r="BJ257" s="169"/>
      <c r="BK257" s="31" t="s">
        <v>94</v>
      </c>
      <c r="BL257" s="6"/>
      <c r="BM257" s="7"/>
      <c r="BN257" s="16"/>
      <c r="BO257" s="29" t="str">
        <f t="shared" si="151"/>
        <v>{"key_code":"s"},{"key_code":"o"}</v>
      </c>
      <c r="BP257" s="132"/>
      <c r="BQ257" s="29" t="str">
        <f t="shared" si="164"/>
        <v/>
      </c>
    </row>
    <row r="258" spans="1:69" ht="21">
      <c r="A258" s="154"/>
      <c r="B258" s="137"/>
      <c r="C258" s="137"/>
      <c r="D258" s="360"/>
      <c r="E258" s="371" t="str">
        <f t="shared" si="165"/>
        <v/>
      </c>
      <c r="F258" s="138" t="str">
        <f t="shared" si="190"/>
        <v/>
      </c>
      <c r="G258" s="138" t="str">
        <f t="shared" si="191"/>
        <v/>
      </c>
      <c r="H258" s="138" t="str">
        <f t="shared" si="166"/>
        <v/>
      </c>
      <c r="I258" s="138" t="str">
        <f t="shared" si="167"/>
        <v/>
      </c>
      <c r="J258" s="138" t="str">
        <f t="shared" si="192"/>
        <v/>
      </c>
      <c r="K258" s="138" t="str">
        <f t="shared" si="193"/>
        <v/>
      </c>
      <c r="L258" s="138" t="str">
        <f t="shared" si="194"/>
        <v/>
      </c>
      <c r="M258" s="138" t="str">
        <f t="shared" si="195"/>
        <v/>
      </c>
      <c r="N258" s="138" t="str">
        <f t="shared" si="168"/>
        <v/>
      </c>
      <c r="O258" s="138" t="str">
        <f t="shared" si="169"/>
        <v/>
      </c>
      <c r="P258" s="138" t="str">
        <f t="shared" si="170"/>
        <v/>
      </c>
      <c r="Q258" s="138" t="str">
        <f t="shared" si="171"/>
        <v/>
      </c>
      <c r="R258" s="138" t="str">
        <f t="shared" si="172"/>
        <v/>
      </c>
      <c r="S258" s="138" t="str">
        <f t="shared" si="173"/>
        <v/>
      </c>
      <c r="T258" s="138" t="str">
        <f t="shared" si="174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1}},{"set_variable":{"name":"LKS","value":1}}],"to_after_key_up":[{"set_variable":{"name":"B06","value":0}},{"set_variable":{"name":"USC","value":0}}],"type":"basic"},</v>
      </c>
      <c r="U258" s="138" t="str">
        <f t="shared" si="175"/>
        <v/>
      </c>
      <c r="V258" s="138" t="str">
        <f t="shared" si="176"/>
        <v/>
      </c>
      <c r="W258" s="138"/>
      <c r="X258" s="138"/>
      <c r="Y258" s="160"/>
      <c r="Z258" s="159" t="str">
        <f t="shared" si="177"/>
        <v/>
      </c>
      <c r="AA258" s="138" t="str">
        <f t="shared" si="178"/>
        <v/>
      </c>
      <c r="AB258" s="138" t="str">
        <f t="shared" si="179"/>
        <v/>
      </c>
      <c r="AC258" s="160" t="str">
        <f t="shared" si="180"/>
        <v/>
      </c>
      <c r="AD258" s="162"/>
      <c r="AF258" s="34">
        <f t="shared" si="152"/>
        <v>1</v>
      </c>
      <c r="AG258" s="33" t="str">
        <f t="shared" si="153"/>
        <v>A</v>
      </c>
      <c r="AH258" s="33">
        <f t="shared" si="154"/>
        <v>1</v>
      </c>
      <c r="AI258" s="33">
        <f t="shared" si="155"/>
        <v>0</v>
      </c>
      <c r="AJ258" s="40">
        <f t="shared" si="156"/>
        <v>4398046511104</v>
      </c>
      <c r="AK258" s="319">
        <f t="shared" si="157"/>
        <v>1</v>
      </c>
      <c r="AL258" s="116"/>
      <c r="AM258" s="66" t="str">
        <f t="shared" si="158"/>
        <v/>
      </c>
      <c r="AN258" s="67" t="str">
        <f t="shared" si="159"/>
        <v/>
      </c>
      <c r="AO258" s="68" t="str">
        <f t="shared" si="181"/>
        <v/>
      </c>
      <c r="AP258" s="69" t="str">
        <f t="shared" si="182"/>
        <v/>
      </c>
      <c r="AQ258" s="67">
        <f t="shared" si="183"/>
        <v>0</v>
      </c>
      <c r="AR258" s="66" t="str">
        <f t="shared" si="160"/>
        <v/>
      </c>
      <c r="AS258" s="67" t="str">
        <f t="shared" si="161"/>
        <v/>
      </c>
      <c r="AT258" s="68" t="str">
        <f t="shared" si="184"/>
        <v/>
      </c>
      <c r="AU258" s="69" t="str">
        <f t="shared" si="185"/>
        <v/>
      </c>
      <c r="AV258" s="67">
        <f t="shared" si="186"/>
        <v>0</v>
      </c>
      <c r="AW258" s="66" t="str">
        <f t="shared" si="162"/>
        <v/>
      </c>
      <c r="AX258" s="67" t="str">
        <f t="shared" si="163"/>
        <v/>
      </c>
      <c r="AY258" s="68" t="str">
        <f t="shared" si="187"/>
        <v/>
      </c>
      <c r="AZ258" s="69" t="str">
        <f t="shared" si="188"/>
        <v/>
      </c>
      <c r="BA258" s="70">
        <f t="shared" si="189"/>
        <v>0</v>
      </c>
      <c r="BB258" s="116"/>
      <c r="BC258" s="193">
        <v>27</v>
      </c>
      <c r="BD258" s="2"/>
      <c r="BE258" s="14"/>
      <c r="BF258" s="4" t="s">
        <v>410</v>
      </c>
      <c r="BG258" s="17"/>
      <c r="BH258" s="17" t="s">
        <v>96</v>
      </c>
      <c r="BI258" s="17"/>
      <c r="BJ258" s="169"/>
      <c r="BK258" s="31" t="s">
        <v>96</v>
      </c>
      <c r="BL258" s="6"/>
      <c r="BM258" s="7"/>
      <c r="BN258" s="16"/>
      <c r="BO258" s="29" t="str">
        <f t="shared" si="151"/>
        <v>{"key_code":"t"},{"key_code":"a"}</v>
      </c>
      <c r="BP258" s="132"/>
      <c r="BQ258" s="29" t="str">
        <f t="shared" si="164"/>
        <v/>
      </c>
    </row>
    <row r="259" spans="1:69" ht="21">
      <c r="A259" s="154"/>
      <c r="B259" s="137"/>
      <c r="C259" s="137"/>
      <c r="D259" s="360"/>
      <c r="E259" s="371" t="str">
        <f t="shared" si="165"/>
        <v/>
      </c>
      <c r="F259" s="138" t="str">
        <f t="shared" si="190"/>
        <v/>
      </c>
      <c r="G259" s="138" t="str">
        <f t="shared" si="191"/>
        <v/>
      </c>
      <c r="H259" s="138" t="str">
        <f t="shared" si="166"/>
        <v/>
      </c>
      <c r="I259" s="138" t="str">
        <f t="shared" si="167"/>
        <v/>
      </c>
      <c r="J259" s="138" t="str">
        <f t="shared" si="192"/>
        <v/>
      </c>
      <c r="K259" s="138" t="str">
        <f t="shared" si="193"/>
        <v/>
      </c>
      <c r="L259" s="138" t="str">
        <f t="shared" si="194"/>
        <v/>
      </c>
      <c r="M259" s="138" t="str">
        <f t="shared" si="195"/>
        <v/>
      </c>
      <c r="N259" s="138" t="str">
        <f t="shared" si="168"/>
        <v/>
      </c>
      <c r="O259" s="138" t="str">
        <f t="shared" si="169"/>
        <v/>
      </c>
      <c r="P259" s="138" t="str">
        <f t="shared" si="170"/>
        <v/>
      </c>
      <c r="Q259" s="138" t="str">
        <f t="shared" si="171"/>
        <v/>
      </c>
      <c r="R259" s="138" t="str">
        <f t="shared" si="172"/>
        <v/>
      </c>
      <c r="S259" s="138" t="str">
        <f t="shared" si="173"/>
        <v/>
      </c>
      <c r="T259" s="138" t="str">
        <f t="shared" si="174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2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1}},{"set_variable":{"name":"LKS","value":1}}],"to_after_key_up":[{"set_variable":{"name":"B07","value":0}},{"set_variable":{"name":"USC","value":0}}],"type":"basic"},</v>
      </c>
      <c r="U259" s="138" t="str">
        <f t="shared" si="175"/>
        <v/>
      </c>
      <c r="V259" s="138" t="str">
        <f t="shared" si="176"/>
        <v/>
      </c>
      <c r="W259" s="138"/>
      <c r="X259" s="138"/>
      <c r="Y259" s="160"/>
      <c r="Z259" s="159" t="str">
        <f t="shared" si="177"/>
        <v/>
      </c>
      <c r="AA259" s="138" t="str">
        <f t="shared" si="178"/>
        <v/>
      </c>
      <c r="AB259" s="138" t="str">
        <f t="shared" si="179"/>
        <v/>
      </c>
      <c r="AC259" s="160" t="str">
        <f t="shared" si="180"/>
        <v/>
      </c>
      <c r="AD259" s="162"/>
      <c r="AF259" s="34">
        <f t="shared" si="152"/>
        <v>1</v>
      </c>
      <c r="AG259" s="33" t="str">
        <f t="shared" si="153"/>
        <v>A</v>
      </c>
      <c r="AH259" s="33">
        <f t="shared" si="154"/>
        <v>1</v>
      </c>
      <c r="AI259" s="33">
        <f t="shared" si="155"/>
        <v>0</v>
      </c>
      <c r="AJ259" s="40">
        <f t="shared" si="156"/>
        <v>8796093022208</v>
      </c>
      <c r="AK259" s="319">
        <f t="shared" si="157"/>
        <v>1</v>
      </c>
      <c r="AL259" s="116"/>
      <c r="AM259" s="66" t="str">
        <f t="shared" si="158"/>
        <v/>
      </c>
      <c r="AN259" s="67" t="str">
        <f t="shared" si="159"/>
        <v/>
      </c>
      <c r="AO259" s="68" t="str">
        <f t="shared" si="181"/>
        <v/>
      </c>
      <c r="AP259" s="69" t="str">
        <f t="shared" si="182"/>
        <v/>
      </c>
      <c r="AQ259" s="67">
        <f t="shared" si="183"/>
        <v>0</v>
      </c>
      <c r="AR259" s="66" t="str">
        <f t="shared" si="160"/>
        <v/>
      </c>
      <c r="AS259" s="67" t="str">
        <f t="shared" si="161"/>
        <v/>
      </c>
      <c r="AT259" s="68" t="str">
        <f t="shared" si="184"/>
        <v/>
      </c>
      <c r="AU259" s="69" t="str">
        <f t="shared" si="185"/>
        <v/>
      </c>
      <c r="AV259" s="67">
        <f t="shared" si="186"/>
        <v>0</v>
      </c>
      <c r="AW259" s="66" t="str">
        <f t="shared" si="162"/>
        <v/>
      </c>
      <c r="AX259" s="67" t="str">
        <f t="shared" si="163"/>
        <v/>
      </c>
      <c r="AY259" s="68" t="str">
        <f t="shared" si="187"/>
        <v/>
      </c>
      <c r="AZ259" s="69" t="str">
        <f t="shared" si="188"/>
        <v/>
      </c>
      <c r="BA259" s="70">
        <f t="shared" si="189"/>
        <v>0</v>
      </c>
      <c r="BB259" s="116"/>
      <c r="BC259" s="193">
        <v>28</v>
      </c>
      <c r="BD259" s="2"/>
      <c r="BE259" s="14"/>
      <c r="BF259" s="4" t="s">
        <v>410</v>
      </c>
      <c r="BG259" s="17"/>
      <c r="BH259" s="17" t="s">
        <v>98</v>
      </c>
      <c r="BI259" s="17"/>
      <c r="BJ259" s="169"/>
      <c r="BK259" s="31" t="s">
        <v>98</v>
      </c>
      <c r="BL259" s="6"/>
      <c r="BM259" s="7"/>
      <c r="BN259" s="16"/>
      <c r="BO259" s="29" t="str">
        <f t="shared" si="151"/>
        <v>{"key_code":"n"},{"key_code":"a"}</v>
      </c>
      <c r="BP259" s="132"/>
      <c r="BQ259" s="29" t="str">
        <f t="shared" si="164"/>
        <v/>
      </c>
    </row>
    <row r="260" spans="1:69" ht="21">
      <c r="A260" s="154"/>
      <c r="B260" s="137"/>
      <c r="C260" s="137"/>
      <c r="D260" s="360"/>
      <c r="E260" s="371" t="str">
        <f t="shared" si="165"/>
        <v/>
      </c>
      <c r="F260" s="138" t="str">
        <f t="shared" si="190"/>
        <v/>
      </c>
      <c r="G260" s="138" t="str">
        <f t="shared" si="191"/>
        <v/>
      </c>
      <c r="H260" s="138" t="str">
        <f t="shared" si="166"/>
        <v/>
      </c>
      <c r="I260" s="138" t="str">
        <f t="shared" si="167"/>
        <v/>
      </c>
      <c r="J260" s="138" t="str">
        <f t="shared" si="192"/>
        <v/>
      </c>
      <c r="K260" s="138" t="str">
        <f t="shared" si="193"/>
        <v/>
      </c>
      <c r="L260" s="138" t="str">
        <f t="shared" si="194"/>
        <v/>
      </c>
      <c r="M260" s="138" t="str">
        <f t="shared" si="195"/>
        <v/>
      </c>
      <c r="N260" s="138" t="str">
        <f t="shared" si="168"/>
        <v/>
      </c>
      <c r="O260" s="138" t="str">
        <f t="shared" si="169"/>
        <v/>
      </c>
      <c r="P260" s="138" t="str">
        <f t="shared" si="170"/>
        <v/>
      </c>
      <c r="Q260" s="138" t="str">
        <f t="shared" si="171"/>
        <v/>
      </c>
      <c r="R260" s="138" t="str">
        <f t="shared" si="172"/>
        <v/>
      </c>
      <c r="S260" s="138" t="str">
        <f t="shared" si="173"/>
        <v/>
      </c>
      <c r="T260" s="138" t="str">
        <f t="shared" si="174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1}},{"set_variable":{"name":"LKS","value":1}}],"to_after_key_up":[{"set_variable":{"name":"B08","value":0}},{"set_variable":{"name":"USC","value":0}}],"type":"basic"},</v>
      </c>
      <c r="U260" s="138" t="str">
        <f t="shared" si="175"/>
        <v/>
      </c>
      <c r="V260" s="138" t="str">
        <f t="shared" si="176"/>
        <v/>
      </c>
      <c r="W260" s="138"/>
      <c r="X260" s="138"/>
      <c r="Y260" s="160"/>
      <c r="Z260" s="159" t="str">
        <f t="shared" si="177"/>
        <v/>
      </c>
      <c r="AA260" s="138" t="str">
        <f t="shared" si="178"/>
        <v/>
      </c>
      <c r="AB260" s="138" t="str">
        <f t="shared" si="179"/>
        <v/>
      </c>
      <c r="AC260" s="160" t="str">
        <f t="shared" si="180"/>
        <v/>
      </c>
      <c r="AD260" s="162"/>
      <c r="AF260" s="34">
        <f t="shared" si="152"/>
        <v>1</v>
      </c>
      <c r="AG260" s="33" t="str">
        <f t="shared" si="153"/>
        <v>A</v>
      </c>
      <c r="AH260" s="33">
        <f t="shared" si="154"/>
        <v>1</v>
      </c>
      <c r="AI260" s="33">
        <f t="shared" si="155"/>
        <v>0</v>
      </c>
      <c r="AJ260" s="40">
        <f t="shared" si="156"/>
        <v>17592186044416</v>
      </c>
      <c r="AK260" s="319">
        <f t="shared" si="157"/>
        <v>1</v>
      </c>
      <c r="AL260" s="116"/>
      <c r="AM260" s="66" t="str">
        <f t="shared" si="158"/>
        <v/>
      </c>
      <c r="AN260" s="67" t="str">
        <f t="shared" si="159"/>
        <v/>
      </c>
      <c r="AO260" s="68" t="str">
        <f t="shared" si="181"/>
        <v/>
      </c>
      <c r="AP260" s="69" t="str">
        <f t="shared" si="182"/>
        <v/>
      </c>
      <c r="AQ260" s="67">
        <f t="shared" si="183"/>
        <v>0</v>
      </c>
      <c r="AR260" s="66" t="str">
        <f t="shared" si="160"/>
        <v/>
      </c>
      <c r="AS260" s="67" t="str">
        <f t="shared" si="161"/>
        <v/>
      </c>
      <c r="AT260" s="68" t="str">
        <f t="shared" si="184"/>
        <v/>
      </c>
      <c r="AU260" s="69" t="str">
        <f t="shared" si="185"/>
        <v/>
      </c>
      <c r="AV260" s="67">
        <f t="shared" si="186"/>
        <v>0</v>
      </c>
      <c r="AW260" s="66" t="str">
        <f t="shared" si="162"/>
        <v/>
      </c>
      <c r="AX260" s="67" t="str">
        <f t="shared" si="163"/>
        <v/>
      </c>
      <c r="AY260" s="68" t="str">
        <f t="shared" si="187"/>
        <v/>
      </c>
      <c r="AZ260" s="69" t="str">
        <f t="shared" si="188"/>
        <v/>
      </c>
      <c r="BA260" s="70">
        <f t="shared" si="189"/>
        <v>0</v>
      </c>
      <c r="BB260" s="116"/>
      <c r="BC260" s="193">
        <v>29</v>
      </c>
      <c r="BD260" s="2"/>
      <c r="BE260" s="14"/>
      <c r="BF260" s="4" t="s">
        <v>410</v>
      </c>
      <c r="BG260" s="17"/>
      <c r="BH260" s="17" t="s">
        <v>100</v>
      </c>
      <c r="BI260" s="17"/>
      <c r="BJ260" s="169"/>
      <c r="BK260" s="31" t="s">
        <v>100</v>
      </c>
      <c r="BL260" s="6"/>
      <c r="BM260" s="7"/>
      <c r="BN260" s="16"/>
      <c r="BO260" s="29" t="str">
        <f t="shared" si="151"/>
        <v>{"key_code":"n"},{"key_code":"n"}</v>
      </c>
      <c r="BP260" s="132"/>
      <c r="BQ260" s="29" t="str">
        <f t="shared" si="164"/>
        <v/>
      </c>
    </row>
    <row r="261" spans="1:69" ht="21">
      <c r="A261" s="154"/>
      <c r="B261" s="137"/>
      <c r="C261" s="137"/>
      <c r="D261" s="360"/>
      <c r="E261" s="371" t="str">
        <f t="shared" si="165"/>
        <v/>
      </c>
      <c r="F261" s="138" t="str">
        <f t="shared" si="190"/>
        <v/>
      </c>
      <c r="G261" s="138" t="str">
        <f t="shared" si="191"/>
        <v/>
      </c>
      <c r="H261" s="138" t="str">
        <f t="shared" si="166"/>
        <v/>
      </c>
      <c r="I261" s="138" t="str">
        <f t="shared" si="167"/>
        <v/>
      </c>
      <c r="J261" s="138" t="str">
        <f t="shared" si="192"/>
        <v/>
      </c>
      <c r="K261" s="138" t="str">
        <f t="shared" si="193"/>
        <v/>
      </c>
      <c r="L261" s="138" t="str">
        <f t="shared" si="194"/>
        <v/>
      </c>
      <c r="M261" s="138" t="str">
        <f t="shared" si="195"/>
        <v/>
      </c>
      <c r="N261" s="138" t="str">
        <f t="shared" si="168"/>
        <v/>
      </c>
      <c r="O261" s="138" t="str">
        <f t="shared" si="169"/>
        <v/>
      </c>
      <c r="P261" s="138" t="str">
        <f t="shared" si="170"/>
        <v/>
      </c>
      <c r="Q261" s="138" t="str">
        <f t="shared" si="171"/>
        <v/>
      </c>
      <c r="R261" s="138" t="str">
        <f t="shared" si="172"/>
        <v/>
      </c>
      <c r="S261" s="138" t="str">
        <f t="shared" si="173"/>
        <v/>
      </c>
      <c r="T261" s="138" t="str">
        <f t="shared" si="174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1}},{"set_variable":{"name":"LKS","value":1}}],"to_after_key_up":[{"set_variable":{"name":"B09","value":0}},{"set_variable":{"name":"USC","value":0}}],"type":"basic"},</v>
      </c>
      <c r="U261" s="138" t="str">
        <f t="shared" si="175"/>
        <v/>
      </c>
      <c r="V261" s="138" t="str">
        <f t="shared" si="176"/>
        <v/>
      </c>
      <c r="W261" s="138"/>
      <c r="X261" s="138"/>
      <c r="Y261" s="160"/>
      <c r="Z261" s="159" t="str">
        <f t="shared" si="177"/>
        <v/>
      </c>
      <c r="AA261" s="138" t="str">
        <f t="shared" si="178"/>
        <v/>
      </c>
      <c r="AB261" s="138" t="str">
        <f t="shared" si="179"/>
        <v/>
      </c>
      <c r="AC261" s="160" t="str">
        <f t="shared" si="180"/>
        <v/>
      </c>
      <c r="AD261" s="162"/>
      <c r="AF261" s="34">
        <f t="shared" si="152"/>
        <v>1</v>
      </c>
      <c r="AG261" s="33" t="str">
        <f t="shared" si="153"/>
        <v>A</v>
      </c>
      <c r="AH261" s="33">
        <f t="shared" si="154"/>
        <v>1</v>
      </c>
      <c r="AI261" s="33">
        <f t="shared" si="155"/>
        <v>0</v>
      </c>
      <c r="AJ261" s="40">
        <f t="shared" si="156"/>
        <v>35184372088832</v>
      </c>
      <c r="AK261" s="319">
        <f t="shared" si="157"/>
        <v>1</v>
      </c>
      <c r="AL261" s="116"/>
      <c r="AM261" s="66" t="str">
        <f t="shared" si="158"/>
        <v/>
      </c>
      <c r="AN261" s="67" t="str">
        <f t="shared" si="159"/>
        <v/>
      </c>
      <c r="AO261" s="68" t="str">
        <f t="shared" si="181"/>
        <v/>
      </c>
      <c r="AP261" s="69" t="str">
        <f t="shared" si="182"/>
        <v/>
      </c>
      <c r="AQ261" s="67">
        <f t="shared" si="183"/>
        <v>0</v>
      </c>
      <c r="AR261" s="66" t="str">
        <f t="shared" si="160"/>
        <v/>
      </c>
      <c r="AS261" s="67" t="str">
        <f t="shared" si="161"/>
        <v/>
      </c>
      <c r="AT261" s="68" t="str">
        <f t="shared" si="184"/>
        <v/>
      </c>
      <c r="AU261" s="69" t="str">
        <f t="shared" si="185"/>
        <v/>
      </c>
      <c r="AV261" s="67">
        <f t="shared" si="186"/>
        <v>0</v>
      </c>
      <c r="AW261" s="66" t="str">
        <f t="shared" si="162"/>
        <v/>
      </c>
      <c r="AX261" s="67" t="str">
        <f t="shared" si="163"/>
        <v/>
      </c>
      <c r="AY261" s="68" t="str">
        <f t="shared" si="187"/>
        <v/>
      </c>
      <c r="AZ261" s="69" t="str">
        <f t="shared" si="188"/>
        <v/>
      </c>
      <c r="BA261" s="70">
        <f t="shared" si="189"/>
        <v>0</v>
      </c>
      <c r="BB261" s="116"/>
      <c r="BC261" s="193">
        <v>30</v>
      </c>
      <c r="BD261" s="2"/>
      <c r="BE261" s="14"/>
      <c r="BF261" s="4" t="s">
        <v>410</v>
      </c>
      <c r="BG261" s="17"/>
      <c r="BH261" s="17" t="s">
        <v>102</v>
      </c>
      <c r="BI261" s="17"/>
      <c r="BJ261" s="169"/>
      <c r="BK261" s="31" t="s">
        <v>102</v>
      </c>
      <c r="BL261" s="6"/>
      <c r="BM261" s="7"/>
      <c r="BN261" s="16"/>
      <c r="BO261" s="29" t="str">
        <f t="shared" ref="BO261:BO293" si="196">IF(BN261="",_xlfn.XLOOKUP(BK261,ひらがな,ローマ字コード,""),BN261)</f>
        <v>{"key_code":"r"},{"key_code":"a"}</v>
      </c>
      <c r="BP261" s="132"/>
      <c r="BQ261" s="29" t="str">
        <f t="shared" si="164"/>
        <v/>
      </c>
    </row>
    <row r="262" spans="1:69" ht="21">
      <c r="A262" s="154"/>
      <c r="B262" s="137"/>
      <c r="C262" s="137"/>
      <c r="D262" s="360"/>
      <c r="E262" s="371" t="str">
        <f t="shared" si="165"/>
        <v/>
      </c>
      <c r="F262" s="138" t="str">
        <f t="shared" si="190"/>
        <v/>
      </c>
      <c r="G262" s="138" t="str">
        <f t="shared" si="191"/>
        <v/>
      </c>
      <c r="H262" s="138" t="str">
        <f t="shared" si="166"/>
        <v/>
      </c>
      <c r="I262" s="138" t="str">
        <f t="shared" si="167"/>
        <v/>
      </c>
      <c r="J262" s="138" t="str">
        <f t="shared" si="192"/>
        <v/>
      </c>
      <c r="K262" s="138" t="str">
        <f t="shared" si="193"/>
        <v/>
      </c>
      <c r="L262" s="138" t="str">
        <f t="shared" si="194"/>
        <v/>
      </c>
      <c r="M262" s="138" t="str">
        <f t="shared" si="195"/>
        <v/>
      </c>
      <c r="N262" s="138" t="str">
        <f t="shared" si="168"/>
        <v/>
      </c>
      <c r="O262" s="138" t="str">
        <f t="shared" si="169"/>
        <v/>
      </c>
      <c r="P262" s="138" t="str">
        <f t="shared" si="170"/>
        <v/>
      </c>
      <c r="Q262" s="138" t="str">
        <f t="shared" si="171"/>
        <v/>
      </c>
      <c r="R262" s="138" t="str">
        <f t="shared" si="172"/>
        <v/>
      </c>
      <c r="S262" s="138" t="str">
        <f t="shared" si="173"/>
        <v/>
      </c>
      <c r="T262" s="138" t="str">
        <f t="shared" si="174"/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  <c r="U262" s="138" t="str">
        <f t="shared" si="175"/>
        <v/>
      </c>
      <c r="V262" s="138" t="str">
        <f t="shared" si="176"/>
        <v/>
      </c>
      <c r="W262" s="138"/>
      <c r="X262" s="138"/>
      <c r="Y262" s="160"/>
      <c r="Z262" s="159" t="str">
        <f t="shared" si="177"/>
        <v/>
      </c>
      <c r="AA262" s="138" t="str">
        <f t="shared" si="178"/>
        <v/>
      </c>
      <c r="AB262" s="138" t="str">
        <f t="shared" si="179"/>
        <v/>
      </c>
      <c r="AC262" s="160" t="str">
        <f t="shared" si="180"/>
        <v/>
      </c>
      <c r="AD262" s="162"/>
      <c r="AF262" s="34">
        <f t="shared" si="152"/>
        <v>1</v>
      </c>
      <c r="AG262" s="33" t="str">
        <f t="shared" si="153"/>
        <v>A</v>
      </c>
      <c r="AH262" s="33">
        <f t="shared" si="154"/>
        <v>1</v>
      </c>
      <c r="AI262" s="33">
        <f t="shared" si="155"/>
        <v>0</v>
      </c>
      <c r="AJ262" s="40">
        <f t="shared" si="156"/>
        <v>140737488355328</v>
      </c>
      <c r="AK262" s="319">
        <f t="shared" si="157"/>
        <v>1</v>
      </c>
      <c r="AL262" s="116"/>
      <c r="AM262" s="66" t="str">
        <f t="shared" si="158"/>
        <v/>
      </c>
      <c r="AN262" s="67" t="str">
        <f t="shared" si="159"/>
        <v/>
      </c>
      <c r="AO262" s="68" t="str">
        <f t="shared" si="181"/>
        <v/>
      </c>
      <c r="AP262" s="69" t="str">
        <f t="shared" si="182"/>
        <v/>
      </c>
      <c r="AQ262" s="67">
        <f t="shared" si="183"/>
        <v>0</v>
      </c>
      <c r="AR262" s="66" t="str">
        <f t="shared" si="160"/>
        <v/>
      </c>
      <c r="AS262" s="67" t="str">
        <f t="shared" si="161"/>
        <v/>
      </c>
      <c r="AT262" s="68" t="str">
        <f t="shared" si="184"/>
        <v/>
      </c>
      <c r="AU262" s="69" t="str">
        <f t="shared" si="185"/>
        <v/>
      </c>
      <c r="AV262" s="67">
        <f t="shared" si="186"/>
        <v>0</v>
      </c>
      <c r="AW262" s="66" t="str">
        <f t="shared" si="162"/>
        <v/>
      </c>
      <c r="AX262" s="67" t="str">
        <f t="shared" si="163"/>
        <v/>
      </c>
      <c r="AY262" s="68" t="str">
        <f t="shared" si="187"/>
        <v/>
      </c>
      <c r="AZ262" s="69" t="str">
        <f t="shared" si="188"/>
        <v/>
      </c>
      <c r="BA262" s="70">
        <f t="shared" si="189"/>
        <v>0</v>
      </c>
      <c r="BB262" s="116"/>
      <c r="BC262" s="193">
        <v>32</v>
      </c>
      <c r="BD262" s="71"/>
      <c r="BE262" s="73"/>
      <c r="BF262" s="72" t="s">
        <v>410</v>
      </c>
      <c r="BG262" s="95"/>
      <c r="BH262" s="95" t="s">
        <v>105</v>
      </c>
      <c r="BI262" s="95"/>
      <c r="BJ262" s="170"/>
      <c r="BK262" s="74" t="s">
        <v>757</v>
      </c>
      <c r="BL262" s="75"/>
      <c r="BM262" s="76"/>
      <c r="BN262" s="77" t="s">
        <v>450</v>
      </c>
      <c r="BO262" s="78" t="str">
        <f t="shared" si="196"/>
        <v>{"key_code":"slash","modifiers":["shift"]}</v>
      </c>
      <c r="BP262" s="132"/>
      <c r="BQ262" s="29" t="str">
        <f t="shared" si="164"/>
        <v/>
      </c>
    </row>
    <row r="263" spans="1:69" ht="21">
      <c r="A263" s="154"/>
      <c r="B263" s="137"/>
      <c r="C263" s="137"/>
      <c r="D263" s="360"/>
      <c r="E263" s="371" t="str">
        <f t="shared" si="165"/>
        <v/>
      </c>
      <c r="F263" s="138" t="str">
        <f t="shared" si="190"/>
        <v/>
      </c>
      <c r="G263" s="138" t="str">
        <f t="shared" si="191"/>
        <v/>
      </c>
      <c r="H263" s="138" t="str">
        <f t="shared" si="166"/>
        <v/>
      </c>
      <c r="I263" s="138" t="str">
        <f t="shared" si="167"/>
        <v/>
      </c>
      <c r="J263" s="138" t="str">
        <f t="shared" si="192"/>
        <v/>
      </c>
      <c r="K263" s="138" t="str">
        <f t="shared" si="193"/>
        <v/>
      </c>
      <c r="L263" s="138" t="str">
        <f t="shared" si="194"/>
        <v/>
      </c>
      <c r="M263" s="138" t="str">
        <f t="shared" si="195"/>
        <v/>
      </c>
      <c r="N263" s="138" t="str">
        <f t="shared" si="168"/>
        <v/>
      </c>
      <c r="O263" s="138" t="str">
        <f t="shared" si="169"/>
        <v/>
      </c>
      <c r="P263" s="138" t="str">
        <f t="shared" si="170"/>
        <v/>
      </c>
      <c r="Q263" s="138" t="str">
        <f t="shared" si="171"/>
        <v/>
      </c>
      <c r="R263" s="138" t="str">
        <f t="shared" si="172"/>
        <v/>
      </c>
      <c r="S263" s="138" t="str">
        <f t="shared" si="173"/>
        <v/>
      </c>
      <c r="T263" s="138" t="str">
        <f t="shared" si="174"/>
        <v/>
      </c>
      <c r="U263" s="138" t="str">
        <f t="shared" si="175"/>
        <v>{"description":"Sp ぬ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1}},{"set_variable":{"name":"LKS","value":1}}],"to_after_key_up":[{"set_variable":{"name":"D02","value":0}},{"set_variable":{"name":"USC","value":0}}],"type":"basic"},</v>
      </c>
      <c r="V263" s="138" t="str">
        <f t="shared" si="176"/>
        <v/>
      </c>
      <c r="W263" s="138"/>
      <c r="X263" s="138"/>
      <c r="Y263" s="160"/>
      <c r="Z263" s="159" t="str">
        <f t="shared" si="177"/>
        <v/>
      </c>
      <c r="AA263" s="138" t="str">
        <f t="shared" si="178"/>
        <v/>
      </c>
      <c r="AB263" s="138" t="str">
        <f t="shared" si="179"/>
        <v/>
      </c>
      <c r="AC263" s="160" t="str">
        <f t="shared" si="180"/>
        <v/>
      </c>
      <c r="AD263" s="162"/>
      <c r="AF263" s="34">
        <f t="shared" si="152"/>
        <v>1</v>
      </c>
      <c r="AG263" s="33" t="str">
        <f t="shared" si="153"/>
        <v>B</v>
      </c>
      <c r="AH263" s="33">
        <f t="shared" si="154"/>
        <v>0</v>
      </c>
      <c r="AI263" s="33">
        <f t="shared" si="155"/>
        <v>2</v>
      </c>
      <c r="AJ263" s="40">
        <f t="shared" si="156"/>
        <v>16384</v>
      </c>
      <c r="AK263" s="319">
        <f t="shared" si="157"/>
        <v>1</v>
      </c>
      <c r="AL263" s="116"/>
      <c r="AM263" s="66" t="str">
        <f t="shared" si="158"/>
        <v/>
      </c>
      <c r="AN263" s="67" t="str">
        <f t="shared" si="159"/>
        <v/>
      </c>
      <c r="AO263" s="68" t="str">
        <f t="shared" si="181"/>
        <v/>
      </c>
      <c r="AP263" s="69" t="str">
        <f t="shared" si="182"/>
        <v/>
      </c>
      <c r="AQ263" s="67">
        <f t="shared" si="183"/>
        <v>0</v>
      </c>
      <c r="AR263" s="66" t="str">
        <f t="shared" si="160"/>
        <v/>
      </c>
      <c r="AS263" s="67" t="str">
        <f t="shared" si="161"/>
        <v/>
      </c>
      <c r="AT263" s="68" t="str">
        <f t="shared" si="184"/>
        <v/>
      </c>
      <c r="AU263" s="69" t="str">
        <f t="shared" si="185"/>
        <v/>
      </c>
      <c r="AV263" s="67">
        <f t="shared" si="186"/>
        <v>0</v>
      </c>
      <c r="AW263" s="66" t="str">
        <f t="shared" si="162"/>
        <v/>
      </c>
      <c r="AX263" s="67" t="str">
        <f t="shared" si="163"/>
        <v/>
      </c>
      <c r="AY263" s="68" t="str">
        <f t="shared" si="187"/>
        <v/>
      </c>
      <c r="AZ263" s="69" t="str">
        <f t="shared" si="188"/>
        <v/>
      </c>
      <c r="BA263" s="70">
        <f t="shared" si="189"/>
        <v>0</v>
      </c>
      <c r="BB263" s="116"/>
      <c r="BC263" s="193">
        <v>33</v>
      </c>
      <c r="BD263" s="71"/>
      <c r="BE263" s="73"/>
      <c r="BF263" s="72"/>
      <c r="BG263" s="95" t="s">
        <v>410</v>
      </c>
      <c r="BH263" s="95" t="s">
        <v>758</v>
      </c>
      <c r="BI263" s="95"/>
      <c r="BJ263" s="170"/>
      <c r="BK263" s="74" t="s">
        <v>758</v>
      </c>
      <c r="BL263" s="75"/>
      <c r="BM263" s="76"/>
      <c r="BN263" s="77"/>
      <c r="BO263" s="78" t="str">
        <f t="shared" si="196"/>
        <v>{"key_code":"n"},{"key_code":"u"}</v>
      </c>
      <c r="BP263" s="132"/>
      <c r="BQ263" s="29" t="str">
        <f t="shared" si="164"/>
        <v/>
      </c>
    </row>
    <row r="264" spans="1:69" ht="21">
      <c r="A264" s="154"/>
      <c r="B264" s="137"/>
      <c r="C264" s="137"/>
      <c r="D264" s="360"/>
      <c r="E264" s="371" t="str">
        <f t="shared" si="165"/>
        <v/>
      </c>
      <c r="F264" s="138" t="str">
        <f t="shared" si="190"/>
        <v/>
      </c>
      <c r="G264" s="138" t="str">
        <f t="shared" si="191"/>
        <v/>
      </c>
      <c r="H264" s="138" t="str">
        <f t="shared" si="166"/>
        <v/>
      </c>
      <c r="I264" s="138" t="str">
        <f t="shared" si="167"/>
        <v/>
      </c>
      <c r="J264" s="138" t="str">
        <f t="shared" si="192"/>
        <v/>
      </c>
      <c r="K264" s="138" t="str">
        <f t="shared" si="193"/>
        <v/>
      </c>
      <c r="L264" s="138" t="str">
        <f t="shared" si="194"/>
        <v/>
      </c>
      <c r="M264" s="138" t="str">
        <f t="shared" si="195"/>
        <v/>
      </c>
      <c r="N264" s="138" t="str">
        <f t="shared" si="168"/>
        <v/>
      </c>
      <c r="O264" s="138" t="str">
        <f t="shared" si="169"/>
        <v/>
      </c>
      <c r="P264" s="138" t="str">
        <f t="shared" si="170"/>
        <v/>
      </c>
      <c r="Q264" s="138" t="str">
        <f t="shared" si="171"/>
        <v/>
      </c>
      <c r="R264" s="138" t="str">
        <f t="shared" si="172"/>
        <v/>
      </c>
      <c r="S264" s="138" t="str">
        <f t="shared" si="173"/>
        <v/>
      </c>
      <c r="T264" s="138" t="str">
        <f t="shared" si="174"/>
        <v/>
      </c>
      <c r="U264" s="138" t="str">
        <f t="shared" si="175"/>
        <v>{"description":"Sp り","conditions":[{"type":"variable_unless","name":"USC","value":0},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1}},{"set_variable":{"name":"LKS","value":1}}],"to_after_key_up":[{"set_variable":{"name":"D03","value":0}},{"set_variable":{"name":"USC","value":0}}],"type":"basic"},</v>
      </c>
      <c r="V264" s="138" t="str">
        <f t="shared" si="176"/>
        <v/>
      </c>
      <c r="W264" s="138"/>
      <c r="X264" s="138"/>
      <c r="Y264" s="160"/>
      <c r="Z264" s="159" t="str">
        <f t="shared" si="177"/>
        <v/>
      </c>
      <c r="AA264" s="138" t="str">
        <f t="shared" si="178"/>
        <v/>
      </c>
      <c r="AB264" s="138" t="str">
        <f t="shared" si="179"/>
        <v/>
      </c>
      <c r="AC264" s="160" t="str">
        <f t="shared" si="180"/>
        <v/>
      </c>
      <c r="AD264" s="162"/>
      <c r="AF264" s="34">
        <f t="shared" si="152"/>
        <v>1</v>
      </c>
      <c r="AG264" s="33" t="str">
        <f t="shared" si="153"/>
        <v>B</v>
      </c>
      <c r="AH264" s="33">
        <f t="shared" si="154"/>
        <v>0</v>
      </c>
      <c r="AI264" s="33">
        <f t="shared" si="155"/>
        <v>2</v>
      </c>
      <c r="AJ264" s="40">
        <f t="shared" si="156"/>
        <v>32768</v>
      </c>
      <c r="AK264" s="319">
        <f t="shared" si="157"/>
        <v>1</v>
      </c>
      <c r="AL264" s="116"/>
      <c r="AM264" s="66" t="str">
        <f t="shared" si="158"/>
        <v/>
      </c>
      <c r="AN264" s="67" t="str">
        <f t="shared" si="159"/>
        <v/>
      </c>
      <c r="AO264" s="68" t="str">
        <f t="shared" si="181"/>
        <v/>
      </c>
      <c r="AP264" s="69" t="str">
        <f t="shared" si="182"/>
        <v/>
      </c>
      <c r="AQ264" s="67">
        <f t="shared" si="183"/>
        <v>0</v>
      </c>
      <c r="AR264" s="66" t="str">
        <f t="shared" si="160"/>
        <v/>
      </c>
      <c r="AS264" s="67" t="str">
        <f t="shared" si="161"/>
        <v/>
      </c>
      <c r="AT264" s="68" t="str">
        <f t="shared" si="184"/>
        <v/>
      </c>
      <c r="AU264" s="69" t="str">
        <f t="shared" si="185"/>
        <v/>
      </c>
      <c r="AV264" s="67">
        <f t="shared" si="186"/>
        <v>0</v>
      </c>
      <c r="AW264" s="66" t="str">
        <f t="shared" si="162"/>
        <v/>
      </c>
      <c r="AX264" s="67" t="str">
        <f t="shared" si="163"/>
        <v/>
      </c>
      <c r="AY264" s="68" t="str">
        <f t="shared" si="187"/>
        <v/>
      </c>
      <c r="AZ264" s="69" t="str">
        <f t="shared" si="188"/>
        <v/>
      </c>
      <c r="BA264" s="70">
        <f t="shared" si="189"/>
        <v>0</v>
      </c>
      <c r="BB264" s="116"/>
      <c r="BC264" s="193">
        <v>34</v>
      </c>
      <c r="BD264" s="71"/>
      <c r="BE264" s="73"/>
      <c r="BF264" s="72"/>
      <c r="BG264" s="95" t="s">
        <v>410</v>
      </c>
      <c r="BH264" s="95" t="s">
        <v>759</v>
      </c>
      <c r="BI264" s="95"/>
      <c r="BJ264" s="170"/>
      <c r="BK264" s="74" t="s">
        <v>17</v>
      </c>
      <c r="BL264" s="75"/>
      <c r="BM264" s="76"/>
      <c r="BN264" s="77"/>
      <c r="BO264" s="78" t="str">
        <f t="shared" si="196"/>
        <v>{"key_code":"r"},{"key_code":"i"}</v>
      </c>
      <c r="BP264" s="132"/>
      <c r="BQ264" s="29" t="str">
        <f t="shared" si="164"/>
        <v/>
      </c>
    </row>
    <row r="265" spans="1:69" ht="21">
      <c r="A265" s="154"/>
      <c r="B265" s="137"/>
      <c r="C265" s="137"/>
      <c r="D265" s="360"/>
      <c r="E265" s="371" t="str">
        <f t="shared" si="165"/>
        <v/>
      </c>
      <c r="F265" s="138" t="str">
        <f t="shared" si="190"/>
        <v/>
      </c>
      <c r="G265" s="138" t="str">
        <f t="shared" si="191"/>
        <v/>
      </c>
      <c r="H265" s="138" t="str">
        <f t="shared" si="166"/>
        <v/>
      </c>
      <c r="I265" s="138" t="str">
        <f t="shared" si="167"/>
        <v/>
      </c>
      <c r="J265" s="138" t="str">
        <f t="shared" si="192"/>
        <v/>
      </c>
      <c r="K265" s="138" t="str">
        <f t="shared" si="193"/>
        <v/>
      </c>
      <c r="L265" s="138" t="str">
        <f t="shared" si="194"/>
        <v/>
      </c>
      <c r="M265" s="138" t="str">
        <f t="shared" si="195"/>
        <v/>
      </c>
      <c r="N265" s="138" t="str">
        <f t="shared" si="168"/>
        <v/>
      </c>
      <c r="O265" s="138" t="str">
        <f t="shared" si="169"/>
        <v/>
      </c>
      <c r="P265" s="138" t="str">
        <f t="shared" si="170"/>
        <v/>
      </c>
      <c r="Q265" s="138" t="str">
        <f t="shared" si="171"/>
        <v/>
      </c>
      <c r="R265" s="138" t="str">
        <f t="shared" si="172"/>
        <v/>
      </c>
      <c r="S265" s="138" t="str">
        <f t="shared" si="173"/>
        <v/>
      </c>
      <c r="T265" s="138" t="str">
        <f t="shared" si="174"/>
        <v/>
      </c>
      <c r="U265" s="138" t="str">
        <f t="shared" si="175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1}},{"set_variable":{"name":"LKS","value":1}}],"to_after_key_up":[{"set_variable":{"name":"D04","value":0}},{"set_variable":{"name":"USC","value":0}}],"type":"basic"},</v>
      </c>
      <c r="V265" s="138" t="str">
        <f t="shared" si="176"/>
        <v/>
      </c>
      <c r="W265" s="138"/>
      <c r="X265" s="138"/>
      <c r="Y265" s="160"/>
      <c r="Z265" s="159" t="str">
        <f t="shared" si="177"/>
        <v/>
      </c>
      <c r="AA265" s="138" t="str">
        <f t="shared" si="178"/>
        <v/>
      </c>
      <c r="AB265" s="138" t="str">
        <f t="shared" si="179"/>
        <v/>
      </c>
      <c r="AC265" s="160" t="str">
        <f t="shared" si="180"/>
        <v/>
      </c>
      <c r="AD265" s="162"/>
      <c r="AF265" s="34">
        <f t="shared" si="152"/>
        <v>1</v>
      </c>
      <c r="AG265" s="33" t="str">
        <f t="shared" si="153"/>
        <v>B</v>
      </c>
      <c r="AH265" s="33">
        <f t="shared" si="154"/>
        <v>0</v>
      </c>
      <c r="AI265" s="33">
        <f t="shared" si="155"/>
        <v>2</v>
      </c>
      <c r="AJ265" s="40">
        <f t="shared" si="156"/>
        <v>65536</v>
      </c>
      <c r="AK265" s="319">
        <f t="shared" si="157"/>
        <v>1</v>
      </c>
      <c r="AL265" s="116"/>
      <c r="AM265" s="66" t="str">
        <f t="shared" si="158"/>
        <v/>
      </c>
      <c r="AN265" s="67" t="str">
        <f t="shared" si="159"/>
        <v/>
      </c>
      <c r="AO265" s="68" t="str">
        <f t="shared" si="181"/>
        <v/>
      </c>
      <c r="AP265" s="69" t="str">
        <f t="shared" si="182"/>
        <v/>
      </c>
      <c r="AQ265" s="67">
        <f t="shared" si="183"/>
        <v>0</v>
      </c>
      <c r="AR265" s="66" t="str">
        <f t="shared" si="160"/>
        <v/>
      </c>
      <c r="AS265" s="67" t="str">
        <f t="shared" si="161"/>
        <v/>
      </c>
      <c r="AT265" s="68" t="str">
        <f t="shared" si="184"/>
        <v/>
      </c>
      <c r="AU265" s="69" t="str">
        <f t="shared" si="185"/>
        <v/>
      </c>
      <c r="AV265" s="67">
        <f t="shared" si="186"/>
        <v>0</v>
      </c>
      <c r="AW265" s="66" t="str">
        <f t="shared" si="162"/>
        <v/>
      </c>
      <c r="AX265" s="67" t="str">
        <f t="shared" si="163"/>
        <v/>
      </c>
      <c r="AY265" s="68" t="str">
        <f t="shared" si="187"/>
        <v/>
      </c>
      <c r="AZ265" s="69" t="str">
        <f t="shared" si="188"/>
        <v/>
      </c>
      <c r="BA265" s="70">
        <f t="shared" si="189"/>
        <v>0</v>
      </c>
      <c r="BB265" s="116"/>
      <c r="BC265" s="193">
        <v>35</v>
      </c>
      <c r="BD265" s="71"/>
      <c r="BE265" s="73"/>
      <c r="BF265" s="72"/>
      <c r="BG265" s="95" t="s">
        <v>410</v>
      </c>
      <c r="BH265" s="95" t="s">
        <v>760</v>
      </c>
      <c r="BI265" s="95"/>
      <c r="BJ265" s="170"/>
      <c r="BK265" s="74" t="s">
        <v>18</v>
      </c>
      <c r="BL265" s="75"/>
      <c r="BM265" s="76"/>
      <c r="BN265" s="77"/>
      <c r="BO265" s="78" t="str">
        <f t="shared" si="196"/>
        <v>{"key_code":"m"},{"key_code":"e"}</v>
      </c>
      <c r="BP265" s="132"/>
      <c r="BQ265" s="29" t="str">
        <f t="shared" si="164"/>
        <v/>
      </c>
    </row>
    <row r="266" spans="1:69" ht="21">
      <c r="A266" s="154"/>
      <c r="B266" s="137"/>
      <c r="C266" s="137"/>
      <c r="D266" s="360"/>
      <c r="E266" s="371" t="str">
        <f t="shared" si="165"/>
        <v/>
      </c>
      <c r="F266" s="138" t="str">
        <f t="shared" si="190"/>
        <v/>
      </c>
      <c r="G266" s="138" t="str">
        <f t="shared" si="191"/>
        <v/>
      </c>
      <c r="H266" s="138" t="str">
        <f t="shared" si="166"/>
        <v/>
      </c>
      <c r="I266" s="138" t="str">
        <f t="shared" si="167"/>
        <v/>
      </c>
      <c r="J266" s="138" t="str">
        <f t="shared" si="192"/>
        <v/>
      </c>
      <c r="K266" s="138" t="str">
        <f t="shared" si="193"/>
        <v/>
      </c>
      <c r="L266" s="138" t="str">
        <f t="shared" si="194"/>
        <v/>
      </c>
      <c r="M266" s="138" t="str">
        <f t="shared" si="195"/>
        <v/>
      </c>
      <c r="N266" s="138" t="str">
        <f t="shared" si="168"/>
        <v/>
      </c>
      <c r="O266" s="138" t="str">
        <f t="shared" si="169"/>
        <v/>
      </c>
      <c r="P266" s="138" t="str">
        <f t="shared" si="170"/>
        <v/>
      </c>
      <c r="Q266" s="138" t="str">
        <f t="shared" si="171"/>
        <v/>
      </c>
      <c r="R266" s="138" t="str">
        <f t="shared" si="172"/>
        <v/>
      </c>
      <c r="S266" s="138" t="str">
        <f t="shared" si="173"/>
        <v/>
      </c>
      <c r="T266" s="138" t="str">
        <f t="shared" si="174"/>
        <v/>
      </c>
      <c r="U266" s="138" t="str">
        <f t="shared" si="175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2}},{"set_variable":{"name":"LKS","value":1}}],"to_after_key_up":[{"set_variable":{"name":"D07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1}},{"set_variable":{"name":"LKS","value":1}}],"to_after_key_up":[{"set_variable":{"name":"D07","value":0}},{"set_variable":{"name":"USC","value":0}}],"type":"basic"},</v>
      </c>
      <c r="V266" s="138" t="str">
        <f t="shared" si="176"/>
        <v/>
      </c>
      <c r="W266" s="138"/>
      <c r="X266" s="138"/>
      <c r="Y266" s="160"/>
      <c r="Z266" s="159" t="str">
        <f t="shared" si="177"/>
        <v/>
      </c>
      <c r="AA266" s="138" t="str">
        <f t="shared" si="178"/>
        <v/>
      </c>
      <c r="AB266" s="138" t="str">
        <f t="shared" si="179"/>
        <v/>
      </c>
      <c r="AC266" s="160" t="str">
        <f t="shared" si="180"/>
        <v/>
      </c>
      <c r="AD266" s="162"/>
      <c r="AF266" s="34">
        <f t="shared" si="152"/>
        <v>1</v>
      </c>
      <c r="AG266" s="33" t="str">
        <f t="shared" si="153"/>
        <v>B</v>
      </c>
      <c r="AH266" s="33">
        <f t="shared" si="154"/>
        <v>0</v>
      </c>
      <c r="AI266" s="33">
        <f t="shared" si="155"/>
        <v>2</v>
      </c>
      <c r="AJ266" s="40">
        <f t="shared" si="156"/>
        <v>524288</v>
      </c>
      <c r="AK266" s="319">
        <f t="shared" si="157"/>
        <v>1</v>
      </c>
      <c r="AL266" s="116"/>
      <c r="AM266" s="66" t="str">
        <f t="shared" si="158"/>
        <v/>
      </c>
      <c r="AN266" s="67" t="str">
        <f t="shared" si="159"/>
        <v/>
      </c>
      <c r="AO266" s="68" t="str">
        <f t="shared" si="181"/>
        <v/>
      </c>
      <c r="AP266" s="69" t="str">
        <f t="shared" si="182"/>
        <v/>
      </c>
      <c r="AQ266" s="67">
        <f t="shared" si="183"/>
        <v>0</v>
      </c>
      <c r="AR266" s="66" t="str">
        <f t="shared" si="160"/>
        <v/>
      </c>
      <c r="AS266" s="67" t="str">
        <f t="shared" si="161"/>
        <v/>
      </c>
      <c r="AT266" s="68" t="str">
        <f t="shared" si="184"/>
        <v/>
      </c>
      <c r="AU266" s="69" t="str">
        <f t="shared" si="185"/>
        <v/>
      </c>
      <c r="AV266" s="67">
        <f t="shared" si="186"/>
        <v>0</v>
      </c>
      <c r="AW266" s="66" t="str">
        <f t="shared" si="162"/>
        <v/>
      </c>
      <c r="AX266" s="67" t="str">
        <f t="shared" si="163"/>
        <v/>
      </c>
      <c r="AY266" s="68" t="str">
        <f t="shared" si="187"/>
        <v/>
      </c>
      <c r="AZ266" s="69" t="str">
        <f t="shared" si="188"/>
        <v/>
      </c>
      <c r="BA266" s="70">
        <f t="shared" si="189"/>
        <v>0</v>
      </c>
      <c r="BB266" s="116"/>
      <c r="BC266" s="193">
        <v>36</v>
      </c>
      <c r="BD266" s="71"/>
      <c r="BE266" s="73"/>
      <c r="BF266" s="72"/>
      <c r="BG266" s="95" t="s">
        <v>410</v>
      </c>
      <c r="BH266" s="95" t="s">
        <v>19</v>
      </c>
      <c r="BI266" s="95"/>
      <c r="BJ266" s="170"/>
      <c r="BK266" s="74" t="s">
        <v>19</v>
      </c>
      <c r="BL266" s="75"/>
      <c r="BM266" s="76"/>
      <c r="BN266" s="77"/>
      <c r="BO266" s="78" t="str">
        <f t="shared" si="196"/>
        <v>{"key_code":"s"},{"key_code":"a"}</v>
      </c>
      <c r="BP266" s="132"/>
      <c r="BQ266" s="29" t="str">
        <f t="shared" si="164"/>
        <v/>
      </c>
    </row>
    <row r="267" spans="1:69" ht="21">
      <c r="A267" s="154"/>
      <c r="B267" s="137"/>
      <c r="C267" s="137"/>
      <c r="D267" s="360"/>
      <c r="E267" s="371" t="str">
        <f t="shared" si="165"/>
        <v/>
      </c>
      <c r="F267" s="138" t="str">
        <f t="shared" si="190"/>
        <v/>
      </c>
      <c r="G267" s="138" t="str">
        <f t="shared" si="191"/>
        <v/>
      </c>
      <c r="H267" s="138" t="str">
        <f t="shared" si="166"/>
        <v/>
      </c>
      <c r="I267" s="138" t="str">
        <f t="shared" si="167"/>
        <v/>
      </c>
      <c r="J267" s="138" t="str">
        <f t="shared" si="192"/>
        <v/>
      </c>
      <c r="K267" s="138" t="str">
        <f t="shared" si="193"/>
        <v/>
      </c>
      <c r="L267" s="138" t="str">
        <f t="shared" si="194"/>
        <v/>
      </c>
      <c r="M267" s="138" t="str">
        <f t="shared" si="195"/>
        <v/>
      </c>
      <c r="N267" s="138" t="str">
        <f t="shared" si="168"/>
        <v/>
      </c>
      <c r="O267" s="138" t="str">
        <f t="shared" si="169"/>
        <v/>
      </c>
      <c r="P267" s="138" t="str">
        <f t="shared" si="170"/>
        <v/>
      </c>
      <c r="Q267" s="138" t="str">
        <f t="shared" si="171"/>
        <v/>
      </c>
      <c r="R267" s="138" t="str">
        <f t="shared" si="172"/>
        <v/>
      </c>
      <c r="S267" s="138" t="str">
        <f t="shared" si="173"/>
        <v/>
      </c>
      <c r="T267" s="138" t="str">
        <f t="shared" si="174"/>
        <v/>
      </c>
      <c r="U267" s="138" t="str">
        <f t="shared" si="175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1}},{"set_variable":{"name":"LKS","value":1}}],"to_after_key_up":[{"set_variable":{"name":"D08","value":0}},{"set_variable":{"name":"USC","value":0}}],"type":"basic"},</v>
      </c>
      <c r="V267" s="138" t="str">
        <f t="shared" si="176"/>
        <v/>
      </c>
      <c r="W267" s="138"/>
      <c r="X267" s="138"/>
      <c r="Y267" s="160"/>
      <c r="Z267" s="159" t="str">
        <f t="shared" si="177"/>
        <v/>
      </c>
      <c r="AA267" s="138" t="str">
        <f t="shared" si="178"/>
        <v/>
      </c>
      <c r="AB267" s="138" t="str">
        <f t="shared" si="179"/>
        <v/>
      </c>
      <c r="AC267" s="160" t="str">
        <f t="shared" si="180"/>
        <v/>
      </c>
      <c r="AD267" s="162"/>
      <c r="AF267" s="34">
        <f t="shared" si="152"/>
        <v>1</v>
      </c>
      <c r="AG267" s="33" t="str">
        <f t="shared" si="153"/>
        <v>B</v>
      </c>
      <c r="AH267" s="33">
        <f t="shared" si="154"/>
        <v>0</v>
      </c>
      <c r="AI267" s="33">
        <f t="shared" si="155"/>
        <v>2</v>
      </c>
      <c r="AJ267" s="40">
        <f t="shared" si="156"/>
        <v>1048576</v>
      </c>
      <c r="AK267" s="319">
        <f t="shared" si="157"/>
        <v>1</v>
      </c>
      <c r="AL267" s="116"/>
      <c r="AM267" s="66" t="str">
        <f t="shared" si="158"/>
        <v/>
      </c>
      <c r="AN267" s="67" t="str">
        <f t="shared" si="159"/>
        <v/>
      </c>
      <c r="AO267" s="68" t="str">
        <f t="shared" si="181"/>
        <v/>
      </c>
      <c r="AP267" s="69" t="str">
        <f t="shared" si="182"/>
        <v/>
      </c>
      <c r="AQ267" s="67">
        <f t="shared" si="183"/>
        <v>0</v>
      </c>
      <c r="AR267" s="66" t="str">
        <f t="shared" si="160"/>
        <v/>
      </c>
      <c r="AS267" s="67" t="str">
        <f t="shared" si="161"/>
        <v/>
      </c>
      <c r="AT267" s="68" t="str">
        <f t="shared" si="184"/>
        <v/>
      </c>
      <c r="AU267" s="69" t="str">
        <f t="shared" si="185"/>
        <v/>
      </c>
      <c r="AV267" s="67">
        <f t="shared" si="186"/>
        <v>0</v>
      </c>
      <c r="AW267" s="66" t="str">
        <f t="shared" si="162"/>
        <v/>
      </c>
      <c r="AX267" s="67" t="str">
        <f t="shared" si="163"/>
        <v/>
      </c>
      <c r="AY267" s="68" t="str">
        <f t="shared" si="187"/>
        <v/>
      </c>
      <c r="AZ267" s="69" t="str">
        <f t="shared" si="188"/>
        <v/>
      </c>
      <c r="BA267" s="70">
        <f t="shared" si="189"/>
        <v>0</v>
      </c>
      <c r="BB267" s="116"/>
      <c r="BC267" s="193">
        <v>37</v>
      </c>
      <c r="BD267" s="71"/>
      <c r="BE267" s="73"/>
      <c r="BF267" s="72"/>
      <c r="BG267" s="95" t="s">
        <v>410</v>
      </c>
      <c r="BH267" s="95" t="s">
        <v>20</v>
      </c>
      <c r="BI267" s="95"/>
      <c r="BJ267" s="170"/>
      <c r="BK267" s="74" t="s">
        <v>20</v>
      </c>
      <c r="BL267" s="75"/>
      <c r="BM267" s="76"/>
      <c r="BN267" s="77" t="s">
        <v>761</v>
      </c>
      <c r="BO267" s="78" t="str">
        <f t="shared" si="196"/>
        <v>{"key_code":"y"},{"key_code":"o"}</v>
      </c>
      <c r="BP267" s="132"/>
      <c r="BQ267" s="29" t="str">
        <f t="shared" si="164"/>
        <v/>
      </c>
    </row>
    <row r="268" spans="1:69" ht="21">
      <c r="A268" s="154"/>
      <c r="B268" s="137"/>
      <c r="C268" s="137"/>
      <c r="D268" s="360"/>
      <c r="E268" s="371" t="str">
        <f t="shared" si="165"/>
        <v/>
      </c>
      <c r="F268" s="138" t="str">
        <f t="shared" si="190"/>
        <v/>
      </c>
      <c r="G268" s="138" t="str">
        <f t="shared" si="191"/>
        <v/>
      </c>
      <c r="H268" s="138" t="str">
        <f t="shared" si="166"/>
        <v/>
      </c>
      <c r="I268" s="138" t="str">
        <f t="shared" si="167"/>
        <v/>
      </c>
      <c r="J268" s="138" t="str">
        <f t="shared" si="192"/>
        <v/>
      </c>
      <c r="K268" s="138" t="str">
        <f t="shared" si="193"/>
        <v/>
      </c>
      <c r="L268" s="138" t="str">
        <f t="shared" si="194"/>
        <v/>
      </c>
      <c r="M268" s="138" t="str">
        <f t="shared" si="195"/>
        <v/>
      </c>
      <c r="N268" s="138" t="str">
        <f t="shared" si="168"/>
        <v/>
      </c>
      <c r="O268" s="138" t="str">
        <f t="shared" si="169"/>
        <v/>
      </c>
      <c r="P268" s="138" t="str">
        <f t="shared" si="170"/>
        <v/>
      </c>
      <c r="Q268" s="138" t="str">
        <f t="shared" si="171"/>
        <v/>
      </c>
      <c r="R268" s="138" t="str">
        <f t="shared" si="172"/>
        <v/>
      </c>
      <c r="S268" s="138" t="str">
        <f t="shared" si="173"/>
        <v/>
      </c>
      <c r="T268" s="138" t="str">
        <f t="shared" si="174"/>
        <v/>
      </c>
      <c r="U268" s="138" t="str">
        <f t="shared" si="175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1}},{"set_variable":{"name":"LKS","value":1}}],"to_after_key_up":[{"set_variable":{"name":"D09","value":0}},{"set_variable":{"name":"USC","value":0}}],"type":"basic"},</v>
      </c>
      <c r="V268" s="138" t="str">
        <f t="shared" si="176"/>
        <v/>
      </c>
      <c r="W268" s="138"/>
      <c r="X268" s="138"/>
      <c r="Y268" s="160"/>
      <c r="Z268" s="159" t="str">
        <f t="shared" si="177"/>
        <v/>
      </c>
      <c r="AA268" s="138" t="str">
        <f t="shared" si="178"/>
        <v/>
      </c>
      <c r="AB268" s="138" t="str">
        <f t="shared" si="179"/>
        <v/>
      </c>
      <c r="AC268" s="160" t="str">
        <f t="shared" si="180"/>
        <v/>
      </c>
      <c r="AD268" s="162"/>
      <c r="AF268" s="34">
        <f t="shared" si="152"/>
        <v>1</v>
      </c>
      <c r="AG268" s="33" t="str">
        <f t="shared" si="153"/>
        <v>B</v>
      </c>
      <c r="AH268" s="33">
        <f t="shared" si="154"/>
        <v>0</v>
      </c>
      <c r="AI268" s="33">
        <f t="shared" si="155"/>
        <v>2</v>
      </c>
      <c r="AJ268" s="40">
        <f t="shared" si="156"/>
        <v>2097152</v>
      </c>
      <c r="AK268" s="319">
        <f t="shared" si="157"/>
        <v>1</v>
      </c>
      <c r="AL268" s="116"/>
      <c r="AM268" s="66" t="str">
        <f t="shared" si="158"/>
        <v/>
      </c>
      <c r="AN268" s="67" t="str">
        <f t="shared" si="159"/>
        <v/>
      </c>
      <c r="AO268" s="68" t="str">
        <f t="shared" si="181"/>
        <v/>
      </c>
      <c r="AP268" s="69" t="str">
        <f t="shared" si="182"/>
        <v/>
      </c>
      <c r="AQ268" s="67">
        <f t="shared" si="183"/>
        <v>0</v>
      </c>
      <c r="AR268" s="66" t="str">
        <f t="shared" si="160"/>
        <v/>
      </c>
      <c r="AS268" s="67" t="str">
        <f t="shared" si="161"/>
        <v/>
      </c>
      <c r="AT268" s="68" t="str">
        <f t="shared" si="184"/>
        <v/>
      </c>
      <c r="AU268" s="69" t="str">
        <f t="shared" si="185"/>
        <v/>
      </c>
      <c r="AV268" s="67">
        <f t="shared" si="186"/>
        <v>0</v>
      </c>
      <c r="AW268" s="66" t="str">
        <f t="shared" si="162"/>
        <v/>
      </c>
      <c r="AX268" s="67" t="str">
        <f t="shared" si="163"/>
        <v/>
      </c>
      <c r="AY268" s="68" t="str">
        <f t="shared" si="187"/>
        <v/>
      </c>
      <c r="AZ268" s="69" t="str">
        <f t="shared" si="188"/>
        <v/>
      </c>
      <c r="BA268" s="70">
        <f t="shared" si="189"/>
        <v>0</v>
      </c>
      <c r="BB268" s="116"/>
      <c r="BC268" s="193">
        <v>38</v>
      </c>
      <c r="BD268" s="71"/>
      <c r="BE268" s="73"/>
      <c r="BF268" s="72"/>
      <c r="BG268" s="95" t="s">
        <v>410</v>
      </c>
      <c r="BH268" s="95" t="s">
        <v>21</v>
      </c>
      <c r="BI268" s="95"/>
      <c r="BJ268" s="170"/>
      <c r="BK268" s="74" t="s">
        <v>21</v>
      </c>
      <c r="BL268" s="75"/>
      <c r="BM268" s="76"/>
      <c r="BN268" s="77" t="s">
        <v>762</v>
      </c>
      <c r="BO268" s="78" t="str">
        <f t="shared" si="196"/>
        <v>{"key_code":"e"}</v>
      </c>
      <c r="BP268" s="132"/>
      <c r="BQ268" s="29" t="str">
        <f t="shared" si="164"/>
        <v/>
      </c>
    </row>
    <row r="269" spans="1:69" ht="21">
      <c r="A269" s="154"/>
      <c r="B269" s="137"/>
      <c r="C269" s="137"/>
      <c r="D269" s="360"/>
      <c r="E269" s="371" t="str">
        <f t="shared" si="165"/>
        <v/>
      </c>
      <c r="F269" s="138" t="str">
        <f t="shared" si="190"/>
        <v/>
      </c>
      <c r="G269" s="138" t="str">
        <f t="shared" si="191"/>
        <v/>
      </c>
      <c r="H269" s="138" t="str">
        <f t="shared" si="166"/>
        <v/>
      </c>
      <c r="I269" s="138" t="str">
        <f t="shared" si="167"/>
        <v/>
      </c>
      <c r="J269" s="138" t="str">
        <f t="shared" si="192"/>
        <v/>
      </c>
      <c r="K269" s="138" t="str">
        <f t="shared" si="193"/>
        <v/>
      </c>
      <c r="L269" s="138" t="str">
        <f t="shared" si="194"/>
        <v/>
      </c>
      <c r="M269" s="138" t="str">
        <f t="shared" si="195"/>
        <v/>
      </c>
      <c r="N269" s="138" t="str">
        <f t="shared" si="168"/>
        <v/>
      </c>
      <c r="O269" s="138" t="str">
        <f t="shared" si="169"/>
        <v/>
      </c>
      <c r="P269" s="138" t="str">
        <f t="shared" si="170"/>
        <v/>
      </c>
      <c r="Q269" s="138" t="str">
        <f t="shared" si="171"/>
        <v/>
      </c>
      <c r="R269" s="138" t="str">
        <f t="shared" si="172"/>
        <v/>
      </c>
      <c r="S269" s="138" t="str">
        <f t="shared" si="173"/>
        <v/>
      </c>
      <c r="T269" s="138" t="str">
        <f t="shared" si="174"/>
        <v/>
      </c>
      <c r="U269" s="138" t="str">
        <f t="shared" si="175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1}},{"set_variable":{"name":"LKS","value":1}}],"to_after_key_up":[{"set_variable":{"name":"D10","value":0}},{"set_variable":{"name":"USC","value":0}}],"type":"basic"},</v>
      </c>
      <c r="V269" s="138" t="str">
        <f t="shared" si="176"/>
        <v/>
      </c>
      <c r="W269" s="138"/>
      <c r="X269" s="138"/>
      <c r="Y269" s="160"/>
      <c r="Z269" s="159" t="str">
        <f t="shared" si="177"/>
        <v/>
      </c>
      <c r="AA269" s="138" t="str">
        <f t="shared" si="178"/>
        <v/>
      </c>
      <c r="AB269" s="138" t="str">
        <f t="shared" si="179"/>
        <v/>
      </c>
      <c r="AC269" s="160" t="str">
        <f t="shared" si="180"/>
        <v/>
      </c>
      <c r="AD269" s="162"/>
      <c r="AF269" s="34">
        <f t="shared" si="152"/>
        <v>1</v>
      </c>
      <c r="AG269" s="33" t="str">
        <f t="shared" si="153"/>
        <v>B</v>
      </c>
      <c r="AH269" s="33">
        <f t="shared" si="154"/>
        <v>0</v>
      </c>
      <c r="AI269" s="33">
        <f t="shared" si="155"/>
        <v>2</v>
      </c>
      <c r="AJ269" s="40">
        <f t="shared" si="156"/>
        <v>4194304</v>
      </c>
      <c r="AK269" s="319">
        <f t="shared" si="157"/>
        <v>1</v>
      </c>
      <c r="AL269" s="116"/>
      <c r="AM269" s="66" t="str">
        <f t="shared" si="158"/>
        <v/>
      </c>
      <c r="AN269" s="67" t="str">
        <f t="shared" si="159"/>
        <v/>
      </c>
      <c r="AO269" s="68" t="str">
        <f t="shared" si="181"/>
        <v/>
      </c>
      <c r="AP269" s="69" t="str">
        <f t="shared" si="182"/>
        <v/>
      </c>
      <c r="AQ269" s="67">
        <f t="shared" si="183"/>
        <v>0</v>
      </c>
      <c r="AR269" s="66" t="str">
        <f t="shared" si="160"/>
        <v/>
      </c>
      <c r="AS269" s="67" t="str">
        <f t="shared" si="161"/>
        <v/>
      </c>
      <c r="AT269" s="68" t="str">
        <f t="shared" si="184"/>
        <v/>
      </c>
      <c r="AU269" s="69" t="str">
        <f t="shared" si="185"/>
        <v/>
      </c>
      <c r="AV269" s="67">
        <f t="shared" si="186"/>
        <v>0</v>
      </c>
      <c r="AW269" s="66" t="str">
        <f t="shared" si="162"/>
        <v/>
      </c>
      <c r="AX269" s="67" t="str">
        <f t="shared" si="163"/>
        <v/>
      </c>
      <c r="AY269" s="68" t="str">
        <f t="shared" si="187"/>
        <v/>
      </c>
      <c r="AZ269" s="69" t="str">
        <f t="shared" si="188"/>
        <v/>
      </c>
      <c r="BA269" s="70">
        <f t="shared" si="189"/>
        <v>0</v>
      </c>
      <c r="BB269" s="116"/>
      <c r="BC269" s="193">
        <v>39</v>
      </c>
      <c r="BD269" s="71"/>
      <c r="BE269" s="73"/>
      <c r="BF269" s="72"/>
      <c r="BG269" s="95" t="s">
        <v>410</v>
      </c>
      <c r="BH269" s="95" t="s">
        <v>22</v>
      </c>
      <c r="BI269" s="95"/>
      <c r="BJ269" s="170"/>
      <c r="BK269" s="74" t="s">
        <v>22</v>
      </c>
      <c r="BL269" s="75"/>
      <c r="BM269" s="76"/>
      <c r="BN269" s="77" t="s">
        <v>763</v>
      </c>
      <c r="BO269" s="78" t="str">
        <f t="shared" si="196"/>
        <v>{"key_code":"y"},{"key_code":"u"}</v>
      </c>
      <c r="BP269" s="132"/>
      <c r="BQ269" s="29" t="str">
        <f t="shared" si="164"/>
        <v/>
      </c>
    </row>
    <row r="270" spans="1:69" ht="21">
      <c r="A270" s="154"/>
      <c r="B270" s="137"/>
      <c r="C270" s="137"/>
      <c r="D270" s="360"/>
      <c r="E270" s="371" t="str">
        <f t="shared" si="165"/>
        <v/>
      </c>
      <c r="F270" s="138" t="str">
        <f t="shared" si="190"/>
        <v/>
      </c>
      <c r="G270" s="138" t="str">
        <f t="shared" si="191"/>
        <v/>
      </c>
      <c r="H270" s="138" t="str">
        <f t="shared" si="166"/>
        <v/>
      </c>
      <c r="I270" s="138" t="str">
        <f t="shared" si="167"/>
        <v/>
      </c>
      <c r="J270" s="138" t="str">
        <f t="shared" si="192"/>
        <v/>
      </c>
      <c r="K270" s="138" t="str">
        <f t="shared" si="193"/>
        <v/>
      </c>
      <c r="L270" s="138" t="str">
        <f t="shared" si="194"/>
        <v/>
      </c>
      <c r="M270" s="138" t="str">
        <f t="shared" si="195"/>
        <v/>
      </c>
      <c r="N270" s="138" t="str">
        <f t="shared" si="168"/>
        <v/>
      </c>
      <c r="O270" s="138" t="str">
        <f t="shared" si="169"/>
        <v/>
      </c>
      <c r="P270" s="138" t="str">
        <f t="shared" si="170"/>
        <v/>
      </c>
      <c r="Q270" s="138" t="str">
        <f t="shared" si="171"/>
        <v/>
      </c>
      <c r="R270" s="138" t="str">
        <f t="shared" si="172"/>
        <v/>
      </c>
      <c r="S270" s="138" t="str">
        <f t="shared" si="173"/>
        <v/>
      </c>
      <c r="T270" s="138" t="str">
        <f t="shared" si="174"/>
        <v/>
      </c>
      <c r="U270" s="138" t="str">
        <f t="shared" si="175"/>
        <v>{"description":"Sp せ","conditions":[{"type":"variable_unless","name":"USC","value":0},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1}},{"set_variable":{"name":"LKS","value":1}}],"to_after_key_up":[{"set_variable":{"name":"C01","value":0}},{"set_variable":{"name":"USC","value":0}}],"type":"basic"},</v>
      </c>
      <c r="V270" s="138" t="str">
        <f t="shared" si="176"/>
        <v/>
      </c>
      <c r="W270" s="138"/>
      <c r="X270" s="138"/>
      <c r="Y270" s="160"/>
      <c r="Z270" s="159" t="str">
        <f t="shared" si="177"/>
        <v/>
      </c>
      <c r="AA270" s="138" t="str">
        <f t="shared" si="178"/>
        <v/>
      </c>
      <c r="AB270" s="138" t="str">
        <f t="shared" si="179"/>
        <v/>
      </c>
      <c r="AC270" s="160" t="str">
        <f t="shared" si="180"/>
        <v/>
      </c>
      <c r="AD270" s="162"/>
      <c r="AF270" s="34">
        <f t="shared" si="152"/>
        <v>1</v>
      </c>
      <c r="AG270" s="33" t="str">
        <f t="shared" si="153"/>
        <v>B</v>
      </c>
      <c r="AH270" s="33">
        <f t="shared" si="154"/>
        <v>0</v>
      </c>
      <c r="AI270" s="33">
        <f t="shared" si="155"/>
        <v>2</v>
      </c>
      <c r="AJ270" s="40">
        <f t="shared" si="156"/>
        <v>33554432</v>
      </c>
      <c r="AK270" s="319">
        <f t="shared" si="157"/>
        <v>1</v>
      </c>
      <c r="AL270" s="116"/>
      <c r="AM270" s="66" t="str">
        <f t="shared" si="158"/>
        <v/>
      </c>
      <c r="AN270" s="67" t="str">
        <f t="shared" si="159"/>
        <v/>
      </c>
      <c r="AO270" s="68" t="str">
        <f t="shared" si="181"/>
        <v/>
      </c>
      <c r="AP270" s="69" t="str">
        <f t="shared" si="182"/>
        <v/>
      </c>
      <c r="AQ270" s="67">
        <f t="shared" si="183"/>
        <v>0</v>
      </c>
      <c r="AR270" s="66" t="str">
        <f t="shared" si="160"/>
        <v/>
      </c>
      <c r="AS270" s="67" t="str">
        <f t="shared" si="161"/>
        <v/>
      </c>
      <c r="AT270" s="68" t="str">
        <f t="shared" si="184"/>
        <v/>
      </c>
      <c r="AU270" s="69" t="str">
        <f t="shared" si="185"/>
        <v/>
      </c>
      <c r="AV270" s="67">
        <f t="shared" si="186"/>
        <v>0</v>
      </c>
      <c r="AW270" s="66" t="str">
        <f t="shared" si="162"/>
        <v/>
      </c>
      <c r="AX270" s="67" t="str">
        <f t="shared" si="163"/>
        <v/>
      </c>
      <c r="AY270" s="68" t="str">
        <f t="shared" si="187"/>
        <v/>
      </c>
      <c r="AZ270" s="69" t="str">
        <f t="shared" si="188"/>
        <v/>
      </c>
      <c r="BA270" s="70">
        <f t="shared" si="189"/>
        <v>0</v>
      </c>
      <c r="BB270" s="116"/>
      <c r="BC270" s="193">
        <v>40</v>
      </c>
      <c r="BD270" s="71"/>
      <c r="BE270" s="73"/>
      <c r="BF270" s="72"/>
      <c r="BG270" s="95" t="s">
        <v>410</v>
      </c>
      <c r="BH270" s="95" t="s">
        <v>45</v>
      </c>
      <c r="BI270" s="95"/>
      <c r="BJ270" s="170"/>
      <c r="BK270" s="74" t="s">
        <v>45</v>
      </c>
      <c r="BL270" s="75"/>
      <c r="BM270" s="76"/>
      <c r="BN270" s="77"/>
      <c r="BO270" s="78" t="str">
        <f t="shared" si="196"/>
        <v>{"key_code":"s"},{"key_code":"e"}</v>
      </c>
      <c r="BP270" s="132"/>
      <c r="BQ270" s="29" t="str">
        <f t="shared" si="164"/>
        <v/>
      </c>
    </row>
    <row r="271" spans="1:69" ht="21">
      <c r="A271" s="154"/>
      <c r="B271" s="137"/>
      <c r="C271" s="137"/>
      <c r="D271" s="360"/>
      <c r="E271" s="371" t="str">
        <f t="shared" si="165"/>
        <v/>
      </c>
      <c r="F271" s="138" t="str">
        <f t="shared" si="190"/>
        <v/>
      </c>
      <c r="G271" s="138" t="str">
        <f t="shared" si="191"/>
        <v/>
      </c>
      <c r="H271" s="138" t="str">
        <f t="shared" si="166"/>
        <v/>
      </c>
      <c r="I271" s="138" t="str">
        <f t="shared" si="167"/>
        <v/>
      </c>
      <c r="J271" s="138" t="str">
        <f t="shared" si="192"/>
        <v/>
      </c>
      <c r="K271" s="138" t="str">
        <f t="shared" si="193"/>
        <v/>
      </c>
      <c r="L271" s="138" t="str">
        <f t="shared" si="194"/>
        <v/>
      </c>
      <c r="M271" s="138" t="str">
        <f t="shared" si="195"/>
        <v/>
      </c>
      <c r="N271" s="138" t="str">
        <f t="shared" si="168"/>
        <v/>
      </c>
      <c r="O271" s="138" t="str">
        <f t="shared" si="169"/>
        <v/>
      </c>
      <c r="P271" s="138" t="str">
        <f t="shared" si="170"/>
        <v/>
      </c>
      <c r="Q271" s="138" t="str">
        <f t="shared" si="171"/>
        <v/>
      </c>
      <c r="R271" s="138" t="str">
        <f t="shared" si="172"/>
        <v/>
      </c>
      <c r="S271" s="138" t="str">
        <f t="shared" si="173"/>
        <v/>
      </c>
      <c r="T271" s="138" t="str">
        <f t="shared" si="174"/>
        <v/>
      </c>
      <c r="U271" s="138" t="str">
        <f t="shared" si="175"/>
        <v>{"description":"Sp む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1}},{"set_variable":{"name":"LKS","value":1}}],"to_after_key_up":[{"set_variable":{"name":"C02","value":0}},{"set_variable":{"name":"USC","value":0}}],"type":"basic"},</v>
      </c>
      <c r="V271" s="138" t="str">
        <f t="shared" si="176"/>
        <v/>
      </c>
      <c r="W271" s="138"/>
      <c r="X271" s="138"/>
      <c r="Y271" s="160"/>
      <c r="Z271" s="159" t="str">
        <f t="shared" si="177"/>
        <v/>
      </c>
      <c r="AA271" s="138" t="str">
        <f t="shared" si="178"/>
        <v/>
      </c>
      <c r="AB271" s="138" t="str">
        <f t="shared" si="179"/>
        <v/>
      </c>
      <c r="AC271" s="160" t="str">
        <f t="shared" si="180"/>
        <v/>
      </c>
      <c r="AD271" s="162"/>
      <c r="AF271" s="34">
        <f t="shared" si="152"/>
        <v>1</v>
      </c>
      <c r="AG271" s="33" t="str">
        <f t="shared" si="153"/>
        <v>B</v>
      </c>
      <c r="AH271" s="33">
        <f t="shared" si="154"/>
        <v>0</v>
      </c>
      <c r="AI271" s="33">
        <f t="shared" si="155"/>
        <v>2</v>
      </c>
      <c r="AJ271" s="40">
        <f t="shared" si="156"/>
        <v>67108864</v>
      </c>
      <c r="AK271" s="319">
        <f t="shared" si="157"/>
        <v>1</v>
      </c>
      <c r="AL271" s="116"/>
      <c r="AM271" s="66" t="str">
        <f t="shared" si="158"/>
        <v/>
      </c>
      <c r="AN271" s="67" t="str">
        <f t="shared" si="159"/>
        <v/>
      </c>
      <c r="AO271" s="68" t="str">
        <f t="shared" si="181"/>
        <v/>
      </c>
      <c r="AP271" s="69" t="str">
        <f t="shared" si="182"/>
        <v/>
      </c>
      <c r="AQ271" s="67">
        <f t="shared" si="183"/>
        <v>0</v>
      </c>
      <c r="AR271" s="66" t="str">
        <f t="shared" si="160"/>
        <v/>
      </c>
      <c r="AS271" s="67" t="str">
        <f t="shared" si="161"/>
        <v/>
      </c>
      <c r="AT271" s="68" t="str">
        <f t="shared" si="184"/>
        <v/>
      </c>
      <c r="AU271" s="69" t="str">
        <f t="shared" si="185"/>
        <v/>
      </c>
      <c r="AV271" s="67">
        <f t="shared" si="186"/>
        <v>0</v>
      </c>
      <c r="AW271" s="66" t="str">
        <f t="shared" si="162"/>
        <v/>
      </c>
      <c r="AX271" s="67" t="str">
        <f t="shared" si="163"/>
        <v/>
      </c>
      <c r="AY271" s="68" t="str">
        <f t="shared" si="187"/>
        <v/>
      </c>
      <c r="AZ271" s="69" t="str">
        <f t="shared" si="188"/>
        <v/>
      </c>
      <c r="BA271" s="70">
        <f t="shared" si="189"/>
        <v>0</v>
      </c>
      <c r="BB271" s="116"/>
      <c r="BC271" s="193">
        <v>41</v>
      </c>
      <c r="BD271" s="71"/>
      <c r="BE271" s="73"/>
      <c r="BF271" s="72"/>
      <c r="BG271" s="95" t="s">
        <v>410</v>
      </c>
      <c r="BH271" s="95" t="s">
        <v>46</v>
      </c>
      <c r="BI271" s="95"/>
      <c r="BJ271" s="170"/>
      <c r="BK271" s="74" t="s">
        <v>46</v>
      </c>
      <c r="BL271" s="75"/>
      <c r="BM271" s="76"/>
      <c r="BN271" s="77"/>
      <c r="BO271" s="78" t="str">
        <f t="shared" si="196"/>
        <v>{"key_code":"m"},{"key_code":"u"}</v>
      </c>
      <c r="BP271" s="132"/>
      <c r="BQ271" s="29" t="str">
        <f t="shared" si="164"/>
        <v/>
      </c>
    </row>
    <row r="272" spans="1:69" ht="21">
      <c r="A272" s="154"/>
      <c r="B272" s="137"/>
      <c r="C272" s="137"/>
      <c r="D272" s="360"/>
      <c r="E272" s="371" t="str">
        <f t="shared" si="165"/>
        <v/>
      </c>
      <c r="F272" s="138" t="str">
        <f t="shared" si="190"/>
        <v/>
      </c>
      <c r="G272" s="138" t="str">
        <f t="shared" si="191"/>
        <v/>
      </c>
      <c r="H272" s="138" t="str">
        <f t="shared" si="166"/>
        <v/>
      </c>
      <c r="I272" s="138" t="str">
        <f t="shared" si="167"/>
        <v/>
      </c>
      <c r="J272" s="138" t="str">
        <f t="shared" si="192"/>
        <v/>
      </c>
      <c r="K272" s="138" t="str">
        <f t="shared" si="193"/>
        <v/>
      </c>
      <c r="L272" s="138" t="str">
        <f t="shared" si="194"/>
        <v/>
      </c>
      <c r="M272" s="138" t="str">
        <f t="shared" si="195"/>
        <v/>
      </c>
      <c r="N272" s="138" t="str">
        <f t="shared" si="168"/>
        <v/>
      </c>
      <c r="O272" s="138" t="str">
        <f t="shared" si="169"/>
        <v/>
      </c>
      <c r="P272" s="138" t="str">
        <f t="shared" si="170"/>
        <v/>
      </c>
      <c r="Q272" s="138" t="str">
        <f t="shared" si="171"/>
        <v/>
      </c>
      <c r="R272" s="138" t="str">
        <f t="shared" si="172"/>
        <v/>
      </c>
      <c r="S272" s="138" t="str">
        <f t="shared" si="173"/>
        <v/>
      </c>
      <c r="T272" s="138" t="str">
        <f t="shared" si="174"/>
        <v/>
      </c>
      <c r="U272" s="138" t="str">
        <f t="shared" si="175"/>
        <v>{"description":"Sp に","conditions":[{"type":"variable_unless","name":"USC","value":0},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1}},{"set_variable":{"name":"LKS","value":1}}],"to_after_key_up":[{"set_variable":{"name":"C03","value":0}},{"set_variable":{"name":"USC","value":0}}],"type":"basic"},</v>
      </c>
      <c r="V272" s="138" t="str">
        <f t="shared" si="176"/>
        <v/>
      </c>
      <c r="W272" s="138"/>
      <c r="X272" s="138"/>
      <c r="Y272" s="160"/>
      <c r="Z272" s="159" t="str">
        <f t="shared" si="177"/>
        <v/>
      </c>
      <c r="AA272" s="138" t="str">
        <f t="shared" si="178"/>
        <v/>
      </c>
      <c r="AB272" s="138" t="str">
        <f t="shared" si="179"/>
        <v/>
      </c>
      <c r="AC272" s="160" t="str">
        <f t="shared" si="180"/>
        <v/>
      </c>
      <c r="AD272" s="162"/>
      <c r="AF272" s="34">
        <f t="shared" si="152"/>
        <v>1</v>
      </c>
      <c r="AG272" s="33" t="str">
        <f t="shared" si="153"/>
        <v>B</v>
      </c>
      <c r="AH272" s="33">
        <f t="shared" si="154"/>
        <v>0</v>
      </c>
      <c r="AI272" s="33">
        <f t="shared" si="155"/>
        <v>2</v>
      </c>
      <c r="AJ272" s="40">
        <f t="shared" si="156"/>
        <v>134217728</v>
      </c>
      <c r="AK272" s="319">
        <f t="shared" si="157"/>
        <v>1</v>
      </c>
      <c r="AL272" s="116"/>
      <c r="AM272" s="66" t="str">
        <f t="shared" si="158"/>
        <v/>
      </c>
      <c r="AN272" s="67" t="str">
        <f t="shared" si="159"/>
        <v/>
      </c>
      <c r="AO272" s="68" t="str">
        <f t="shared" si="181"/>
        <v/>
      </c>
      <c r="AP272" s="69" t="str">
        <f t="shared" si="182"/>
        <v/>
      </c>
      <c r="AQ272" s="67">
        <f t="shared" si="183"/>
        <v>0</v>
      </c>
      <c r="AR272" s="66" t="str">
        <f t="shared" si="160"/>
        <v/>
      </c>
      <c r="AS272" s="67" t="str">
        <f t="shared" si="161"/>
        <v/>
      </c>
      <c r="AT272" s="68" t="str">
        <f t="shared" si="184"/>
        <v/>
      </c>
      <c r="AU272" s="69" t="str">
        <f t="shared" si="185"/>
        <v/>
      </c>
      <c r="AV272" s="67">
        <f t="shared" si="186"/>
        <v>0</v>
      </c>
      <c r="AW272" s="66" t="str">
        <f t="shared" si="162"/>
        <v/>
      </c>
      <c r="AX272" s="67" t="str">
        <f t="shared" si="163"/>
        <v/>
      </c>
      <c r="AY272" s="68" t="str">
        <f t="shared" si="187"/>
        <v/>
      </c>
      <c r="AZ272" s="69" t="str">
        <f t="shared" si="188"/>
        <v/>
      </c>
      <c r="BA272" s="70">
        <f t="shared" si="189"/>
        <v>0</v>
      </c>
      <c r="BB272" s="116"/>
      <c r="BC272" s="193">
        <v>42</v>
      </c>
      <c r="BD272" s="71"/>
      <c r="BE272" s="73"/>
      <c r="BF272" s="72"/>
      <c r="BG272" s="95" t="s">
        <v>410</v>
      </c>
      <c r="BH272" s="95" t="s">
        <v>47</v>
      </c>
      <c r="BI272" s="95"/>
      <c r="BJ272" s="170"/>
      <c r="BK272" s="74" t="s">
        <v>47</v>
      </c>
      <c r="BL272" s="75"/>
      <c r="BM272" s="76"/>
      <c r="BN272" s="77"/>
      <c r="BO272" s="78" t="str">
        <f t="shared" si="196"/>
        <v>{"key_code":"n"},{"key_code":"i"}</v>
      </c>
      <c r="BP272" s="132"/>
      <c r="BQ272" s="29" t="str">
        <f t="shared" si="164"/>
        <v/>
      </c>
    </row>
    <row r="273" spans="1:69" ht="21">
      <c r="A273" s="154"/>
      <c r="B273" s="137"/>
      <c r="C273" s="137"/>
      <c r="D273" s="360"/>
      <c r="E273" s="371" t="str">
        <f t="shared" si="165"/>
        <v/>
      </c>
      <c r="F273" s="138" t="str">
        <f t="shared" si="190"/>
        <v/>
      </c>
      <c r="G273" s="138" t="str">
        <f t="shared" si="191"/>
        <v/>
      </c>
      <c r="H273" s="138" t="str">
        <f t="shared" si="166"/>
        <v/>
      </c>
      <c r="I273" s="138" t="str">
        <f t="shared" si="167"/>
        <v/>
      </c>
      <c r="J273" s="138" t="str">
        <f t="shared" si="192"/>
        <v/>
      </c>
      <c r="K273" s="138" t="str">
        <f t="shared" si="193"/>
        <v/>
      </c>
      <c r="L273" s="138" t="str">
        <f t="shared" si="194"/>
        <v/>
      </c>
      <c r="M273" s="138" t="str">
        <f t="shared" si="195"/>
        <v/>
      </c>
      <c r="N273" s="138" t="str">
        <f t="shared" si="168"/>
        <v/>
      </c>
      <c r="O273" s="138" t="str">
        <f t="shared" si="169"/>
        <v/>
      </c>
      <c r="P273" s="138" t="str">
        <f t="shared" si="170"/>
        <v/>
      </c>
      <c r="Q273" s="138" t="str">
        <f t="shared" si="171"/>
        <v/>
      </c>
      <c r="R273" s="138" t="str">
        <f t="shared" si="172"/>
        <v/>
      </c>
      <c r="S273" s="138" t="str">
        <f t="shared" si="173"/>
        <v/>
      </c>
      <c r="T273" s="138" t="str">
        <f t="shared" si="174"/>
        <v/>
      </c>
      <c r="U273" s="138" t="str">
        <f t="shared" si="175"/>
        <v>{"description":"Sp ま","conditions":[{"type":"variable_unless","name":"USC","value":0},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  <c r="V273" s="138" t="str">
        <f t="shared" si="176"/>
        <v/>
      </c>
      <c r="W273" s="138"/>
      <c r="X273" s="138"/>
      <c r="Y273" s="160"/>
      <c r="Z273" s="159" t="str">
        <f t="shared" si="177"/>
        <v/>
      </c>
      <c r="AA273" s="138" t="str">
        <f t="shared" si="178"/>
        <v/>
      </c>
      <c r="AB273" s="138" t="str">
        <f t="shared" si="179"/>
        <v/>
      </c>
      <c r="AC273" s="160" t="str">
        <f t="shared" si="180"/>
        <v/>
      </c>
      <c r="AD273" s="162"/>
      <c r="AF273" s="34">
        <f t="shared" si="152"/>
        <v>1</v>
      </c>
      <c r="AG273" s="33" t="str">
        <f t="shared" si="153"/>
        <v>B</v>
      </c>
      <c r="AH273" s="33">
        <f t="shared" si="154"/>
        <v>0</v>
      </c>
      <c r="AI273" s="33">
        <f t="shared" si="155"/>
        <v>2</v>
      </c>
      <c r="AJ273" s="40">
        <f t="shared" si="156"/>
        <v>268435456</v>
      </c>
      <c r="AK273" s="319">
        <f t="shared" si="157"/>
        <v>1</v>
      </c>
      <c r="AL273" s="116"/>
      <c r="AM273" s="66" t="str">
        <f t="shared" si="158"/>
        <v/>
      </c>
      <c r="AN273" s="67" t="str">
        <f t="shared" si="159"/>
        <v/>
      </c>
      <c r="AO273" s="68" t="str">
        <f t="shared" si="181"/>
        <v/>
      </c>
      <c r="AP273" s="69" t="str">
        <f t="shared" si="182"/>
        <v/>
      </c>
      <c r="AQ273" s="67">
        <f t="shared" si="183"/>
        <v>0</v>
      </c>
      <c r="AR273" s="66" t="str">
        <f t="shared" si="160"/>
        <v/>
      </c>
      <c r="AS273" s="67" t="str">
        <f t="shared" si="161"/>
        <v/>
      </c>
      <c r="AT273" s="68" t="str">
        <f t="shared" si="184"/>
        <v/>
      </c>
      <c r="AU273" s="69" t="str">
        <f t="shared" si="185"/>
        <v/>
      </c>
      <c r="AV273" s="67">
        <f t="shared" si="186"/>
        <v>0</v>
      </c>
      <c r="AW273" s="66" t="str">
        <f t="shared" si="162"/>
        <v/>
      </c>
      <c r="AX273" s="67" t="str">
        <f t="shared" si="163"/>
        <v/>
      </c>
      <c r="AY273" s="68" t="str">
        <f t="shared" si="187"/>
        <v/>
      </c>
      <c r="AZ273" s="69" t="str">
        <f t="shared" si="188"/>
        <v/>
      </c>
      <c r="BA273" s="70">
        <f t="shared" si="189"/>
        <v>0</v>
      </c>
      <c r="BB273" s="116"/>
      <c r="BC273" s="193">
        <v>43</v>
      </c>
      <c r="BD273" s="71"/>
      <c r="BE273" s="73"/>
      <c r="BF273" s="72"/>
      <c r="BG273" s="95" t="s">
        <v>410</v>
      </c>
      <c r="BH273" s="95" t="s">
        <v>49</v>
      </c>
      <c r="BI273" s="95"/>
      <c r="BJ273" s="170"/>
      <c r="BK273" s="74" t="s">
        <v>49</v>
      </c>
      <c r="BL273" s="75"/>
      <c r="BM273" s="76"/>
      <c r="BN273" s="77"/>
      <c r="BO273" s="78" t="str">
        <f t="shared" si="196"/>
        <v>{"key_code":"m"},{"key_code":"a"}</v>
      </c>
      <c r="BP273" s="132"/>
      <c r="BQ273" s="29" t="str">
        <f t="shared" si="164"/>
        <v/>
      </c>
    </row>
    <row r="274" spans="1:69" ht="21">
      <c r="A274" s="154"/>
      <c r="B274" s="137"/>
      <c r="C274" s="137"/>
      <c r="D274" s="360"/>
      <c r="E274" s="371" t="str">
        <f t="shared" si="165"/>
        <v/>
      </c>
      <c r="F274" s="138" t="str">
        <f t="shared" si="190"/>
        <v/>
      </c>
      <c r="G274" s="138" t="str">
        <f t="shared" si="191"/>
        <v/>
      </c>
      <c r="H274" s="138" t="str">
        <f t="shared" si="166"/>
        <v/>
      </c>
      <c r="I274" s="138" t="str">
        <f t="shared" si="167"/>
        <v/>
      </c>
      <c r="J274" s="138" t="str">
        <f t="shared" si="192"/>
        <v/>
      </c>
      <c r="K274" s="138" t="str">
        <f t="shared" si="193"/>
        <v/>
      </c>
      <c r="L274" s="138" t="str">
        <f t="shared" si="194"/>
        <v/>
      </c>
      <c r="M274" s="138" t="str">
        <f t="shared" si="195"/>
        <v/>
      </c>
      <c r="N274" s="138" t="str">
        <f t="shared" si="168"/>
        <v/>
      </c>
      <c r="O274" s="138" t="str">
        <f t="shared" si="169"/>
        <v/>
      </c>
      <c r="P274" s="138" t="str">
        <f t="shared" si="170"/>
        <v/>
      </c>
      <c r="Q274" s="138" t="str">
        <f t="shared" si="171"/>
        <v/>
      </c>
      <c r="R274" s="138" t="str">
        <f t="shared" si="172"/>
        <v/>
      </c>
      <c r="S274" s="138" t="str">
        <f t="shared" si="173"/>
        <v/>
      </c>
      <c r="T274" s="138" t="str">
        <f t="shared" si="174"/>
        <v/>
      </c>
      <c r="U274" s="138" t="str">
        <f t="shared" si="175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1}},{"set_variable":{"name":"LKS","value":1}}],"to_after_key_up":[{"set_variable":{"name":"C05","value":0}},{"set_variable":{"name":"USC","value":0}}],"type":"basic"},</v>
      </c>
      <c r="V274" s="138" t="str">
        <f t="shared" si="176"/>
        <v/>
      </c>
      <c r="W274" s="138"/>
      <c r="X274" s="138"/>
      <c r="Y274" s="160"/>
      <c r="Z274" s="159" t="str">
        <f t="shared" si="177"/>
        <v/>
      </c>
      <c r="AA274" s="138" t="str">
        <f t="shared" si="178"/>
        <v/>
      </c>
      <c r="AB274" s="138" t="str">
        <f t="shared" si="179"/>
        <v/>
      </c>
      <c r="AC274" s="160" t="str">
        <f t="shared" si="180"/>
        <v/>
      </c>
      <c r="AD274" s="162"/>
      <c r="AF274" s="34">
        <f t="shared" si="152"/>
        <v>1</v>
      </c>
      <c r="AG274" s="33" t="str">
        <f t="shared" si="153"/>
        <v>B</v>
      </c>
      <c r="AH274" s="33">
        <f t="shared" si="154"/>
        <v>0</v>
      </c>
      <c r="AI274" s="33">
        <f t="shared" si="155"/>
        <v>2</v>
      </c>
      <c r="AJ274" s="40">
        <f t="shared" si="156"/>
        <v>536870912</v>
      </c>
      <c r="AK274" s="319">
        <f t="shared" si="157"/>
        <v>1</v>
      </c>
      <c r="AL274" s="116"/>
      <c r="AM274" s="66" t="str">
        <f t="shared" si="158"/>
        <v/>
      </c>
      <c r="AN274" s="67" t="str">
        <f t="shared" si="159"/>
        <v/>
      </c>
      <c r="AO274" s="68" t="str">
        <f t="shared" si="181"/>
        <v/>
      </c>
      <c r="AP274" s="69" t="str">
        <f t="shared" si="182"/>
        <v/>
      </c>
      <c r="AQ274" s="67">
        <f t="shared" si="183"/>
        <v>0</v>
      </c>
      <c r="AR274" s="66" t="str">
        <f t="shared" si="160"/>
        <v/>
      </c>
      <c r="AS274" s="67" t="str">
        <f t="shared" si="161"/>
        <v/>
      </c>
      <c r="AT274" s="68" t="str">
        <f t="shared" si="184"/>
        <v/>
      </c>
      <c r="AU274" s="69" t="str">
        <f t="shared" si="185"/>
        <v/>
      </c>
      <c r="AV274" s="67">
        <f t="shared" si="186"/>
        <v>0</v>
      </c>
      <c r="AW274" s="66" t="str">
        <f t="shared" si="162"/>
        <v/>
      </c>
      <c r="AX274" s="67" t="str">
        <f t="shared" si="163"/>
        <v/>
      </c>
      <c r="AY274" s="68" t="str">
        <f t="shared" si="187"/>
        <v/>
      </c>
      <c r="AZ274" s="69" t="str">
        <f t="shared" si="188"/>
        <v/>
      </c>
      <c r="BA274" s="70">
        <f t="shared" si="189"/>
        <v>0</v>
      </c>
      <c r="BB274" s="116"/>
      <c r="BC274" s="193">
        <v>44</v>
      </c>
      <c r="BD274" s="71"/>
      <c r="BE274" s="73"/>
      <c r="BF274" s="72"/>
      <c r="BG274" s="95" t="s">
        <v>410</v>
      </c>
      <c r="BH274" s="95" t="s">
        <v>50</v>
      </c>
      <c r="BI274" s="95"/>
      <c r="BJ274" s="170"/>
      <c r="BK274" s="74" t="s">
        <v>50</v>
      </c>
      <c r="BL274" s="75"/>
      <c r="BM274" s="76"/>
      <c r="BN274" s="77"/>
      <c r="BO274" s="78" t="str">
        <f t="shared" si="196"/>
        <v>{"key_code":"t"},{"key_code":"i"}</v>
      </c>
      <c r="BP274" s="132"/>
      <c r="BQ274" s="29" t="str">
        <f t="shared" si="164"/>
        <v/>
      </c>
    </row>
    <row r="275" spans="1:69" ht="21">
      <c r="A275" s="154"/>
      <c r="B275" s="137"/>
      <c r="C275" s="137"/>
      <c r="D275" s="360"/>
      <c r="E275" s="371" t="str">
        <f t="shared" si="165"/>
        <v/>
      </c>
      <c r="F275" s="138" t="str">
        <f t="shared" si="190"/>
        <v/>
      </c>
      <c r="G275" s="138" t="str">
        <f t="shared" si="191"/>
        <v/>
      </c>
      <c r="H275" s="138" t="str">
        <f t="shared" si="166"/>
        <v/>
      </c>
      <c r="I275" s="138" t="str">
        <f t="shared" si="167"/>
        <v/>
      </c>
      <c r="J275" s="138" t="str">
        <f t="shared" si="192"/>
        <v/>
      </c>
      <c r="K275" s="138" t="str">
        <f t="shared" si="193"/>
        <v/>
      </c>
      <c r="L275" s="138" t="str">
        <f t="shared" si="194"/>
        <v/>
      </c>
      <c r="M275" s="138" t="str">
        <f t="shared" si="195"/>
        <v/>
      </c>
      <c r="N275" s="138" t="str">
        <f t="shared" si="168"/>
        <v/>
      </c>
      <c r="O275" s="138" t="str">
        <f t="shared" si="169"/>
        <v/>
      </c>
      <c r="P275" s="138" t="str">
        <f t="shared" si="170"/>
        <v/>
      </c>
      <c r="Q275" s="138" t="str">
        <f t="shared" si="171"/>
        <v/>
      </c>
      <c r="R275" s="138" t="str">
        <f t="shared" si="172"/>
        <v/>
      </c>
      <c r="S275" s="138" t="str">
        <f t="shared" si="173"/>
        <v/>
      </c>
      <c r="T275" s="138" t="str">
        <f t="shared" si="174"/>
        <v/>
      </c>
      <c r="U275" s="138" t="str">
        <f t="shared" si="175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1}},{"set_variable":{"name":"LKS","value":1}}],"to_after_key_up":[{"set_variable":{"name":"C06","value":0}},{"set_variable":{"name":"USC","value":0}}],"type":"basic"},</v>
      </c>
      <c r="V275" s="138" t="str">
        <f t="shared" si="176"/>
        <v/>
      </c>
      <c r="W275" s="138"/>
      <c r="X275" s="138"/>
      <c r="Y275" s="160"/>
      <c r="Z275" s="159" t="str">
        <f t="shared" si="177"/>
        <v/>
      </c>
      <c r="AA275" s="138" t="str">
        <f t="shared" si="178"/>
        <v/>
      </c>
      <c r="AB275" s="138" t="str">
        <f t="shared" si="179"/>
        <v/>
      </c>
      <c r="AC275" s="160" t="str">
        <f t="shared" si="180"/>
        <v/>
      </c>
      <c r="AD275" s="162"/>
      <c r="AF275" s="34">
        <f t="shared" si="152"/>
        <v>1</v>
      </c>
      <c r="AG275" s="33" t="str">
        <f t="shared" si="153"/>
        <v>B</v>
      </c>
      <c r="AH275" s="33">
        <f t="shared" si="154"/>
        <v>0</v>
      </c>
      <c r="AI275" s="33">
        <f t="shared" si="155"/>
        <v>2</v>
      </c>
      <c r="AJ275" s="40">
        <f t="shared" si="156"/>
        <v>1073741824</v>
      </c>
      <c r="AK275" s="319">
        <f t="shared" si="157"/>
        <v>1</v>
      </c>
      <c r="AL275" s="116"/>
      <c r="AM275" s="66" t="str">
        <f t="shared" si="158"/>
        <v/>
      </c>
      <c r="AN275" s="67" t="str">
        <f t="shared" si="159"/>
        <v/>
      </c>
      <c r="AO275" s="68" t="str">
        <f t="shared" si="181"/>
        <v/>
      </c>
      <c r="AP275" s="69" t="str">
        <f t="shared" si="182"/>
        <v/>
      </c>
      <c r="AQ275" s="67">
        <f t="shared" si="183"/>
        <v>0</v>
      </c>
      <c r="AR275" s="66" t="str">
        <f t="shared" si="160"/>
        <v/>
      </c>
      <c r="AS275" s="67" t="str">
        <f t="shared" si="161"/>
        <v/>
      </c>
      <c r="AT275" s="68" t="str">
        <f t="shared" si="184"/>
        <v/>
      </c>
      <c r="AU275" s="69" t="str">
        <f t="shared" si="185"/>
        <v/>
      </c>
      <c r="AV275" s="67">
        <f t="shared" si="186"/>
        <v>0</v>
      </c>
      <c r="AW275" s="66" t="str">
        <f t="shared" si="162"/>
        <v/>
      </c>
      <c r="AX275" s="67" t="str">
        <f t="shared" si="163"/>
        <v/>
      </c>
      <c r="AY275" s="68" t="str">
        <f t="shared" si="187"/>
        <v/>
      </c>
      <c r="AZ275" s="69" t="str">
        <f t="shared" si="188"/>
        <v/>
      </c>
      <c r="BA275" s="70">
        <f t="shared" si="189"/>
        <v>0</v>
      </c>
      <c r="BB275" s="116"/>
      <c r="BC275" s="193">
        <v>45</v>
      </c>
      <c r="BD275" s="71"/>
      <c r="BE275" s="73"/>
      <c r="BF275" s="72"/>
      <c r="BG275" s="95" t="s">
        <v>410</v>
      </c>
      <c r="BH275" s="95" t="s">
        <v>51</v>
      </c>
      <c r="BI275" s="95"/>
      <c r="BJ275" s="170"/>
      <c r="BK275" s="74" t="s">
        <v>51</v>
      </c>
      <c r="BL275" s="75"/>
      <c r="BM275" s="76"/>
      <c r="BN275" s="77" t="s">
        <v>764</v>
      </c>
      <c r="BO275" s="78" t="str">
        <f t="shared" si="196"/>
        <v>{"key_code":"y"},{"key_code":"a"}</v>
      </c>
      <c r="BP275" s="132"/>
      <c r="BQ275" s="29" t="str">
        <f t="shared" si="164"/>
        <v/>
      </c>
    </row>
    <row r="276" spans="1:69" ht="21">
      <c r="A276" s="154"/>
      <c r="B276" s="137"/>
      <c r="C276" s="137"/>
      <c r="D276" s="360"/>
      <c r="E276" s="371" t="str">
        <f t="shared" si="165"/>
        <v/>
      </c>
      <c r="F276" s="138" t="str">
        <f t="shared" si="190"/>
        <v/>
      </c>
      <c r="G276" s="138" t="str">
        <f t="shared" si="191"/>
        <v/>
      </c>
      <c r="H276" s="138" t="str">
        <f t="shared" si="166"/>
        <v/>
      </c>
      <c r="I276" s="138" t="str">
        <f t="shared" si="167"/>
        <v/>
      </c>
      <c r="J276" s="138" t="str">
        <f t="shared" si="192"/>
        <v/>
      </c>
      <c r="K276" s="138" t="str">
        <f t="shared" si="193"/>
        <v/>
      </c>
      <c r="L276" s="138" t="str">
        <f t="shared" si="194"/>
        <v/>
      </c>
      <c r="M276" s="138" t="str">
        <f t="shared" si="195"/>
        <v/>
      </c>
      <c r="N276" s="138" t="str">
        <f t="shared" si="168"/>
        <v/>
      </c>
      <c r="O276" s="138" t="str">
        <f t="shared" si="169"/>
        <v/>
      </c>
      <c r="P276" s="138" t="str">
        <f t="shared" si="170"/>
        <v/>
      </c>
      <c r="Q276" s="138" t="str">
        <f t="shared" si="171"/>
        <v/>
      </c>
      <c r="R276" s="138" t="str">
        <f t="shared" si="172"/>
        <v/>
      </c>
      <c r="S276" s="138" t="str">
        <f t="shared" si="173"/>
        <v/>
      </c>
      <c r="T276" s="138" t="str">
        <f t="shared" si="174"/>
        <v/>
      </c>
      <c r="U276" s="138" t="str">
        <f t="shared" si="175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1}},{"set_variable":{"name":"LKS","value":1}}],"to_after_key_up":[{"set_variable":{"name":"C07","value":0}},{"set_variable":{"name":"USC","value":0}}],"type":"basic"},</v>
      </c>
      <c r="V276" s="138" t="str">
        <f t="shared" si="176"/>
        <v/>
      </c>
      <c r="W276" s="138"/>
      <c r="X276" s="138"/>
      <c r="Y276" s="160"/>
      <c r="Z276" s="159" t="str">
        <f t="shared" si="177"/>
        <v/>
      </c>
      <c r="AA276" s="138" t="str">
        <f t="shared" si="178"/>
        <v/>
      </c>
      <c r="AB276" s="138" t="str">
        <f t="shared" si="179"/>
        <v/>
      </c>
      <c r="AC276" s="160" t="str">
        <f t="shared" si="180"/>
        <v/>
      </c>
      <c r="AD276" s="162"/>
      <c r="AF276" s="34">
        <f t="shared" si="152"/>
        <v>1</v>
      </c>
      <c r="AG276" s="33" t="str">
        <f t="shared" si="153"/>
        <v>B</v>
      </c>
      <c r="AH276" s="33">
        <f t="shared" si="154"/>
        <v>0</v>
      </c>
      <c r="AI276" s="33">
        <f t="shared" si="155"/>
        <v>2</v>
      </c>
      <c r="AJ276" s="40">
        <f t="shared" si="156"/>
        <v>2147483648</v>
      </c>
      <c r="AK276" s="319">
        <f t="shared" si="157"/>
        <v>1</v>
      </c>
      <c r="AL276" s="116"/>
      <c r="AM276" s="66" t="str">
        <f t="shared" si="158"/>
        <v/>
      </c>
      <c r="AN276" s="67" t="str">
        <f t="shared" si="159"/>
        <v/>
      </c>
      <c r="AO276" s="68" t="str">
        <f t="shared" si="181"/>
        <v/>
      </c>
      <c r="AP276" s="69" t="str">
        <f t="shared" si="182"/>
        <v/>
      </c>
      <c r="AQ276" s="67">
        <f t="shared" si="183"/>
        <v>0</v>
      </c>
      <c r="AR276" s="66" t="str">
        <f t="shared" si="160"/>
        <v/>
      </c>
      <c r="AS276" s="67" t="str">
        <f t="shared" si="161"/>
        <v/>
      </c>
      <c r="AT276" s="68" t="str">
        <f t="shared" si="184"/>
        <v/>
      </c>
      <c r="AU276" s="69" t="str">
        <f t="shared" si="185"/>
        <v/>
      </c>
      <c r="AV276" s="67">
        <f t="shared" si="186"/>
        <v>0</v>
      </c>
      <c r="AW276" s="66" t="str">
        <f t="shared" si="162"/>
        <v/>
      </c>
      <c r="AX276" s="67" t="str">
        <f t="shared" si="163"/>
        <v/>
      </c>
      <c r="AY276" s="68" t="str">
        <f t="shared" si="187"/>
        <v/>
      </c>
      <c r="AZ276" s="69" t="str">
        <f t="shared" si="188"/>
        <v/>
      </c>
      <c r="BA276" s="70">
        <f t="shared" si="189"/>
        <v>0</v>
      </c>
      <c r="BB276" s="116"/>
      <c r="BC276" s="193">
        <v>46</v>
      </c>
      <c r="BD276" s="71"/>
      <c r="BE276" s="73"/>
      <c r="BF276" s="72"/>
      <c r="BG276" s="95" t="s">
        <v>410</v>
      </c>
      <c r="BH276" s="95" t="s">
        <v>53</v>
      </c>
      <c r="BI276" s="95"/>
      <c r="BJ276" s="170"/>
      <c r="BK276" s="74" t="s">
        <v>53</v>
      </c>
      <c r="BL276" s="75"/>
      <c r="BM276" s="76"/>
      <c r="BN276" s="77"/>
      <c r="BO276" s="78" t="str">
        <f t="shared" si="196"/>
        <v>{"key_code":"n"},{"key_code":"o"}</v>
      </c>
      <c r="BP276" s="132"/>
      <c r="BQ276" s="29" t="str">
        <f t="shared" si="164"/>
        <v/>
      </c>
    </row>
    <row r="277" spans="1:69" ht="21">
      <c r="A277" s="154"/>
      <c r="B277" s="137"/>
      <c r="C277" s="137"/>
      <c r="D277" s="360"/>
      <c r="E277" s="371" t="str">
        <f t="shared" si="165"/>
        <v/>
      </c>
      <c r="F277" s="138" t="str">
        <f t="shared" si="190"/>
        <v/>
      </c>
      <c r="G277" s="138" t="str">
        <f t="shared" si="191"/>
        <v/>
      </c>
      <c r="H277" s="138" t="str">
        <f t="shared" si="166"/>
        <v/>
      </c>
      <c r="I277" s="138" t="str">
        <f t="shared" si="167"/>
        <v/>
      </c>
      <c r="J277" s="138" t="str">
        <f t="shared" si="192"/>
        <v/>
      </c>
      <c r="K277" s="138" t="str">
        <f t="shared" si="193"/>
        <v/>
      </c>
      <c r="L277" s="138" t="str">
        <f t="shared" si="194"/>
        <v/>
      </c>
      <c r="M277" s="138" t="str">
        <f t="shared" si="195"/>
        <v/>
      </c>
      <c r="N277" s="138" t="str">
        <f t="shared" si="168"/>
        <v/>
      </c>
      <c r="O277" s="138" t="str">
        <f t="shared" si="169"/>
        <v/>
      </c>
      <c r="P277" s="138" t="str">
        <f t="shared" si="170"/>
        <v/>
      </c>
      <c r="Q277" s="138" t="str">
        <f t="shared" si="171"/>
        <v/>
      </c>
      <c r="R277" s="138" t="str">
        <f t="shared" si="172"/>
        <v/>
      </c>
      <c r="S277" s="138" t="str">
        <f t="shared" si="173"/>
        <v/>
      </c>
      <c r="T277" s="138" t="str">
        <f t="shared" si="174"/>
        <v/>
      </c>
      <c r="U277" s="138" t="str">
        <f t="shared" si="175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1}},{"set_variable":{"name":"LKS","value":1}}],"to_after_key_up":[{"set_variable":{"name":"C08","value":0}},{"set_variable":{"name":"USC","value":0}}],"type":"basic"},</v>
      </c>
      <c r="V277" s="138" t="str">
        <f t="shared" si="176"/>
        <v/>
      </c>
      <c r="W277" s="138"/>
      <c r="X277" s="138"/>
      <c r="Y277" s="160"/>
      <c r="Z277" s="159" t="str">
        <f t="shared" si="177"/>
        <v/>
      </c>
      <c r="AA277" s="138" t="str">
        <f t="shared" si="178"/>
        <v/>
      </c>
      <c r="AB277" s="138" t="str">
        <f t="shared" si="179"/>
        <v/>
      </c>
      <c r="AC277" s="160" t="str">
        <f t="shared" si="180"/>
        <v/>
      </c>
      <c r="AD277" s="162"/>
      <c r="AF277" s="34">
        <f t="shared" ref="AF277:AF297" si="197">COUNTA(BH277:BJ277)</f>
        <v>1</v>
      </c>
      <c r="AG277" s="33" t="str">
        <f t="shared" ref="AG277:AG294" si="198">CHAR($AG$16+AH277+AI277)</f>
        <v>B</v>
      </c>
      <c r="AH277" s="33">
        <f t="shared" ref="AH277:AH297" si="199">IF(BF277="",0,1)</f>
        <v>0</v>
      </c>
      <c r="AI277" s="33">
        <f t="shared" ref="AI277:AI297" si="200">IF(BG277="",0,2)</f>
        <v>2</v>
      </c>
      <c r="AJ277" s="40">
        <f t="shared" ref="AJ277:AJ344" si="201">_xlfn.BITOR(_xlfn.BITOR(_xlfn.BITLSHIFT(1,_xlfn.XLOOKUP(BH277,仮想キートップ,ビット)),_xlfn.BITLSHIFT(1,_xlfn.XLOOKUP(BI277,仮想キートップ,ビット))),_xlfn.BITLSHIFT(1,_xlfn.XLOOKUP(BJ277,仮想キートップ,ビット)))</f>
        <v>4294967296</v>
      </c>
      <c r="AK277" s="319">
        <f t="shared" ref="AK277:AK340" si="202">IF(OR(AF277=3,AND(AF277=2,COUNTIF(ビットパターンA,AJ277)+COUNTIF(ビットパターンB,AJ277)+COUNTIF(ビットパターンC,AJ277)=0)),0,LEN(BK277))</f>
        <v>1</v>
      </c>
      <c r="AL277" s="116"/>
      <c r="AM277" s="66" t="str">
        <f t="shared" ref="AM277:AM294" si="203">IF(AND($AF277=3,$BO277&lt;&gt;""),BH277,"")</f>
        <v/>
      </c>
      <c r="AN277" s="67" t="str">
        <f t="shared" ref="AN277:AN294" si="204">IF(AND($AF277=3,$BO277&lt;&gt;""),BI277,"")</f>
        <v/>
      </c>
      <c r="AO277" s="68" t="str">
        <f t="shared" si="181"/>
        <v/>
      </c>
      <c r="AP277" s="69" t="str">
        <f t="shared" si="182"/>
        <v/>
      </c>
      <c r="AQ277" s="67">
        <f t="shared" si="183"/>
        <v>0</v>
      </c>
      <c r="AR277" s="66" t="str">
        <f t="shared" ref="AR277:AR294" si="205">IF(AND($AF277=3,$BO277&lt;&gt;""),BH277,"")</f>
        <v/>
      </c>
      <c r="AS277" s="67" t="str">
        <f t="shared" ref="AS277:AS294" si="206">IF(AND($AF277=3,$BO277&lt;&gt;""),BJ277,"")</f>
        <v/>
      </c>
      <c r="AT277" s="68" t="str">
        <f t="shared" si="184"/>
        <v/>
      </c>
      <c r="AU277" s="69" t="str">
        <f t="shared" si="185"/>
        <v/>
      </c>
      <c r="AV277" s="67">
        <f t="shared" si="186"/>
        <v>0</v>
      </c>
      <c r="AW277" s="66" t="str">
        <f t="shared" ref="AW277:AW294" si="207">IF(AND($AF277=3,$BO277&lt;&gt;""),BI277,"")</f>
        <v/>
      </c>
      <c r="AX277" s="67" t="str">
        <f t="shared" ref="AX277:AX294" si="208">IF(AND($AF277=3,$BO277&lt;&gt;""),BJ277,"")</f>
        <v/>
      </c>
      <c r="AY277" s="68" t="str">
        <f t="shared" si="187"/>
        <v/>
      </c>
      <c r="AZ277" s="69" t="str">
        <f t="shared" si="188"/>
        <v/>
      </c>
      <c r="BA277" s="70">
        <f t="shared" si="189"/>
        <v>0</v>
      </c>
      <c r="BB277" s="116"/>
      <c r="BC277" s="193">
        <v>47</v>
      </c>
      <c r="BD277" s="71"/>
      <c r="BE277" s="73"/>
      <c r="BF277" s="72"/>
      <c r="BG277" s="95" t="s">
        <v>410</v>
      </c>
      <c r="BH277" s="95" t="s">
        <v>54</v>
      </c>
      <c r="BI277" s="95"/>
      <c r="BJ277" s="170"/>
      <c r="BK277" s="74" t="s">
        <v>54</v>
      </c>
      <c r="BL277" s="75"/>
      <c r="BM277" s="76"/>
      <c r="BN277" s="77"/>
      <c r="BO277" s="78" t="str">
        <f t="shared" si="196"/>
        <v>{"key_code":"m"},{"key_code":"o"}</v>
      </c>
      <c r="BP277" s="132"/>
      <c r="BQ277" s="29" t="str">
        <f t="shared" ref="BQ277:BQ340" si="209">IF(BD277="","",IF(BP277&lt;&gt;"",BP277,IF(AF277&gt;1,BO277,_xlfn.CONCAT(BQ$14,_xlfn.XLOOKUP(BH277,入力キー,入力コード),BQ$16))))</f>
        <v/>
      </c>
    </row>
    <row r="278" spans="1:69" ht="21">
      <c r="A278" s="154"/>
      <c r="B278" s="137"/>
      <c r="C278" s="137"/>
      <c r="D278" s="360"/>
      <c r="E278" s="371" t="str">
        <f t="shared" ref="E278:E293" si="210">IF(AND($AF278=3,$AG278="A",$BO278&lt;&gt;""),_xlfn.CONCAT(E$3,$BH278,", ",$BI278," &amp; ",$BJ278," → ",CLEAN($BL278),E$4,_xlfn.XLOOKUP($BH278,仮想キートップ,キー位置),E$6,_xlfn.XLOOKUP($BI278,仮想キートップ,キー位置),IF($BO278=$BQ278,E$16,E$7),_xlfn.XLOOKUP($BJ278,仮想キートップ,入力コード),E$8,$BO278,E$9,_xlfn.XLOOKUP($BJ278,仮想キートップ,キー位置),E$10,_xlfn.XLOOKUP($BJ278,仮想キートップ,キー位置),E$11,E$12,_xlfn.XLOOKUP($BH278,仮想キートップ,キー位置),E$6,_xlfn.XLOOKUP($BI278,仮想キートップ,キー位置),IF($BO278=$BQ278,E$16,E$7),_xlfn.XLOOKUP($BJ278,仮想キートップ,入力コード),E$13,$BO278,E$9,_xlfn.XLOOKUP($BJ278,仮想キートップ,キー位置),E$10,_xlfn.XLOOKUP($BJ278,仮想キートップ,キー位置),E$11,E$14,_xlfn.XLOOKUP($BH278,仮想キートップ,キー位置),E$6,_xlfn.XLOOKUP($BI278,仮想キートップ,キー位置),IF($BO278=$BQ278,E$16,E$7),_xlfn.XLOOKUP($BJ278,仮想キートップ,入力コード),E$15,$BO278,E$9,_xlfn.XLOOKUP($BJ278,仮想キートップ,キー位置),E$10,_xlfn.XLOOKUP($BJ278,仮想キートップ,キー位置),E$11),"")</f>
        <v/>
      </c>
      <c r="F278" s="138" t="str">
        <f t="shared" si="190"/>
        <v/>
      </c>
      <c r="G278" s="138" t="str">
        <f t="shared" si="191"/>
        <v/>
      </c>
      <c r="H278" s="138" t="str">
        <f t="shared" ref="H278:H293" si="211">IF(AND($AF278=3,$AG278="C",$AQ278=1),_xlfn.CONCAT(H$3,$BH278,", ",$BI278," &amp; ",$BJ278," → ",CLEAN($BK278),H$4,_xlfn.XLOOKUP($BH278,仮想キートップ,キー位置),H$6,_xlfn.XLOOKUP($BI278,仮想キートップ,キー位置),H$7,_xlfn.XLOOKUP($BJ278,仮想キートップ,入力コード),H$8,$BO278,H$9,_xlfn.XLOOKUP($BJ278,仮想キートップ,キー位置),H$10,_xlfn.XLOOKUP($BJ278,仮想キートップ,キー位置),H$11,H$12,_xlfn.XLOOKUP($BH278,仮想キートップ,キー位置),H$6,_xlfn.XLOOKUP($BI278,仮想キートップ,キー位置),H$7,_xlfn.XLOOKUP($BJ278,仮想キートップ,入力コード),H$13,$BO278,H$9,_xlfn.XLOOKUP($BJ278,仮想キートップ,キー位置),H$10,_xlfn.XLOOKUP($BJ278,仮想キートップ,キー位置),H$11),"")</f>
        <v/>
      </c>
      <c r="I278" s="138" t="str">
        <f t="shared" ref="I278:I293" si="212">IF(AND($AF278=3,$AG278="C",$AQ278&lt;&gt;1),_xlfn.CONCAT(I$3,$BH278,", ",$BI278," &amp; ",$BJ278," → ",CLEAN($BK278),I$4,_xlfn.XLOOKUP($BH278,仮想キートップ,キー位置),I$6,_xlfn.XLOOKUP($BI278,仮想キートップ,キー位置),I$7,_xlfn.XLOOKUP($BJ278,仮想キートップ,入力コード),I$8,$BO278,I$9,_xlfn.XLOOKUP($BJ278,仮想キートップ,キー位置),I$10,_xlfn.XLOOKUP($BJ278,仮想キートップ,キー位置),I$11,I$12,_xlfn.XLOOKUP($BH278,仮想キートップ,キー位置),I$6,_xlfn.XLOOKUP($BI278,仮想キートップ,キー位置),I$7,_xlfn.XLOOKUP($BJ278,仮想キートップ,入力コード),I$13,$BO278,I$9,_xlfn.XLOOKUP($BJ278,仮想キートップ,キー位置),I$10,_xlfn.XLOOKUP($BJ278,仮想キートップ,キー位置),I$11,I$14,_xlfn.XLOOKUP($BH278,仮想キートップ,キー位置),I$6,_xlfn.XLOOKUP($BI278,仮想キートップ,キー位置),I$7,_xlfn.XLOOKUP($BJ278,仮想キートップ,入力コード),I$15,$BO278,I$9,_xlfn.XLOOKUP($BJ278,仮想キートップ,キー位置),I$10,_xlfn.XLOOKUP($BJ278,仮想キートップ,キー位置),I$11),"")</f>
        <v/>
      </c>
      <c r="J278" s="138" t="str">
        <f t="shared" si="192"/>
        <v/>
      </c>
      <c r="K278" s="138" t="str">
        <f t="shared" si="193"/>
        <v/>
      </c>
      <c r="L278" s="138" t="str">
        <f t="shared" si="194"/>
        <v/>
      </c>
      <c r="M278" s="138" t="str">
        <f t="shared" si="195"/>
        <v/>
      </c>
      <c r="N278" s="138" t="str">
        <f t="shared" ref="N278:N293" si="213">IF(AND($AF278=2,$AG278="A"),_xlfn.CONCAT(N$3,$BH278," &amp; ",$BI278," → ",IF($BK278="",CLEAN($BL278),$BK278),N$4,_xlfn.XLOOKUP($BH278,仮想キートップ,キー位置),IF($BO278=$BQ278,N$14,N$6),_xlfn.XLOOKUP($BI278,仮想キートップ,入力コード),N$7,$BO278,N$8,_xlfn.XLOOKUP($BI278,仮想キートップ,キー位置),N$9,$AK278,N$10,_xlfn.XLOOKUP($BI278,仮想キートップ,キー位置),N$11,N$12,_xlfn.XLOOKUP($BH278,仮想キートップ,キー位置),IF($BO278=$BQ278,N$14,N$6),_xlfn.XLOOKUP($BI278,仮想キートップ,入力コード),N$13,$BO278,N$8,_xlfn.XLOOKUP($BI278,仮想キートップ,キー位置),N$9,$AK278,N$10,_xlfn.XLOOKUP($BI278,仮想キートップ,キー位置),N$11),"")</f>
        <v/>
      </c>
      <c r="O278" s="138" t="str">
        <f t="shared" ref="O278:O293" si="214">IF(AND($AF278=2,$AG278="A"),_xlfn.CONCAT(N$5,_xlfn.XLOOKUP($BI278,仮想キートップ,キー位置),IF($BO278=$BQ278,N$14,N$6),_xlfn.XLOOKUP($BH278,仮想キートップ,入力コード),N$7,$BO278,N$8,_xlfn.XLOOKUP($BH278,仮想キートップ,キー位置),N$9,$AK278,N$10,_xlfn.XLOOKUP($BH278,仮想キートップ,キー位置),N$11,N$12,_xlfn.XLOOKUP($BI278,仮想キートップ,キー位置),IF($BO278=$BQ278,N$14,N$6),_xlfn.XLOOKUP($BH278,仮想キートップ,入力コード),N$13,$BO278,N$8,_xlfn.XLOOKUP($BH278,仮想キートップ,キー位置),N$9,$AK278,N$10,_xlfn.XLOOKUP($BH278,仮想キートップ,キー位置),N$11),"")</f>
        <v/>
      </c>
      <c r="P278" s="138" t="str">
        <f t="shared" ref="P278:P293" si="215">IF(AND($AF278=2,$AG278="B"),_xlfn.CONCAT(P$3,$BH278," &amp; ",$BI278," → ",$BK278,P$4,_xlfn.XLOOKUP($BH278,仮想キートップ,キー位置),P$6,_xlfn.XLOOKUP($BI278,仮想キートップ,入力コード),P$7,$BO278,P$8,_xlfn.XLOOKUP($BI278,仮想キートップ,キー位置),P$9,$AK278,P$10,_xlfn.XLOOKUP($BI278,仮想キートップ,キー位置),P$11,P$12,_xlfn.XLOOKUP($BH278,仮想キートップ,キー位置),P$6,_xlfn.XLOOKUP($BI278,仮想キートップ,入力コード),P$13,$BO278,P$8,_xlfn.XLOOKUP($BI278,仮想キートップ,キー位置),P$9,$AK278,P$10,_xlfn.XLOOKUP($BI278,仮想キートップ,キー位置),P$11,),"")</f>
        <v/>
      </c>
      <c r="Q278" s="138" t="str">
        <f t="shared" ref="Q278:Q293" si="216">IF(AND($AF278=2,$AG278="B"),_xlfn.CONCAT(P$5,_xlfn.XLOOKUP($BI278,仮想キートップ,キー位置),P$6,_xlfn.XLOOKUP($BH278,仮想キートップ,入力コード),P$7,$BO278,P$8,_xlfn.XLOOKUP($BH278,仮想キートップ,キー位置),P$9,$AK278,P$10,_xlfn.XLOOKUP($BH278,仮想キートップ,キー位置),P$11,P$12,_xlfn.XLOOKUP($BI278,仮想キートップ,キー位置),P$6,_xlfn.XLOOKUP($BH278,仮想キートップ,入力コード),P$13,$BO278,P$8,_xlfn.XLOOKUP($BH278,仮想キートップ,キー位置),P$9,$AK278,P$10,_xlfn.XLOOKUP($BH278,仮想キートップ,キー位置),P$11,),"")</f>
        <v/>
      </c>
      <c r="R278" s="138" t="str">
        <f t="shared" ref="R278:R293" si="217">IF(AND($AF278=2,$AG278="C"),_xlfn.CONCAT(R$3,$BH278," &amp; ",$BI278," → ",$BK278,R$4,_xlfn.XLOOKUP($BH278,仮想キートップ,キー位置),R$6,_xlfn.XLOOKUP($BI278,仮想キートップ,入力コード),R$7,$BO278,R$8,_xlfn.XLOOKUP($BI278,仮想キートップ,キー位置),R$9,$AK278,R$10,_xlfn.XLOOKUP($BI278,仮想キートップ,キー位置),R$11,R$12,_xlfn.XLOOKUP($BH278,仮想キートップ,キー位置),R$6,_xlfn.XLOOKUP($BI278,仮想キートップ,入力コード),R$13,$BO278,R$8,_xlfn.XLOOKUP($BI278,仮想キートップ,キー位置),R$9,$AK278,R$10,_xlfn.XLOOKUP($BI278,仮想キートップ,キー位置),R$11,),"")</f>
        <v/>
      </c>
      <c r="S278" s="138" t="str">
        <f t="shared" ref="S278:S293" si="218">IF(AND($AF278=2,$AG278="C"),_xlfn.CONCAT(R$5,_xlfn.XLOOKUP($BI278,仮想キートップ,キー位置),R$6,_xlfn.XLOOKUP($BH278,仮想キートップ,入力コード),R$7,$BO278,R$8,_xlfn.XLOOKUP($BH278,仮想キートップ,キー位置),R$9,$AK278,R$10,_xlfn.XLOOKUP($BH278,仮想キートップ,キー位置),R$11,R$12,_xlfn.XLOOKUP($BI278,仮想キートップ,キー位置),R$6,_xlfn.XLOOKUP($BH278,仮想キートップ,入力コード),R$13,$BO278,R$8,_xlfn.XLOOKUP($BH278,仮想キートップ,キー位置),R$9,$AK278,R$10,_xlfn.XLOOKUP($BH278,仮想キートップ,キー位置),R$11,),"")</f>
        <v/>
      </c>
      <c r="T278" s="138" t="str">
        <f t="shared" ref="T278:T293" si="219">IF(AND($AF278=1,$AG278="A"),_xlfn.CONCAT(T$3,$BH278,T$4,_xlfn.XLOOKUP($BH278,仮想キートップ,入力コード),T$5,$BO278,T$6,_xlfn.XLOOKUP($BH278,仮想キートップ,キー位置),T$7,IF($AK278=0,0,2),T$8,_xlfn.XLOOKUP($BH278,仮想キートップ,キー位置),T$9,T$10,_xlfn.XLOOKUP($BH278,仮想キートップ,入力コード),T$5,$BO278,T$6,_xlfn.XLOOKUP($BH278,仮想キートップ,キー位置),T$7,$AK278,T$11,_xlfn.XLOOKUP($BH278,仮想キートップ,キー位置),T$9),"")</f>
        <v/>
      </c>
      <c r="U278" s="138" t="str">
        <f t="shared" ref="U278:U293" si="220">IF(AND($AF278=1,$AG278="B"),_xlfn.CONCAT(U$3,$BH278,U$4,_xlfn.XLOOKUP($BH278,仮想キートップ,入力コード),U$5,$BO278,U$6,_xlfn.XLOOKUP($BH278,仮想キートップ,キー位置),U$7,IF($AK278=0,0,2),U$8,_xlfn.XLOOKUP($BH278,仮想キートップ,キー位置),U$9,U$10,_xlfn.XLOOKUP($BH278,仮想キートップ,入力コード),U$5,$BO278,U$6,_xlfn.XLOOKUP($BH278,仮想キートップ,キー位置),U$7,$AK278,U$11,_xlfn.XLOOKUP($BH278,仮想キートップ,キー位置),U$9),""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1}},{"set_variable":{"name":"LKS","value":1}}],"to_after_key_up":[{"set_variable":{"name":"C09","value":0}},{"set_variable":{"name":"USC","value":0}}],"type":"basic"},</v>
      </c>
      <c r="V278" s="138" t="str">
        <f t="shared" ref="V278:V293" si="221">IF(AND($AF278=1,$AG278="C"),_xlfn.CONCAT(V$3,$BH278,V$4,_xlfn.XLOOKUP($BH278,仮想キートップ,入力コード),V$5,$BO278,V$6,_xlfn.XLOOKUP($BH278,仮想キートップ,キー位置),V$7,IF($AK278=0,0,2),V$8,_xlfn.XLOOKUP($BH278,仮想キートップ,キー位置),V$9,V$10,_xlfn.XLOOKUP($BH278,仮想キートップ,入力コード),V$5,$BO278,V$6,_xlfn.XLOOKUP($BH278,仮想キートップ,キー位置),V$7,$AK278,V$11,_xlfn.XLOOKUP($BH278,仮想キートップ,キー位置),V$9),"")</f>
        <v/>
      </c>
      <c r="W278" s="138"/>
      <c r="X278" s="138"/>
      <c r="Y278" s="160"/>
      <c r="Z278" s="159" t="str">
        <f t="shared" ref="Z278:Z309" si="222">IF(AND($BD278&lt;&gt;"",$AF278=3,$BO278&lt;&gt;$BQ278),_xlfn.CONCAT(Z$3,PROPER(_xlfn.XLOOKUP($BH278,仮想キートップ,入力コード)),", ",PROPER(_xlfn.XLOOKUP($BI278,仮想キートップ,入力コード))," &amp; ",PROPER(_xlfn.XLOOKUP($BJ278,仮想キートップ,入力コード))," → ",CLEAN($BL278),Z$4,_xlfn.XLOOKUP($BH278,仮想キートップ,キー位置),Z$6,_xlfn.XLOOKUP($BI278,仮想キートップ,キー位置),Z$7,_xlfn.XLOOKUP($BJ278,仮想キートップ,入力コード),Z$8,$BQ278,Z$9,_xlfn.XLOOKUP($BJ278,仮想キートップ,キー位置),Z$10,_xlfn.XLOOKUP($BJ278,仮想キートップ,キー位置),Z$11,Z$12,_xlfn.XLOOKUP($BH278,仮想キートップ,キー位置),Z$6,_xlfn.XLOOKUP($BI278,仮想キートップ,キー位置),Z$7,_xlfn.XLOOKUP($BJ278,仮想キートップ,入力コード),Z$13,$BQ278,Z$9,_xlfn.XLOOKUP($BJ278,仮想キートップ,キー位置),Z$10,_xlfn.XLOOKUP($BJ278,仮想キートップ,キー位置),Z$11,Z$14,_xlfn.XLOOKUP($BH278,仮想キートップ,キー位置),Z$6,_xlfn.XLOOKUP($BI278,仮想キートップ,キー位置),Z$7,_xlfn.XLOOKUP($BJ278,仮想キートップ,入力コード),Z$15,$BQ278,Z$9,_xlfn.XLOOKUP($BJ278,仮想キートップ,キー位置),Z$10,_xlfn.XLOOKUP($BJ278,仮想キートップ,キー位置),Z$11),"")</f>
        <v/>
      </c>
      <c r="AA278" s="138" t="str">
        <f t="shared" ref="AA278:AA283" si="223">IF(AND($BD278&lt;&gt;"",$AF278=3,$BO278&lt;&gt;$BQ278),_xlfn.CONCAT(Z$5,_xlfn.XLOOKUP($BH278,仮想キートップ,キー位置),Z$6,_xlfn.XLOOKUP($BJ278,仮想キートップ,キー位置),Z$7,_xlfn.XLOOKUP($BI278,仮想キートップ,入力コード),Z$8,$BQ278,Z$9,_xlfn.XLOOKUP($BI278,仮想キートップ,キー位置),Z$10,_xlfn.XLOOKUP($BI278,仮想キートップ,キー位置),Z$11,Z$12,_xlfn.XLOOKUP($BH278,仮想キートップ,キー位置),Z$6,_xlfn.XLOOKUP($BJ278,仮想キートップ,キー位置),Z$7,_xlfn.XLOOKUP($BI278,仮想キートップ,入力コード),Z$13,$BQ278,Z$9,_xlfn.XLOOKUP($BI278,仮想キートップ,キー位置),Z$10,_xlfn.XLOOKUP($BI278,仮想キートップ,キー位置),Z$11,Z$14,_xlfn.XLOOKUP($BH278,仮想キートップ,キー位置),Z$6,_xlfn.XLOOKUP($BJ278,仮想キートップ,キー位置),Z$7,_xlfn.XLOOKUP($BI278,仮想キートップ,入力コード),Z$15,$BQ278,Z$9,_xlfn.XLOOKUP($BI278,仮想キートップ,キー位置),Z$10,_xlfn.XLOOKUP($BI278,仮想キートップ,キー位置),Z$11),"")</f>
        <v/>
      </c>
      <c r="AB278" s="138" t="str">
        <f t="shared" ref="AB278:AB283" si="224">IF(AND($BD278&lt;&gt;"",$AF278=3,$BO278&lt;&gt;$BQ278),_xlfn.CONCAT(Z$5,_xlfn.XLOOKUP($BI278,仮想キートップ,キー位置),Z$6,_xlfn.XLOOKUP($BJ278,仮想キートップ,キー位置),Z$7,_xlfn.XLOOKUP($BH278,仮想キートップ,入力コード),Z$8,$BQ278,Z$9,_xlfn.XLOOKUP($BH278,仮想キートップ,キー位置),Z$10,_xlfn.XLOOKUP($BH278,仮想キートップ,キー位置),Z$11,Z$12,_xlfn.XLOOKUP($BI278,仮想キートップ,キー位置),Z$6,_xlfn.XLOOKUP($BJ278,仮想キートップ,キー位置),Z$7,_xlfn.XLOOKUP($BH278,仮想キートップ,入力コード),Z$13,$BQ278,Z$9,_xlfn.XLOOKUP($BH278,仮想キートップ,キー位置),Z$10,_xlfn.XLOOKUP($BH278,仮想キートップ,キー位置),Z$11,Z$14,_xlfn.XLOOKUP($BI278,仮想キートップ,キー位置),Z$6,_xlfn.XLOOKUP($BJ278,仮想キートップ,キー位置),Z$7,_xlfn.XLOOKUP($BH278,仮想キートップ,入力コード),Z$15,$BQ278,Z$9,_xlfn.XLOOKUP($BH278,仮想キートップ,キー位置),Z$10,_xlfn.XLOOKUP($BH278,仮想キートップ,キー位置),Z$11),"")</f>
        <v/>
      </c>
      <c r="AC278" s="160" t="str">
        <f t="shared" ref="AC278:AC309" si="225">IF(AND($BD278&lt;&gt;"",$AF278=1),_xlfn.CONCAT(AC$3,PROPER(_xlfn.XLOOKUP($BH278,入力キー,入力コード)),IF($BH278=_xlfn.XLOOKUP($BH278,仮想キートップ,入力キー),AC$4,AC$5),_xlfn.XLOOKUP($BH278,仮想キートップ,入力コード),AC$6,$BQ278,AC$7,_xlfn.XLOOKUP($BH278,仮想キートップ,キー位置),AC$8,_xlfn.XLOOKUP($BH278,仮想キートップ,キー位置),AC$9,IF($BH278=_xlfn.XLOOKUP($BH278,仮想キートップ,入力キー),AC$10,AC$11),_xlfn.XLOOKUP($BH278,仮想キートップ,入力コード),AC$6,$BQ278,AC$7,_xlfn.XLOOKUP($BH278,仮想キートップ,キー位置),AC$12,_xlfn.XLOOKUP($BH278,仮想キートップ,キー位置),IF(ISBLANK($AC279),AC$13,AC$9)),"")</f>
        <v/>
      </c>
      <c r="AD278" s="162"/>
      <c r="AF278" s="34">
        <f t="shared" si="197"/>
        <v>1</v>
      </c>
      <c r="AG278" s="33" t="str">
        <f t="shared" si="198"/>
        <v>B</v>
      </c>
      <c r="AH278" s="33">
        <f t="shared" si="199"/>
        <v>0</v>
      </c>
      <c r="AI278" s="33">
        <f t="shared" si="200"/>
        <v>2</v>
      </c>
      <c r="AJ278" s="40">
        <f t="shared" si="201"/>
        <v>8589934592</v>
      </c>
      <c r="AK278" s="319">
        <f t="shared" si="202"/>
        <v>1</v>
      </c>
      <c r="AL278" s="116"/>
      <c r="AM278" s="66" t="str">
        <f t="shared" si="203"/>
        <v/>
      </c>
      <c r="AN278" s="67" t="str">
        <f t="shared" si="204"/>
        <v/>
      </c>
      <c r="AO278" s="68" t="str">
        <f t="shared" ref="AO278:AO293" si="226">IF(AM278="","",_xlfn.BITOR(_xlfn.BITLSHIFT(1,_xlfn.XLOOKUP(AM278,仮想キートップ,ビット)),_xlfn.BITLSHIFT(1,_xlfn.XLOOKUP(AN278,仮想キートップ,ビット))))</f>
        <v/>
      </c>
      <c r="AP278" s="69" t="str">
        <f t="shared" ref="AP278:AP293" si="227">_xlfn.XLOOKUP(AO278,ビットパターン,出力かな,"")</f>
        <v/>
      </c>
      <c r="AQ278" s="67">
        <f t="shared" ref="AQ278:AQ293" si="228">LEN(AP278)</f>
        <v>0</v>
      </c>
      <c r="AR278" s="66" t="str">
        <f t="shared" si="205"/>
        <v/>
      </c>
      <c r="AS278" s="67" t="str">
        <f t="shared" si="206"/>
        <v/>
      </c>
      <c r="AT278" s="68" t="str">
        <f t="shared" ref="AT278:AT293" si="229">IF(AR278="","",_xlfn.BITOR(_xlfn.BITLSHIFT(1,_xlfn.XLOOKUP(AR278,仮想キートップ,ビット)),_xlfn.BITLSHIFT(1,_xlfn.XLOOKUP(AS278,仮想キートップ,ビット))))</f>
        <v/>
      </c>
      <c r="AU278" s="69" t="str">
        <f t="shared" ref="AU278:AU293" si="230">_xlfn.XLOOKUP(AT278,ビットパターン,出力かな,"")</f>
        <v/>
      </c>
      <c r="AV278" s="67">
        <f t="shared" ref="AV278:AV293" si="231">LEN(AU278)</f>
        <v>0</v>
      </c>
      <c r="AW278" s="66" t="str">
        <f t="shared" si="207"/>
        <v/>
      </c>
      <c r="AX278" s="67" t="str">
        <f t="shared" si="208"/>
        <v/>
      </c>
      <c r="AY278" s="68" t="str">
        <f t="shared" ref="AY278:AY293" si="232">IF(AW278="","",_xlfn.BITOR(_xlfn.BITLSHIFT(1,_xlfn.XLOOKUP(AW278,仮想キートップ,ビット)),_xlfn.BITLSHIFT(1,_xlfn.XLOOKUP(AX278,仮想キートップ,ビット))))</f>
        <v/>
      </c>
      <c r="AZ278" s="69" t="str">
        <f t="shared" ref="AZ278:AZ293" si="233">_xlfn.XLOOKUP(AY278,ビットパターン,出力かな,"")</f>
        <v/>
      </c>
      <c r="BA278" s="70">
        <f t="shared" ref="BA278:BA293" si="234">LEN(AZ278)</f>
        <v>0</v>
      </c>
      <c r="BB278" s="116"/>
      <c r="BC278" s="193">
        <v>48</v>
      </c>
      <c r="BD278" s="71"/>
      <c r="BE278" s="73"/>
      <c r="BF278" s="72"/>
      <c r="BG278" s="95" t="s">
        <v>410</v>
      </c>
      <c r="BH278" s="95" t="s">
        <v>55</v>
      </c>
      <c r="BI278" s="95"/>
      <c r="BJ278" s="170"/>
      <c r="BK278" s="74" t="s">
        <v>55</v>
      </c>
      <c r="BL278" s="75"/>
      <c r="BM278" s="76"/>
      <c r="BN278" s="77" t="s">
        <v>765</v>
      </c>
      <c r="BO278" s="78" t="str">
        <f t="shared" si="196"/>
        <v>{"key_code":"w"},{"key_code":"a"}</v>
      </c>
      <c r="BP278" s="132"/>
      <c r="BQ278" s="29" t="str">
        <f t="shared" si="209"/>
        <v/>
      </c>
    </row>
    <row r="279" spans="1:69" ht="21">
      <c r="A279" s="154"/>
      <c r="B279" s="137"/>
      <c r="C279" s="137"/>
      <c r="D279" s="360"/>
      <c r="E279" s="371" t="str">
        <f t="shared" si="210"/>
        <v/>
      </c>
      <c r="F279" s="138" t="str">
        <f t="shared" ref="F279:F293" si="235">IF(AND($AF279=3,$AG279="A",$BO279&lt;&gt;""),_xlfn.CONCAT(E$5,_xlfn.XLOOKUP($BH279,仮想キートップ,キー位置),E$6,_xlfn.XLOOKUP($BJ279,仮想キートップ,キー位置),IF($BO279=$BQ279,E$16,E$7),_xlfn.XLOOKUP($BI279,仮想キートップ,入力コード),E$8,$BO279,E$9,_xlfn.XLOOKUP($BI279,仮想キートップ,キー位置),E$10,_xlfn.XLOOKUP($BI279,仮想キートップ,キー位置),E$11,E$12,_xlfn.XLOOKUP($BH279,仮想キートップ,キー位置),E$6,_xlfn.XLOOKUP($BJ279,仮想キートップ,キー位置),IF($BO279=$BQ279,E$16,E$7),_xlfn.XLOOKUP($BI279,仮想キートップ,入力コード),E$13,$BO279,E$9,_xlfn.XLOOKUP($BI279,仮想キートップ,キー位置),E$10,_xlfn.XLOOKUP($BI279,仮想キートップ,キー位置),E$11,E$14,_xlfn.XLOOKUP($BH279,仮想キートップ,キー位置),E$6,_xlfn.XLOOKUP($BJ279,仮想キートップ,キー位置),IF($BO279=$BQ279,E$16,E$7),_xlfn.XLOOKUP($BI279,仮想キートップ,入力コード),E$15,$BO279,E$9,_xlfn.XLOOKUP($BI279,仮想キートップ,キー位置),E$10,_xlfn.XLOOKUP($BI279,仮想キートップ,キー位置),E$11),"")</f>
        <v/>
      </c>
      <c r="G279" s="138" t="str">
        <f t="shared" ref="G279:G293" si="236">IF(AND($AF279=3,$AG279="A",$BO279&lt;&gt;""),_xlfn.CONCAT(E$5,_xlfn.XLOOKUP($BI279,仮想キートップ,キー位置),E$6,_xlfn.XLOOKUP($BJ279,仮想キートップ,キー位置),IF($BO279=$BQ279,E$16,E$7),_xlfn.XLOOKUP($BH279,仮想キートップ,入力コード),E$8,$BO279,E$9,_xlfn.XLOOKUP($BH279,仮想キートップ,キー位置),E$10,_xlfn.XLOOKUP($BH279,仮想キートップ,キー位置),E$11,E$12,_xlfn.XLOOKUP($BI279,仮想キートップ,キー位置),E$6,_xlfn.XLOOKUP($BJ279,仮想キートップ,キー位置),IF($BO279=$BQ279,E$16,E$7),_xlfn.XLOOKUP($BH279,仮想キートップ,入力コード),E$13,$BO279,E$9,_xlfn.XLOOKUP($BH279,仮想キートップ,キー位置),E$10,_xlfn.XLOOKUP($BH279,仮想キートップ,キー位置),E$11,E$14,_xlfn.XLOOKUP($BI279,仮想キートップ,キー位置),E$6,_xlfn.XLOOKUP($BJ279,仮想キートップ,キー位置),IF($BO279=$BQ279,E$16,E$7),_xlfn.XLOOKUP($BH279,仮想キートップ,入力コード),E$15,$BO279,E$9,_xlfn.XLOOKUP($BH279,仮想キートップ,キー位置),E$10,_xlfn.XLOOKUP($BH279,仮想キートップ,キー位置),E$11),"")</f>
        <v/>
      </c>
      <c r="H279" s="138" t="str">
        <f t="shared" si="211"/>
        <v/>
      </c>
      <c r="I279" s="138" t="str">
        <f t="shared" si="212"/>
        <v/>
      </c>
      <c r="J279" s="138" t="str">
        <f t="shared" ref="J279:J293" si="237">IF(AND($AF279=3,$AG279="C",$AV279=1),_xlfn.CONCAT(H$5,_xlfn.XLOOKUP($BH279,仮想キートップ,キー位置),H$6,_xlfn.XLOOKUP($BJ279,仮想キートップ,キー位置),H$7,_xlfn.XLOOKUP($BI279,仮想キートップ,入力コード),H$8,$BO279,H$9,_xlfn.XLOOKUP($BI279,仮想キートップ,キー位置),H$10,_xlfn.XLOOKUP($BI279,仮想キートップ,キー位置),H$11,H$12,_xlfn.XLOOKUP($BH279,仮想キートップ,キー位置),H$6,_xlfn.XLOOKUP($BJ279,仮想キートップ,キー位置),H$7,_xlfn.XLOOKUP($BI279,仮想キートップ,入力コード),H$13,$BO279,H$9,_xlfn.XLOOKUP($BI279,仮想キートップ,キー位置),H$10,_xlfn.XLOOKUP($BI279,仮想キートップ,キー位置),H$11),"")</f>
        <v/>
      </c>
      <c r="K279" s="138" t="str">
        <f t="shared" ref="K279:K293" si="238">IF(AND($AF279=3,$AG279="C",$AV279&lt;&gt;1),_xlfn.CONCAT(I$5,_xlfn.XLOOKUP($BH279,仮想キートップ,キー位置),I$6,_xlfn.XLOOKUP($BJ279,仮想キートップ,キー位置),I$7,_xlfn.XLOOKUP($BI279,仮想キートップ,入力コード),I$8,$BO279,I$9,_xlfn.XLOOKUP($BI279,仮想キートップ,キー位置),I$10,_xlfn.XLOOKUP($BI279,仮想キートップ,キー位置),I$11,I$12,_xlfn.XLOOKUP($BH279,仮想キートップ,キー位置),I$6,_xlfn.XLOOKUP($BJ279,仮想キートップ,キー位置),I$7,_xlfn.XLOOKUP($BI279,仮想キートップ,入力コード),I$13,$BO279,I$9,_xlfn.XLOOKUP($BI279,仮想キートップ,キー位置),I$10,_xlfn.XLOOKUP($BI279,仮想キートップ,キー位置),I$11,I$14,_xlfn.XLOOKUP($BH279,仮想キートップ,キー位置),I$6,_xlfn.XLOOKUP($BJ279,仮想キートップ,キー位置),I$7,_xlfn.XLOOKUP($BI279,仮想キートップ,入力コード),I$15,$BO279,I$9,_xlfn.XLOOKUP($BI279,仮想キートップ,キー位置),I$10,_xlfn.XLOOKUP($BI279,仮想キートップ,キー位置),I$11),"")</f>
        <v/>
      </c>
      <c r="L279" s="138" t="str">
        <f t="shared" ref="L279:L293" si="239">IF(AND($AF279=3,$AG279="C",$BA279=1),_xlfn.CONCAT(H$5,_xlfn.XLOOKUP($BI279,仮想キートップ,キー位置),H$6,_xlfn.XLOOKUP($BJ279,仮想キートップ,キー位置),H$7,_xlfn.XLOOKUP($BH279,仮想キートップ,入力コード),H$8,$BO279,H$9,_xlfn.XLOOKUP($BH279,仮想キートップ,キー位置),H$10,_xlfn.XLOOKUP($BH279,仮想キートップ,キー位置),H$11,H$12,_xlfn.XLOOKUP($BI279,仮想キートップ,キー位置),H$6,_xlfn.XLOOKUP($BJ279,仮想キートップ,キー位置),H$7,_xlfn.XLOOKUP($BH279,仮想キートップ,入力コード),H$13,$BO279,H$9,_xlfn.XLOOKUP($BH279,仮想キートップ,キー位置),H$10,_xlfn.XLOOKUP($BH279,仮想キートップ,キー位置),H$11),"")</f>
        <v/>
      </c>
      <c r="M279" s="138" t="str">
        <f t="shared" ref="M279:M293" si="240">IF(AND($AF279=3,$AG279="C",$BA279&lt;&gt;1),_xlfn.CONCAT(I$5,_xlfn.XLOOKUP($BI279,仮想キートップ,キー位置),I$6,_xlfn.XLOOKUP($BJ279,仮想キートップ,キー位置),I$7,_xlfn.XLOOKUP($BH279,仮想キートップ,入力コード),I$8,$BO279,I$9,_xlfn.XLOOKUP($BH279,仮想キートップ,キー位置),I$10,_xlfn.XLOOKUP($BH279,仮想キートップ,キー位置),I$11,I$12,_xlfn.XLOOKUP($BI279,仮想キートップ,キー位置),I$6,_xlfn.XLOOKUP($BJ279,仮想キートップ,キー位置),I$7,_xlfn.XLOOKUP($BH279,仮想キートップ,入力コード),I$13,$BO279,I$9,_xlfn.XLOOKUP($BH279,仮想キートップ,キー位置),I$10,_xlfn.XLOOKUP($BH279,仮想キートップ,キー位置),I$11,I$14,_xlfn.XLOOKUP($BI279,仮想キートップ,キー位置),I$6,_xlfn.XLOOKUP($BJ279,仮想キートップ,キー位置),I$7,_xlfn.XLOOKUP($BH279,仮想キートップ,入力コード),I$15,$BO279,I$9,_xlfn.XLOOKUP($BH279,仮想キートップ,キー位置),I$10,_xlfn.XLOOKUP($BH279,仮想キートップ,キー位置),I$11),"")</f>
        <v/>
      </c>
      <c r="N279" s="138" t="str">
        <f t="shared" si="213"/>
        <v/>
      </c>
      <c r="O279" s="138" t="str">
        <f t="shared" si="214"/>
        <v/>
      </c>
      <c r="P279" s="138" t="str">
        <f t="shared" si="215"/>
        <v/>
      </c>
      <c r="Q279" s="138" t="str">
        <f t="shared" si="216"/>
        <v/>
      </c>
      <c r="R279" s="138" t="str">
        <f t="shared" si="217"/>
        <v/>
      </c>
      <c r="S279" s="138" t="str">
        <f t="shared" si="218"/>
        <v/>
      </c>
      <c r="T279" s="138" t="str">
        <f t="shared" si="219"/>
        <v/>
      </c>
      <c r="U279" s="138" t="str">
        <f t="shared" si="220"/>
        <v>{"description":"Sp ー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1}},{"set_variable":{"name":"LKS","value":1}}],"to_after_key_up":[{"set_variable":{"name":"C10","value":0}},{"set_variable":{"name":"USC","value":0}}],"type":"basic"},</v>
      </c>
      <c r="V279" s="138" t="str">
        <f t="shared" si="221"/>
        <v/>
      </c>
      <c r="W279" s="138"/>
      <c r="X279" s="138"/>
      <c r="Y279" s="160"/>
      <c r="Z279" s="159" t="str">
        <f t="shared" si="222"/>
        <v/>
      </c>
      <c r="AA279" s="138" t="str">
        <f t="shared" si="223"/>
        <v/>
      </c>
      <c r="AB279" s="138" t="str">
        <f t="shared" si="224"/>
        <v/>
      </c>
      <c r="AC279" s="160" t="str">
        <f t="shared" si="225"/>
        <v/>
      </c>
      <c r="AD279" s="162"/>
      <c r="AF279" s="34">
        <f t="shared" si="197"/>
        <v>1</v>
      </c>
      <c r="AG279" s="33" t="str">
        <f t="shared" si="198"/>
        <v>B</v>
      </c>
      <c r="AH279" s="33">
        <f t="shared" si="199"/>
        <v>0</v>
      </c>
      <c r="AI279" s="33">
        <f t="shared" si="200"/>
        <v>2</v>
      </c>
      <c r="AJ279" s="40">
        <f t="shared" si="201"/>
        <v>17179869184</v>
      </c>
      <c r="AK279" s="319">
        <f t="shared" si="202"/>
        <v>1</v>
      </c>
      <c r="AL279" s="116"/>
      <c r="AM279" s="66" t="str">
        <f t="shared" si="203"/>
        <v/>
      </c>
      <c r="AN279" s="67" t="str">
        <f t="shared" si="204"/>
        <v/>
      </c>
      <c r="AO279" s="68" t="str">
        <f t="shared" si="226"/>
        <v/>
      </c>
      <c r="AP279" s="69" t="str">
        <f t="shared" si="227"/>
        <v/>
      </c>
      <c r="AQ279" s="67">
        <f t="shared" si="228"/>
        <v>0</v>
      </c>
      <c r="AR279" s="66" t="str">
        <f t="shared" si="205"/>
        <v/>
      </c>
      <c r="AS279" s="67" t="str">
        <f t="shared" si="206"/>
        <v/>
      </c>
      <c r="AT279" s="68" t="str">
        <f t="shared" si="229"/>
        <v/>
      </c>
      <c r="AU279" s="69" t="str">
        <f t="shared" si="230"/>
        <v/>
      </c>
      <c r="AV279" s="67">
        <f t="shared" si="231"/>
        <v>0</v>
      </c>
      <c r="AW279" s="66" t="str">
        <f t="shared" si="207"/>
        <v/>
      </c>
      <c r="AX279" s="67" t="str">
        <f t="shared" si="208"/>
        <v/>
      </c>
      <c r="AY279" s="68" t="str">
        <f t="shared" si="232"/>
        <v/>
      </c>
      <c r="AZ279" s="69" t="str">
        <f t="shared" si="233"/>
        <v/>
      </c>
      <c r="BA279" s="70">
        <f t="shared" si="234"/>
        <v>0</v>
      </c>
      <c r="BB279" s="116"/>
      <c r="BC279" s="193">
        <v>49</v>
      </c>
      <c r="BD279" s="71"/>
      <c r="BE279" s="73"/>
      <c r="BF279" s="72"/>
      <c r="BG279" s="95" t="s">
        <v>410</v>
      </c>
      <c r="BH279" s="95" t="s">
        <v>75</v>
      </c>
      <c r="BI279" s="95"/>
      <c r="BJ279" s="170"/>
      <c r="BK279" s="74" t="s">
        <v>766</v>
      </c>
      <c r="BL279" s="75"/>
      <c r="BM279" s="76"/>
      <c r="BN279" s="77" t="s">
        <v>767</v>
      </c>
      <c r="BO279" s="78" t="str">
        <f t="shared" si="196"/>
        <v>{"key_code":"t"},{"key_code":"u"}</v>
      </c>
      <c r="BP279" s="132"/>
      <c r="BQ279" s="29" t="str">
        <f t="shared" si="209"/>
        <v/>
      </c>
    </row>
    <row r="280" spans="1:69" ht="21">
      <c r="A280" s="154"/>
      <c r="B280" s="137"/>
      <c r="C280" s="137"/>
      <c r="D280" s="360"/>
      <c r="E280" s="371" t="str">
        <f t="shared" si="210"/>
        <v/>
      </c>
      <c r="F280" s="138" t="str">
        <f t="shared" si="235"/>
        <v/>
      </c>
      <c r="G280" s="138" t="str">
        <f t="shared" si="236"/>
        <v/>
      </c>
      <c r="H280" s="138" t="str">
        <f t="shared" si="211"/>
        <v/>
      </c>
      <c r="I280" s="138" t="str">
        <f t="shared" si="212"/>
        <v/>
      </c>
      <c r="J280" s="138" t="str">
        <f t="shared" si="237"/>
        <v/>
      </c>
      <c r="K280" s="138" t="str">
        <f t="shared" si="238"/>
        <v/>
      </c>
      <c r="L280" s="138" t="str">
        <f t="shared" si="239"/>
        <v/>
      </c>
      <c r="M280" s="138" t="str">
        <f t="shared" si="240"/>
        <v/>
      </c>
      <c r="N280" s="138" t="str">
        <f t="shared" si="213"/>
        <v/>
      </c>
      <c r="O280" s="138" t="str">
        <f t="shared" si="214"/>
        <v/>
      </c>
      <c r="P280" s="138" t="str">
        <f t="shared" si="215"/>
        <v/>
      </c>
      <c r="Q280" s="138" t="str">
        <f t="shared" si="216"/>
        <v/>
      </c>
      <c r="R280" s="138" t="str">
        <f t="shared" si="217"/>
        <v/>
      </c>
      <c r="S280" s="138" t="str">
        <f t="shared" si="218"/>
        <v/>
      </c>
      <c r="T280" s="138" t="str">
        <f t="shared" si="219"/>
        <v/>
      </c>
      <c r="U280" s="138" t="str">
        <f t="shared" si="220"/>
        <v>{"description":"Sp を","conditions":[{"type":"variable_unless","name":"USC","value":0},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1}},{"set_variable":{"name":"LKS","value":1}}],"to_after_key_up":[{"set_variable":{"name":"B03","value":0}},{"set_variable":{"name":"USC","value":0}}],"type":"basic"},</v>
      </c>
      <c r="V280" s="138" t="str">
        <f t="shared" si="221"/>
        <v/>
      </c>
      <c r="W280" s="138"/>
      <c r="X280" s="138"/>
      <c r="Y280" s="160"/>
      <c r="Z280" s="159" t="str">
        <f t="shared" si="222"/>
        <v/>
      </c>
      <c r="AA280" s="138" t="str">
        <f t="shared" si="223"/>
        <v/>
      </c>
      <c r="AB280" s="138" t="str">
        <f t="shared" si="224"/>
        <v/>
      </c>
      <c r="AC280" s="160" t="str">
        <f t="shared" si="225"/>
        <v/>
      </c>
      <c r="AD280" s="162"/>
      <c r="AF280" s="34">
        <f t="shared" si="197"/>
        <v>1</v>
      </c>
      <c r="AG280" s="33" t="str">
        <f t="shared" si="198"/>
        <v>B</v>
      </c>
      <c r="AH280" s="33">
        <f t="shared" si="199"/>
        <v>0</v>
      </c>
      <c r="AI280" s="33">
        <f t="shared" si="200"/>
        <v>2</v>
      </c>
      <c r="AJ280" s="40">
        <f t="shared" si="201"/>
        <v>549755813888</v>
      </c>
      <c r="AK280" s="319">
        <f t="shared" si="202"/>
        <v>1</v>
      </c>
      <c r="AL280" s="116"/>
      <c r="AM280" s="66" t="str">
        <f t="shared" si="203"/>
        <v/>
      </c>
      <c r="AN280" s="67" t="str">
        <f t="shared" si="204"/>
        <v/>
      </c>
      <c r="AO280" s="68" t="str">
        <f t="shared" si="226"/>
        <v/>
      </c>
      <c r="AP280" s="69" t="str">
        <f t="shared" si="227"/>
        <v/>
      </c>
      <c r="AQ280" s="67">
        <f t="shared" si="228"/>
        <v>0</v>
      </c>
      <c r="AR280" s="66" t="str">
        <f t="shared" si="205"/>
        <v/>
      </c>
      <c r="AS280" s="67" t="str">
        <f t="shared" si="206"/>
        <v/>
      </c>
      <c r="AT280" s="68" t="str">
        <f t="shared" si="229"/>
        <v/>
      </c>
      <c r="AU280" s="69" t="str">
        <f t="shared" si="230"/>
        <v/>
      </c>
      <c r="AV280" s="67">
        <f t="shared" si="231"/>
        <v>0</v>
      </c>
      <c r="AW280" s="66" t="str">
        <f t="shared" si="207"/>
        <v/>
      </c>
      <c r="AX280" s="67" t="str">
        <f t="shared" si="208"/>
        <v/>
      </c>
      <c r="AY280" s="68" t="str">
        <f t="shared" si="232"/>
        <v/>
      </c>
      <c r="AZ280" s="69" t="str">
        <f t="shared" si="233"/>
        <v/>
      </c>
      <c r="BA280" s="70">
        <f t="shared" si="234"/>
        <v>0</v>
      </c>
      <c r="BB280" s="116"/>
      <c r="BC280" s="193">
        <v>50</v>
      </c>
      <c r="BD280" s="71"/>
      <c r="BE280" s="73"/>
      <c r="BF280" s="72"/>
      <c r="BG280" s="95" t="s">
        <v>410</v>
      </c>
      <c r="BH280" s="95" t="s">
        <v>78</v>
      </c>
      <c r="BI280" s="95"/>
      <c r="BJ280" s="170"/>
      <c r="BK280" s="74" t="s">
        <v>78</v>
      </c>
      <c r="BL280" s="75"/>
      <c r="BM280" s="76"/>
      <c r="BN280" s="77"/>
      <c r="BO280" s="78" t="str">
        <f t="shared" si="196"/>
        <v>{"key_code":"w"},{"key_code":"o"}</v>
      </c>
      <c r="BP280" s="132"/>
      <c r="BQ280" s="29" t="str">
        <f t="shared" si="209"/>
        <v/>
      </c>
    </row>
    <row r="281" spans="1:69" ht="21">
      <c r="A281" s="154"/>
      <c r="B281" s="137"/>
      <c r="C281" s="137"/>
      <c r="D281" s="360"/>
      <c r="E281" s="371" t="str">
        <f t="shared" si="210"/>
        <v/>
      </c>
      <c r="F281" s="138" t="str">
        <f t="shared" si="235"/>
        <v/>
      </c>
      <c r="G281" s="138" t="str">
        <f t="shared" si="236"/>
        <v/>
      </c>
      <c r="H281" s="138" t="str">
        <f t="shared" si="211"/>
        <v/>
      </c>
      <c r="I281" s="138" t="str">
        <f t="shared" si="212"/>
        <v/>
      </c>
      <c r="J281" s="138" t="str">
        <f t="shared" si="237"/>
        <v/>
      </c>
      <c r="K281" s="138" t="str">
        <f t="shared" si="238"/>
        <v/>
      </c>
      <c r="L281" s="138" t="str">
        <f t="shared" si="239"/>
        <v/>
      </c>
      <c r="M281" s="138" t="str">
        <f t="shared" si="240"/>
        <v/>
      </c>
      <c r="N281" s="138" t="str">
        <f t="shared" si="213"/>
        <v/>
      </c>
      <c r="O281" s="138" t="str">
        <f t="shared" si="214"/>
        <v/>
      </c>
      <c r="P281" s="138" t="str">
        <f t="shared" si="215"/>
        <v/>
      </c>
      <c r="Q281" s="138" t="str">
        <f t="shared" si="216"/>
        <v/>
      </c>
      <c r="R281" s="138" t="str">
        <f t="shared" si="217"/>
        <v/>
      </c>
      <c r="S281" s="138" t="str">
        <f t="shared" si="218"/>
        <v/>
      </c>
      <c r="T281" s="138" t="str">
        <f t="shared" si="219"/>
        <v/>
      </c>
      <c r="U281" s="138" t="str">
        <f t="shared" si="220"/>
        <v>{"description":"Sp こ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1}},{"set_variable":{"name":"LKS","value":1}}],"to_after_key_up":[{"set_variable":{"name":"B04","value":0}},{"set_variable":{"name":"USC","value":0}}],"type":"basic"},</v>
      </c>
      <c r="V281" s="138" t="str">
        <f t="shared" si="221"/>
        <v/>
      </c>
      <c r="W281" s="138"/>
      <c r="X281" s="138"/>
      <c r="Y281" s="160"/>
      <c r="Z281" s="159" t="str">
        <f t="shared" si="222"/>
        <v/>
      </c>
      <c r="AA281" s="138" t="str">
        <f t="shared" si="223"/>
        <v/>
      </c>
      <c r="AB281" s="138" t="str">
        <f t="shared" si="224"/>
        <v/>
      </c>
      <c r="AC281" s="160" t="str">
        <f t="shared" si="225"/>
        <v/>
      </c>
      <c r="AD281" s="162"/>
      <c r="AF281" s="34">
        <f t="shared" si="197"/>
        <v>1</v>
      </c>
      <c r="AG281" s="33" t="str">
        <f t="shared" si="198"/>
        <v>B</v>
      </c>
      <c r="AH281" s="33">
        <f t="shared" si="199"/>
        <v>0</v>
      </c>
      <c r="AI281" s="33">
        <f t="shared" si="200"/>
        <v>2</v>
      </c>
      <c r="AJ281" s="40">
        <f t="shared" si="201"/>
        <v>1099511627776</v>
      </c>
      <c r="AK281" s="319">
        <f t="shared" si="202"/>
        <v>1</v>
      </c>
      <c r="AL281" s="116"/>
      <c r="AM281" s="66" t="str">
        <f t="shared" si="203"/>
        <v/>
      </c>
      <c r="AN281" s="67" t="str">
        <f t="shared" si="204"/>
        <v/>
      </c>
      <c r="AO281" s="68" t="str">
        <f t="shared" si="226"/>
        <v/>
      </c>
      <c r="AP281" s="69" t="str">
        <f t="shared" si="227"/>
        <v/>
      </c>
      <c r="AQ281" s="67">
        <f t="shared" si="228"/>
        <v>0</v>
      </c>
      <c r="AR281" s="66" t="str">
        <f t="shared" si="205"/>
        <v/>
      </c>
      <c r="AS281" s="67" t="str">
        <f t="shared" si="206"/>
        <v/>
      </c>
      <c r="AT281" s="68" t="str">
        <f t="shared" si="229"/>
        <v/>
      </c>
      <c r="AU281" s="69" t="str">
        <f t="shared" si="230"/>
        <v/>
      </c>
      <c r="AV281" s="67">
        <f t="shared" si="231"/>
        <v>0</v>
      </c>
      <c r="AW281" s="66" t="str">
        <f t="shared" si="207"/>
        <v/>
      </c>
      <c r="AX281" s="67" t="str">
        <f t="shared" si="208"/>
        <v/>
      </c>
      <c r="AY281" s="68" t="str">
        <f t="shared" si="232"/>
        <v/>
      </c>
      <c r="AZ281" s="69" t="str">
        <f t="shared" si="233"/>
        <v/>
      </c>
      <c r="BA281" s="70">
        <f t="shared" si="234"/>
        <v>0</v>
      </c>
      <c r="BB281" s="116"/>
      <c r="BC281" s="193">
        <v>51</v>
      </c>
      <c r="BD281" s="71"/>
      <c r="BE281" s="73"/>
      <c r="BF281" s="72"/>
      <c r="BG281" s="95" t="s">
        <v>410</v>
      </c>
      <c r="BH281" s="95" t="s">
        <v>92</v>
      </c>
      <c r="BI281" s="95"/>
      <c r="BJ281" s="170"/>
      <c r="BK281" s="74" t="s">
        <v>768</v>
      </c>
      <c r="BL281" s="75"/>
      <c r="BM281" s="76"/>
      <c r="BN281" s="77" t="s">
        <v>769</v>
      </c>
      <c r="BO281" s="78" t="str">
        <f t="shared" si="196"/>
        <v>{"key_code":"comma"}</v>
      </c>
      <c r="BP281" s="132"/>
      <c r="BQ281" s="29" t="str">
        <f t="shared" si="209"/>
        <v/>
      </c>
    </row>
    <row r="282" spans="1:69" ht="21">
      <c r="A282" s="154"/>
      <c r="B282" s="137"/>
      <c r="C282" s="137"/>
      <c r="D282" s="360"/>
      <c r="E282" s="371" t="str">
        <f t="shared" si="210"/>
        <v/>
      </c>
      <c r="F282" s="138" t="str">
        <f t="shared" si="235"/>
        <v/>
      </c>
      <c r="G282" s="138" t="str">
        <f t="shared" si="236"/>
        <v/>
      </c>
      <c r="H282" s="138" t="str">
        <f t="shared" si="211"/>
        <v/>
      </c>
      <c r="I282" s="138" t="str">
        <f t="shared" si="212"/>
        <v/>
      </c>
      <c r="J282" s="138" t="str">
        <f t="shared" si="237"/>
        <v/>
      </c>
      <c r="K282" s="138" t="str">
        <f t="shared" si="238"/>
        <v/>
      </c>
      <c r="L282" s="138" t="str">
        <f t="shared" si="239"/>
        <v/>
      </c>
      <c r="M282" s="138" t="str">
        <f t="shared" si="240"/>
        <v/>
      </c>
      <c r="N282" s="138" t="str">
        <f t="shared" si="213"/>
        <v/>
      </c>
      <c r="O282" s="138" t="str">
        <f t="shared" si="214"/>
        <v/>
      </c>
      <c r="P282" s="138" t="str">
        <f t="shared" si="215"/>
        <v/>
      </c>
      <c r="Q282" s="138" t="str">
        <f t="shared" si="216"/>
        <v/>
      </c>
      <c r="R282" s="138" t="str">
        <f t="shared" si="217"/>
        <v/>
      </c>
      <c r="S282" s="138" t="str">
        <f t="shared" si="218"/>
        <v/>
      </c>
      <c r="T282" s="138" t="str">
        <f t="shared" si="219"/>
        <v/>
      </c>
      <c r="U282" s="138" t="str">
        <f t="shared" si="220"/>
        <v>{"description":"Sp み","conditions":[{"type":"variable_unless","name":"USC","value":0},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1}},{"set_variable":{"name":"LKS","value":1}}],"to_after_key_up":[{"set_variable":{"name":"B05","value":0}},{"set_variable":{"name":"USC","value":0}}],"type":"basic"},</v>
      </c>
      <c r="V282" s="138" t="str">
        <f t="shared" si="221"/>
        <v/>
      </c>
      <c r="W282" s="138"/>
      <c r="X282" s="138"/>
      <c r="Y282" s="160"/>
      <c r="Z282" s="159" t="str">
        <f t="shared" si="222"/>
        <v/>
      </c>
      <c r="AA282" s="138" t="str">
        <f t="shared" si="223"/>
        <v/>
      </c>
      <c r="AB282" s="138" t="str">
        <f t="shared" si="224"/>
        <v/>
      </c>
      <c r="AC282" s="160" t="str">
        <f t="shared" si="225"/>
        <v/>
      </c>
      <c r="AD282" s="162"/>
      <c r="AF282" s="34">
        <f t="shared" si="197"/>
        <v>1</v>
      </c>
      <c r="AG282" s="33" t="str">
        <f t="shared" si="198"/>
        <v>B</v>
      </c>
      <c r="AH282" s="33">
        <f t="shared" si="199"/>
        <v>0</v>
      </c>
      <c r="AI282" s="33">
        <f t="shared" si="200"/>
        <v>2</v>
      </c>
      <c r="AJ282" s="40">
        <f t="shared" si="201"/>
        <v>2199023255552</v>
      </c>
      <c r="AK282" s="319">
        <f t="shared" si="202"/>
        <v>1</v>
      </c>
      <c r="AL282" s="116"/>
      <c r="AM282" s="66" t="str">
        <f t="shared" si="203"/>
        <v/>
      </c>
      <c r="AN282" s="67" t="str">
        <f t="shared" si="204"/>
        <v/>
      </c>
      <c r="AO282" s="68" t="str">
        <f t="shared" si="226"/>
        <v/>
      </c>
      <c r="AP282" s="69" t="str">
        <f t="shared" si="227"/>
        <v/>
      </c>
      <c r="AQ282" s="67">
        <f t="shared" si="228"/>
        <v>0</v>
      </c>
      <c r="AR282" s="66" t="str">
        <f t="shared" si="205"/>
        <v/>
      </c>
      <c r="AS282" s="67" t="str">
        <f t="shared" si="206"/>
        <v/>
      </c>
      <c r="AT282" s="68" t="str">
        <f t="shared" si="229"/>
        <v/>
      </c>
      <c r="AU282" s="69" t="str">
        <f t="shared" si="230"/>
        <v/>
      </c>
      <c r="AV282" s="67">
        <f t="shared" si="231"/>
        <v>0</v>
      </c>
      <c r="AW282" s="66" t="str">
        <f t="shared" si="207"/>
        <v/>
      </c>
      <c r="AX282" s="67" t="str">
        <f t="shared" si="208"/>
        <v/>
      </c>
      <c r="AY282" s="68" t="str">
        <f t="shared" si="232"/>
        <v/>
      </c>
      <c r="AZ282" s="69" t="str">
        <f t="shared" si="233"/>
        <v/>
      </c>
      <c r="BA282" s="70">
        <f t="shared" si="234"/>
        <v>0</v>
      </c>
      <c r="BB282" s="116"/>
      <c r="BC282" s="193">
        <v>52</v>
      </c>
      <c r="BD282" s="71"/>
      <c r="BE282" s="73"/>
      <c r="BF282" s="72"/>
      <c r="BG282" s="95" t="s">
        <v>410</v>
      </c>
      <c r="BH282" s="95" t="s">
        <v>80</v>
      </c>
      <c r="BI282" s="95"/>
      <c r="BJ282" s="170"/>
      <c r="BK282" s="74" t="s">
        <v>80</v>
      </c>
      <c r="BL282" s="75"/>
      <c r="BM282" s="76"/>
      <c r="BN282" s="77"/>
      <c r="BO282" s="78" t="str">
        <f t="shared" si="196"/>
        <v>{"key_code":"m"},{"key_code":"i"}</v>
      </c>
      <c r="BP282" s="132"/>
      <c r="BQ282" s="29" t="str">
        <f t="shared" si="209"/>
        <v/>
      </c>
    </row>
    <row r="283" spans="1:69" ht="21">
      <c r="A283" s="154"/>
      <c r="B283" s="137"/>
      <c r="C283" s="137"/>
      <c r="D283" s="360"/>
      <c r="E283" s="371" t="str">
        <f t="shared" si="210"/>
        <v/>
      </c>
      <c r="F283" s="138" t="str">
        <f t="shared" si="235"/>
        <v/>
      </c>
      <c r="G283" s="138" t="str">
        <f t="shared" si="236"/>
        <v/>
      </c>
      <c r="H283" s="138" t="str">
        <f t="shared" si="211"/>
        <v/>
      </c>
      <c r="I283" s="138" t="str">
        <f t="shared" si="212"/>
        <v/>
      </c>
      <c r="J283" s="138" t="str">
        <f t="shared" si="237"/>
        <v/>
      </c>
      <c r="K283" s="138" t="str">
        <f t="shared" si="238"/>
        <v/>
      </c>
      <c r="L283" s="138" t="str">
        <f t="shared" si="239"/>
        <v/>
      </c>
      <c r="M283" s="138" t="str">
        <f t="shared" si="240"/>
        <v/>
      </c>
      <c r="N283" s="138" t="str">
        <f t="shared" si="213"/>
        <v/>
      </c>
      <c r="O283" s="138" t="str">
        <f t="shared" si="214"/>
        <v/>
      </c>
      <c r="P283" s="138" t="str">
        <f t="shared" si="215"/>
        <v/>
      </c>
      <c r="Q283" s="138" t="str">
        <f t="shared" si="216"/>
        <v/>
      </c>
      <c r="R283" s="138" t="str">
        <f t="shared" si="217"/>
        <v/>
      </c>
      <c r="S283" s="138" t="str">
        <f t="shared" si="218"/>
        <v/>
      </c>
      <c r="T283" s="138" t="str">
        <f t="shared" si="219"/>
        <v/>
      </c>
      <c r="U283" s="138" t="str">
        <f t="shared" si="220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1}},{"set_variable":{"name":"LKS","value":1}}],"to_after_key_up":[{"set_variable":{"name":"B06","value":0}},{"set_variable":{"name":"USC","value":0}}],"type":"basic"},</v>
      </c>
      <c r="V283" s="138" t="str">
        <f t="shared" si="221"/>
        <v/>
      </c>
      <c r="W283" s="138"/>
      <c r="X283" s="138"/>
      <c r="Y283" s="160"/>
      <c r="Z283" s="159" t="str">
        <f t="shared" si="222"/>
        <v/>
      </c>
      <c r="AA283" s="138" t="str">
        <f t="shared" si="223"/>
        <v/>
      </c>
      <c r="AB283" s="138" t="str">
        <f t="shared" si="224"/>
        <v/>
      </c>
      <c r="AC283" s="160" t="str">
        <f t="shared" si="225"/>
        <v/>
      </c>
      <c r="AD283" s="162"/>
      <c r="AF283" s="34">
        <f t="shared" si="197"/>
        <v>1</v>
      </c>
      <c r="AG283" s="33" t="str">
        <f t="shared" si="198"/>
        <v>B</v>
      </c>
      <c r="AH283" s="33">
        <f t="shared" si="199"/>
        <v>0</v>
      </c>
      <c r="AI283" s="33">
        <f t="shared" si="200"/>
        <v>2</v>
      </c>
      <c r="AJ283" s="40">
        <f t="shared" si="201"/>
        <v>4398046511104</v>
      </c>
      <c r="AK283" s="319">
        <f t="shared" si="202"/>
        <v>1</v>
      </c>
      <c r="AL283" s="116"/>
      <c r="AM283" s="66" t="str">
        <f t="shared" si="203"/>
        <v/>
      </c>
      <c r="AN283" s="67" t="str">
        <f t="shared" si="204"/>
        <v/>
      </c>
      <c r="AO283" s="68" t="str">
        <f t="shared" si="226"/>
        <v/>
      </c>
      <c r="AP283" s="69" t="str">
        <f t="shared" si="227"/>
        <v/>
      </c>
      <c r="AQ283" s="67">
        <f t="shared" si="228"/>
        <v>0</v>
      </c>
      <c r="AR283" s="66" t="str">
        <f t="shared" si="205"/>
        <v/>
      </c>
      <c r="AS283" s="67" t="str">
        <f t="shared" si="206"/>
        <v/>
      </c>
      <c r="AT283" s="68" t="str">
        <f t="shared" si="229"/>
        <v/>
      </c>
      <c r="AU283" s="69" t="str">
        <f t="shared" si="230"/>
        <v/>
      </c>
      <c r="AV283" s="67">
        <f t="shared" si="231"/>
        <v>0</v>
      </c>
      <c r="AW283" s="66" t="str">
        <f t="shared" si="207"/>
        <v/>
      </c>
      <c r="AX283" s="67" t="str">
        <f t="shared" si="208"/>
        <v/>
      </c>
      <c r="AY283" s="68" t="str">
        <f t="shared" si="232"/>
        <v/>
      </c>
      <c r="AZ283" s="69" t="str">
        <f t="shared" si="233"/>
        <v/>
      </c>
      <c r="BA283" s="70">
        <f t="shared" si="234"/>
        <v>0</v>
      </c>
      <c r="BB283" s="116"/>
      <c r="BC283" s="193">
        <v>53</v>
      </c>
      <c r="BD283" s="71"/>
      <c r="BE283" s="73"/>
      <c r="BF283" s="72"/>
      <c r="BG283" s="95" t="s">
        <v>410</v>
      </c>
      <c r="BH283" s="95" t="s">
        <v>81</v>
      </c>
      <c r="BI283" s="95"/>
      <c r="BJ283" s="170"/>
      <c r="BK283" s="74" t="s">
        <v>81</v>
      </c>
      <c r="BL283" s="75"/>
      <c r="BM283" s="76"/>
      <c r="BN283" s="77" t="s">
        <v>770</v>
      </c>
      <c r="BO283" s="78" t="str">
        <f t="shared" si="196"/>
        <v>{"key_code":"o"}</v>
      </c>
      <c r="BP283" s="132"/>
      <c r="BQ283" s="29" t="str">
        <f t="shared" si="209"/>
        <v/>
      </c>
    </row>
    <row r="284" spans="1:69" ht="42">
      <c r="A284" s="154"/>
      <c r="B284" s="137"/>
      <c r="C284" s="137"/>
      <c r="D284" s="360"/>
      <c r="E284" s="371" t="str">
        <f t="shared" si="210"/>
        <v/>
      </c>
      <c r="F284" s="138" t="str">
        <f t="shared" si="235"/>
        <v/>
      </c>
      <c r="G284" s="138" t="str">
        <f t="shared" si="236"/>
        <v/>
      </c>
      <c r="H284" s="138" t="str">
        <f t="shared" si="211"/>
        <v/>
      </c>
      <c r="I284" s="138" t="str">
        <f t="shared" si="212"/>
        <v/>
      </c>
      <c r="J284" s="138" t="str">
        <f t="shared" si="237"/>
        <v/>
      </c>
      <c r="K284" s="138" t="str">
        <f t="shared" si="238"/>
        <v/>
      </c>
      <c r="L284" s="138" t="str">
        <f t="shared" si="239"/>
        <v/>
      </c>
      <c r="M284" s="138" t="str">
        <f t="shared" si="240"/>
        <v/>
      </c>
      <c r="N284" s="138" t="str">
        <f t="shared" si="213"/>
        <v/>
      </c>
      <c r="O284" s="138" t="str">
        <f t="shared" si="214"/>
        <v/>
      </c>
      <c r="P284" s="138" t="str">
        <f t="shared" si="215"/>
        <v/>
      </c>
      <c r="Q284" s="138" t="str">
        <f t="shared" si="216"/>
        <v/>
      </c>
      <c r="R284" s="138" t="str">
        <f t="shared" si="217"/>
        <v/>
      </c>
      <c r="S284" s="138" t="str">
        <f t="shared" si="218"/>
        <v/>
      </c>
      <c r="T284" s="138" t="str">
        <f t="shared" si="219"/>
        <v/>
      </c>
      <c r="U284" s="138" t="str">
        <f t="shared" si="220"/>
        <v>{"description":"Sp な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</v>
      </c>
      <c r="V284" s="138" t="str">
        <f t="shared" si="221"/>
        <v/>
      </c>
      <c r="W284" s="138"/>
      <c r="X284" s="138"/>
      <c r="Y284" s="160"/>
      <c r="Z284" s="159" t="str">
        <f t="shared" si="222"/>
        <v/>
      </c>
      <c r="AA284" s="138" t="str">
        <f t="shared" ref="AA284:AA344" si="241">IF(AND($BD284&lt;&gt;"",$AF284=3,$BO284&lt;&gt;$BQ284),_xlfn.CONCAT(Z$5,_xlfn.XLOOKUP($BH284,仮想キートップ,キー位置),Z$6,_xlfn.XLOOKUP($BJ284,仮想キートップ,キー位置),Z$7,_xlfn.XLOOKUP($BI284,仮想キートップ,入力コード),Z$8,$BQ284,Z$9,_xlfn.XLOOKUP($BI284,仮想キートップ,キー位置),Z$10,_xlfn.XLOOKUP($BI284,仮想キートップ,キー位置),Z$11,Z$12,_xlfn.XLOOKUP($BH284,仮想キートップ,キー位置),Z$6,_xlfn.XLOOKUP($BJ284,仮想キートップ,キー位置),Z$7,_xlfn.XLOOKUP($BI284,仮想キートップ,入力コード),Z$13,$BQ284,Z$9,_xlfn.XLOOKUP($BI284,仮想キートップ,キー位置),Z$10,_xlfn.XLOOKUP($BI284,仮想キートップ,キー位置),Z$11,Z$14,_xlfn.XLOOKUP($BH284,仮想キートップ,キー位置),Z$6,_xlfn.XLOOKUP($BJ284,仮想キートップ,キー位置),Z$7,_xlfn.XLOOKUP($BI284,仮想キートップ,入力コード),Z$15,$BQ284,Z$9,_xlfn.XLOOKUP($BI284,仮想キートップ,キー位置),Z$10,_xlfn.XLOOKUP($BI284,仮想キートップ,キー位置),Z$11),"")</f>
        <v/>
      </c>
      <c r="AB284" s="138" t="str">
        <f t="shared" ref="AB284:AB344" si="242">IF(AND($BD284&lt;&gt;"",$AF284=3,$BO284&lt;&gt;$BQ284),_xlfn.CONCAT(Z$5,_xlfn.XLOOKUP($BI284,仮想キートップ,キー位置),Z$6,_xlfn.XLOOKUP($BJ284,仮想キートップ,キー位置),Z$7,_xlfn.XLOOKUP($BH284,仮想キートップ,入力コード),Z$8,$BQ284,Z$9,_xlfn.XLOOKUP($BH284,仮想キートップ,キー位置),Z$10,_xlfn.XLOOKUP($BH284,仮想キートップ,キー位置),Z$11,Z$12,_xlfn.XLOOKUP($BI284,仮想キートップ,キー位置),Z$6,_xlfn.XLOOKUP($BJ284,仮想キートップ,キー位置),Z$7,_xlfn.XLOOKUP($BH284,仮想キートップ,入力コード),Z$13,$BQ284,Z$9,_xlfn.XLOOKUP($BH284,仮想キートップ,キー位置),Z$10,_xlfn.XLOOKUP($BH284,仮想キートップ,キー位置),Z$11,Z$14,_xlfn.XLOOKUP($BI284,仮想キートップ,キー位置),Z$6,_xlfn.XLOOKUP($BJ284,仮想キートップ,キー位置),Z$7,_xlfn.XLOOKUP($BH284,仮想キートップ,入力コード),Z$15,$BQ284,Z$9,_xlfn.XLOOKUP($BH284,仮想キートップ,キー位置),Z$10,_xlfn.XLOOKUP($BH284,仮想キートップ,キー位置),Z$11),"")</f>
        <v/>
      </c>
      <c r="AC284" s="160" t="str">
        <f t="shared" si="225"/>
        <v/>
      </c>
      <c r="AD284" s="162"/>
      <c r="AF284" s="34">
        <f t="shared" si="197"/>
        <v>1</v>
      </c>
      <c r="AG284" s="33" t="str">
        <f t="shared" si="198"/>
        <v>B</v>
      </c>
      <c r="AH284" s="33">
        <f t="shared" si="199"/>
        <v>0</v>
      </c>
      <c r="AI284" s="33">
        <f t="shared" si="200"/>
        <v>2</v>
      </c>
      <c r="AJ284" s="40">
        <f t="shared" si="201"/>
        <v>8796093022208</v>
      </c>
      <c r="AK284" s="319">
        <f t="shared" si="202"/>
        <v>0</v>
      </c>
      <c r="AL284" s="116"/>
      <c r="AM284" s="66" t="str">
        <f t="shared" si="203"/>
        <v/>
      </c>
      <c r="AN284" s="67" t="str">
        <f t="shared" si="204"/>
        <v/>
      </c>
      <c r="AO284" s="68" t="str">
        <f t="shared" si="226"/>
        <v/>
      </c>
      <c r="AP284" s="69" t="str">
        <f t="shared" si="227"/>
        <v/>
      </c>
      <c r="AQ284" s="67">
        <f t="shared" si="228"/>
        <v>0</v>
      </c>
      <c r="AR284" s="66" t="str">
        <f t="shared" si="205"/>
        <v/>
      </c>
      <c r="AS284" s="67" t="str">
        <f t="shared" si="206"/>
        <v/>
      </c>
      <c r="AT284" s="68" t="str">
        <f t="shared" si="229"/>
        <v/>
      </c>
      <c r="AU284" s="69" t="str">
        <f t="shared" si="230"/>
        <v/>
      </c>
      <c r="AV284" s="67">
        <f t="shared" si="231"/>
        <v>0</v>
      </c>
      <c r="AW284" s="66" t="str">
        <f t="shared" si="207"/>
        <v/>
      </c>
      <c r="AX284" s="67" t="str">
        <f t="shared" si="208"/>
        <v/>
      </c>
      <c r="AY284" s="68" t="str">
        <f t="shared" si="232"/>
        <v/>
      </c>
      <c r="AZ284" s="69" t="str">
        <f t="shared" si="233"/>
        <v/>
      </c>
      <c r="BA284" s="70">
        <f t="shared" si="234"/>
        <v>0</v>
      </c>
      <c r="BB284" s="116"/>
      <c r="BC284" s="193">
        <v>54</v>
      </c>
      <c r="BD284" s="71"/>
      <c r="BE284" s="73"/>
      <c r="BF284" s="72"/>
      <c r="BG284" s="95" t="s">
        <v>410</v>
      </c>
      <c r="BH284" s="95" t="s">
        <v>98</v>
      </c>
      <c r="BI284" s="95"/>
      <c r="BJ284" s="170"/>
      <c r="BK284" s="74"/>
      <c r="BL284" s="75" t="s">
        <v>771</v>
      </c>
      <c r="BM284" s="76" t="s">
        <v>772</v>
      </c>
      <c r="BN284" s="77" t="s">
        <v>773</v>
      </c>
      <c r="BO284" s="78" t="str">
        <f t="shared" si="196"/>
        <v>{"key_code":"period"},{"key_code":"return_or_enter"}</v>
      </c>
      <c r="BP284" s="132"/>
      <c r="BQ284" s="29" t="str">
        <f t="shared" si="209"/>
        <v/>
      </c>
    </row>
    <row r="285" spans="1:69" ht="21">
      <c r="A285" s="154"/>
      <c r="B285" s="137"/>
      <c r="C285" s="137"/>
      <c r="D285" s="360"/>
      <c r="E285" s="371" t="str">
        <f t="shared" si="210"/>
        <v/>
      </c>
      <c r="F285" s="138" t="str">
        <f t="shared" si="235"/>
        <v/>
      </c>
      <c r="G285" s="138" t="str">
        <f t="shared" si="236"/>
        <v/>
      </c>
      <c r="H285" s="138" t="str">
        <f t="shared" si="211"/>
        <v/>
      </c>
      <c r="I285" s="138" t="str">
        <f t="shared" si="212"/>
        <v/>
      </c>
      <c r="J285" s="138" t="str">
        <f t="shared" si="237"/>
        <v/>
      </c>
      <c r="K285" s="138" t="str">
        <f t="shared" si="238"/>
        <v/>
      </c>
      <c r="L285" s="138" t="str">
        <f t="shared" si="239"/>
        <v/>
      </c>
      <c r="M285" s="138" t="str">
        <f t="shared" si="240"/>
        <v/>
      </c>
      <c r="N285" s="138" t="str">
        <f t="shared" si="213"/>
        <v/>
      </c>
      <c r="O285" s="138" t="str">
        <f t="shared" si="214"/>
        <v/>
      </c>
      <c r="P285" s="138" t="str">
        <f t="shared" si="215"/>
        <v/>
      </c>
      <c r="Q285" s="138" t="str">
        <f t="shared" si="216"/>
        <v/>
      </c>
      <c r="R285" s="138" t="str">
        <f t="shared" si="217"/>
        <v/>
      </c>
      <c r="S285" s="138" t="str">
        <f t="shared" si="218"/>
        <v/>
      </c>
      <c r="T285" s="138" t="str">
        <f t="shared" si="219"/>
        <v/>
      </c>
      <c r="U285" s="138" t="str">
        <f t="shared" si="220"/>
        <v>{"description":"Sp ね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1}},{"set_variable":{"name":"LKS","value":1}}],"to_after_key_up":[{"set_variable":{"name":"B08","value":0}},{"set_variable":{"name":"USC","value":0}}],"type":"basic"},</v>
      </c>
      <c r="V285" s="138" t="str">
        <f t="shared" si="221"/>
        <v/>
      </c>
      <c r="W285" s="138"/>
      <c r="X285" s="138"/>
      <c r="Y285" s="160"/>
      <c r="Z285" s="159" t="str">
        <f t="shared" si="222"/>
        <v/>
      </c>
      <c r="AA285" s="138" t="str">
        <f t="shared" si="241"/>
        <v/>
      </c>
      <c r="AB285" s="138" t="str">
        <f t="shared" si="242"/>
        <v/>
      </c>
      <c r="AC285" s="160" t="str">
        <f t="shared" si="225"/>
        <v/>
      </c>
      <c r="AD285" s="162"/>
      <c r="AF285" s="34">
        <f t="shared" si="197"/>
        <v>1</v>
      </c>
      <c r="AG285" s="33" t="str">
        <f t="shared" si="198"/>
        <v>B</v>
      </c>
      <c r="AH285" s="33">
        <f t="shared" si="199"/>
        <v>0</v>
      </c>
      <c r="AI285" s="33">
        <f t="shared" si="200"/>
        <v>2</v>
      </c>
      <c r="AJ285" s="40">
        <f t="shared" si="201"/>
        <v>17592186044416</v>
      </c>
      <c r="AK285" s="319">
        <f t="shared" si="202"/>
        <v>1</v>
      </c>
      <c r="AL285" s="116"/>
      <c r="AM285" s="66" t="str">
        <f t="shared" si="203"/>
        <v/>
      </c>
      <c r="AN285" s="67" t="str">
        <f t="shared" si="204"/>
        <v/>
      </c>
      <c r="AO285" s="68" t="str">
        <f t="shared" si="226"/>
        <v/>
      </c>
      <c r="AP285" s="69" t="str">
        <f t="shared" si="227"/>
        <v/>
      </c>
      <c r="AQ285" s="67">
        <f t="shared" si="228"/>
        <v>0</v>
      </c>
      <c r="AR285" s="66" t="str">
        <f t="shared" si="205"/>
        <v/>
      </c>
      <c r="AS285" s="67" t="str">
        <f t="shared" si="206"/>
        <v/>
      </c>
      <c r="AT285" s="68" t="str">
        <f t="shared" si="229"/>
        <v/>
      </c>
      <c r="AU285" s="69" t="str">
        <f t="shared" si="230"/>
        <v/>
      </c>
      <c r="AV285" s="67">
        <f t="shared" si="231"/>
        <v>0</v>
      </c>
      <c r="AW285" s="66" t="str">
        <f t="shared" si="207"/>
        <v/>
      </c>
      <c r="AX285" s="67" t="str">
        <f t="shared" si="208"/>
        <v/>
      </c>
      <c r="AY285" s="68" t="str">
        <f t="shared" si="232"/>
        <v/>
      </c>
      <c r="AZ285" s="69" t="str">
        <f t="shared" si="233"/>
        <v/>
      </c>
      <c r="BA285" s="70">
        <f t="shared" si="234"/>
        <v>0</v>
      </c>
      <c r="BB285" s="116"/>
      <c r="BC285" s="193">
        <v>55</v>
      </c>
      <c r="BD285" s="71"/>
      <c r="BE285" s="73"/>
      <c r="BF285" s="72"/>
      <c r="BG285" s="95" t="s">
        <v>410</v>
      </c>
      <c r="BH285" s="95" t="s">
        <v>83</v>
      </c>
      <c r="BI285" s="95"/>
      <c r="BJ285" s="170"/>
      <c r="BK285" s="74" t="s">
        <v>83</v>
      </c>
      <c r="BL285" s="75"/>
      <c r="BM285" s="76"/>
      <c r="BN285" s="77"/>
      <c r="BO285" s="78" t="str">
        <f t="shared" si="196"/>
        <v>{"key_code":"n"},{"key_code":"e"}</v>
      </c>
      <c r="BP285" s="132"/>
      <c r="BQ285" s="29" t="str">
        <f t="shared" si="209"/>
        <v/>
      </c>
    </row>
    <row r="286" spans="1:69" ht="21">
      <c r="A286" s="154"/>
      <c r="B286" s="137"/>
      <c r="C286" s="137"/>
      <c r="D286" s="360"/>
      <c r="E286" s="371" t="str">
        <f t="shared" si="210"/>
        <v/>
      </c>
      <c r="F286" s="138" t="str">
        <f t="shared" si="235"/>
        <v/>
      </c>
      <c r="G286" s="138" t="str">
        <f t="shared" si="236"/>
        <v/>
      </c>
      <c r="H286" s="138" t="str">
        <f t="shared" si="211"/>
        <v/>
      </c>
      <c r="I286" s="138" t="str">
        <f t="shared" si="212"/>
        <v/>
      </c>
      <c r="J286" s="138" t="str">
        <f t="shared" si="237"/>
        <v/>
      </c>
      <c r="K286" s="138" t="str">
        <f t="shared" si="238"/>
        <v/>
      </c>
      <c r="L286" s="138" t="str">
        <f t="shared" si="239"/>
        <v/>
      </c>
      <c r="M286" s="138" t="str">
        <f t="shared" si="240"/>
        <v/>
      </c>
      <c r="N286" s="138" t="str">
        <f t="shared" si="213"/>
        <v/>
      </c>
      <c r="O286" s="138" t="str">
        <f t="shared" si="214"/>
        <v/>
      </c>
      <c r="P286" s="138" t="str">
        <f t="shared" si="215"/>
        <v/>
      </c>
      <c r="Q286" s="138" t="str">
        <f t="shared" si="216"/>
        <v/>
      </c>
      <c r="R286" s="138" t="str">
        <f t="shared" si="217"/>
        <v/>
      </c>
      <c r="S286" s="138" t="str">
        <f t="shared" si="218"/>
        <v/>
      </c>
      <c r="T286" s="138" t="str">
        <f t="shared" si="219"/>
        <v/>
      </c>
      <c r="U286" s="138" t="str">
        <f t="shared" si="220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1}},{"set_variable":{"name":"LKS","value":1}}],"to_after_key_up":[{"set_variable":{"name":"B09","value":0}},{"set_variable":{"name":"USC","value":0}}],"type":"basic"},</v>
      </c>
      <c r="V286" s="138" t="str">
        <f t="shared" si="221"/>
        <v/>
      </c>
      <c r="W286" s="138"/>
      <c r="X286" s="138"/>
      <c r="Y286" s="160"/>
      <c r="Z286" s="159" t="str">
        <f t="shared" si="222"/>
        <v/>
      </c>
      <c r="AA286" s="138" t="str">
        <f t="shared" si="241"/>
        <v/>
      </c>
      <c r="AB286" s="138" t="str">
        <f t="shared" si="242"/>
        <v/>
      </c>
      <c r="AC286" s="160" t="str">
        <f t="shared" si="225"/>
        <v/>
      </c>
      <c r="AD286" s="162"/>
      <c r="AF286" s="34">
        <f t="shared" si="197"/>
        <v>1</v>
      </c>
      <c r="AG286" s="33" t="str">
        <f t="shared" si="198"/>
        <v>B</v>
      </c>
      <c r="AH286" s="33">
        <f t="shared" si="199"/>
        <v>0</v>
      </c>
      <c r="AI286" s="33">
        <f t="shared" si="200"/>
        <v>2</v>
      </c>
      <c r="AJ286" s="40">
        <f t="shared" si="201"/>
        <v>35184372088832</v>
      </c>
      <c r="AK286" s="319">
        <f t="shared" si="202"/>
        <v>1</v>
      </c>
      <c r="AL286" s="116"/>
      <c r="AM286" s="66" t="str">
        <f t="shared" si="203"/>
        <v/>
      </c>
      <c r="AN286" s="67" t="str">
        <f t="shared" si="204"/>
        <v/>
      </c>
      <c r="AO286" s="68" t="str">
        <f t="shared" si="226"/>
        <v/>
      </c>
      <c r="AP286" s="69" t="str">
        <f t="shared" si="227"/>
        <v/>
      </c>
      <c r="AQ286" s="67">
        <f t="shared" si="228"/>
        <v>0</v>
      </c>
      <c r="AR286" s="66" t="str">
        <f t="shared" si="205"/>
        <v/>
      </c>
      <c r="AS286" s="67" t="str">
        <f t="shared" si="206"/>
        <v/>
      </c>
      <c r="AT286" s="68" t="str">
        <f t="shared" si="229"/>
        <v/>
      </c>
      <c r="AU286" s="69" t="str">
        <f t="shared" si="230"/>
        <v/>
      </c>
      <c r="AV286" s="67">
        <f t="shared" si="231"/>
        <v>0</v>
      </c>
      <c r="AW286" s="66" t="str">
        <f t="shared" si="207"/>
        <v/>
      </c>
      <c r="AX286" s="67" t="str">
        <f t="shared" si="208"/>
        <v/>
      </c>
      <c r="AY286" s="68" t="str">
        <f t="shared" si="232"/>
        <v/>
      </c>
      <c r="AZ286" s="69" t="str">
        <f t="shared" si="233"/>
        <v/>
      </c>
      <c r="BA286" s="70">
        <f t="shared" si="234"/>
        <v>0</v>
      </c>
      <c r="BB286" s="116"/>
      <c r="BC286" s="193">
        <v>56</v>
      </c>
      <c r="BD286" s="71"/>
      <c r="BE286" s="73"/>
      <c r="BF286" s="72"/>
      <c r="BG286" s="95" t="s">
        <v>410</v>
      </c>
      <c r="BH286" s="95" t="s">
        <v>84</v>
      </c>
      <c r="BI286" s="95"/>
      <c r="BJ286" s="170"/>
      <c r="BK286" s="74" t="s">
        <v>84</v>
      </c>
      <c r="BL286" s="75"/>
      <c r="BM286" s="76"/>
      <c r="BN286" s="77"/>
      <c r="BO286" s="78" t="str">
        <f t="shared" si="196"/>
        <v>{"key_code":"h"},{"key_code":"u"}</v>
      </c>
      <c r="BP286" s="132"/>
      <c r="BQ286" s="29" t="str">
        <f t="shared" si="209"/>
        <v/>
      </c>
    </row>
    <row r="287" spans="1:69" ht="42">
      <c r="A287" s="154"/>
      <c r="B287" s="137"/>
      <c r="C287" s="137"/>
      <c r="D287" s="360"/>
      <c r="E287" s="371" t="str">
        <f t="shared" si="210"/>
        <v/>
      </c>
      <c r="F287" s="138" t="str">
        <f t="shared" si="235"/>
        <v/>
      </c>
      <c r="G287" s="138" t="str">
        <f t="shared" si="236"/>
        <v/>
      </c>
      <c r="H287" s="138" t="str">
        <f t="shared" si="211"/>
        <v/>
      </c>
      <c r="I287" s="138" t="str">
        <f t="shared" si="212"/>
        <v/>
      </c>
      <c r="J287" s="138" t="str">
        <f t="shared" si="237"/>
        <v/>
      </c>
      <c r="K287" s="138" t="str">
        <f t="shared" si="238"/>
        <v/>
      </c>
      <c r="L287" s="138" t="str">
        <f t="shared" si="239"/>
        <v/>
      </c>
      <c r="M287" s="138" t="str">
        <f t="shared" si="240"/>
        <v/>
      </c>
      <c r="N287" s="138" t="str">
        <f t="shared" si="213"/>
        <v/>
      </c>
      <c r="O287" s="138" t="str">
        <f t="shared" si="214"/>
        <v/>
      </c>
      <c r="P287" s="138" t="str">
        <f t="shared" si="215"/>
        <v/>
      </c>
      <c r="Q287" s="138" t="str">
        <f t="shared" si="216"/>
        <v/>
      </c>
      <c r="R287" s="138" t="str">
        <f t="shared" si="217"/>
        <v/>
      </c>
      <c r="S287" s="138" t="str">
        <f t="shared" si="218"/>
        <v/>
      </c>
      <c r="T287" s="138" t="str">
        <f t="shared" si="219"/>
        <v/>
      </c>
      <c r="U287" s="138" t="str">
        <f t="shared" si="220"/>
        <v>{"description":"Sp @","conditions":[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2}},{"set_variable":{"name":"LKS","value":1}}],"to_after_key_up":[{"set_variable":{"name":"D11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1}},{"set_variable":{"name":"LKS","value":1}}],"to_after_key_up":[{"set_variable":{"name":"D11","value":0}},{"set_variable":{"name":"USC","value":0}}],"type":"basic"},</v>
      </c>
      <c r="V287" s="138" t="str">
        <f t="shared" si="221"/>
        <v/>
      </c>
      <c r="W287" s="138"/>
      <c r="X287" s="138"/>
      <c r="Y287" s="160"/>
      <c r="Z287" s="159" t="str">
        <f t="shared" si="222"/>
        <v/>
      </c>
      <c r="AA287" s="138" t="str">
        <f t="shared" si="241"/>
        <v/>
      </c>
      <c r="AB287" s="138" t="str">
        <f t="shared" si="242"/>
        <v/>
      </c>
      <c r="AC287" s="160" t="str">
        <f t="shared" si="225"/>
        <v/>
      </c>
      <c r="AD287" s="162"/>
      <c r="AF287" s="34">
        <f t="shared" si="197"/>
        <v>1</v>
      </c>
      <c r="AG287" s="33" t="str">
        <f t="shared" si="198"/>
        <v>B</v>
      </c>
      <c r="AH287" s="33">
        <f t="shared" si="199"/>
        <v>0</v>
      </c>
      <c r="AI287" s="33">
        <f t="shared" si="200"/>
        <v>2</v>
      </c>
      <c r="AJ287" s="40">
        <f t="shared" si="201"/>
        <v>8388608</v>
      </c>
      <c r="AK287" s="319">
        <f t="shared" si="202"/>
        <v>1</v>
      </c>
      <c r="AL287" s="116"/>
      <c r="AM287" s="66" t="str">
        <f t="shared" si="203"/>
        <v/>
      </c>
      <c r="AN287" s="67" t="str">
        <f t="shared" si="204"/>
        <v/>
      </c>
      <c r="AO287" s="68" t="str">
        <f t="shared" si="226"/>
        <v/>
      </c>
      <c r="AP287" s="69" t="str">
        <f t="shared" si="227"/>
        <v/>
      </c>
      <c r="AQ287" s="67">
        <f t="shared" si="228"/>
        <v>0</v>
      </c>
      <c r="AR287" s="66" t="str">
        <f t="shared" si="205"/>
        <v/>
      </c>
      <c r="AS287" s="67" t="str">
        <f t="shared" si="206"/>
        <v/>
      </c>
      <c r="AT287" s="68" t="str">
        <f t="shared" si="229"/>
        <v/>
      </c>
      <c r="AU287" s="69" t="str">
        <f t="shared" si="230"/>
        <v/>
      </c>
      <c r="AV287" s="67">
        <f t="shared" si="231"/>
        <v>0</v>
      </c>
      <c r="AW287" s="66" t="str">
        <f t="shared" si="207"/>
        <v/>
      </c>
      <c r="AX287" s="67" t="str">
        <f t="shared" si="208"/>
        <v/>
      </c>
      <c r="AY287" s="68" t="str">
        <f t="shared" si="232"/>
        <v/>
      </c>
      <c r="AZ287" s="69" t="str">
        <f t="shared" si="233"/>
        <v/>
      </c>
      <c r="BA287" s="70">
        <f t="shared" si="234"/>
        <v>0</v>
      </c>
      <c r="BB287" s="116"/>
      <c r="BC287" s="193">
        <v>57</v>
      </c>
      <c r="BD287" s="2"/>
      <c r="BE287" s="14"/>
      <c r="BF287" s="4"/>
      <c r="BG287" s="17" t="s">
        <v>406</v>
      </c>
      <c r="BH287" s="17" t="s">
        <v>43</v>
      </c>
      <c r="BI287" s="17"/>
      <c r="BJ287" s="169"/>
      <c r="BK287" s="31" t="s">
        <v>172</v>
      </c>
      <c r="BL287" s="6"/>
      <c r="BM287" s="7"/>
      <c r="BN287" s="16" t="s">
        <v>774</v>
      </c>
      <c r="BO287" s="29" t="str">
        <f t="shared" si="196"/>
        <v>{"key_code":"open_bracket","modifiers":["shift","option"]}</v>
      </c>
      <c r="BP287" s="132"/>
      <c r="BQ287" s="29" t="str">
        <f t="shared" si="209"/>
        <v/>
      </c>
    </row>
    <row r="288" spans="1:69" ht="21">
      <c r="A288" s="154"/>
      <c r="B288" s="137"/>
      <c r="C288" s="137"/>
      <c r="D288" s="360"/>
      <c r="E288" s="371" t="str">
        <f t="shared" si="210"/>
        <v/>
      </c>
      <c r="F288" s="138" t="str">
        <f t="shared" si="235"/>
        <v/>
      </c>
      <c r="G288" s="138" t="str">
        <f t="shared" si="236"/>
        <v/>
      </c>
      <c r="H288" s="138" t="str">
        <f t="shared" si="211"/>
        <v/>
      </c>
      <c r="I288" s="138" t="str">
        <f t="shared" si="212"/>
        <v/>
      </c>
      <c r="J288" s="138" t="str">
        <f t="shared" si="237"/>
        <v/>
      </c>
      <c r="K288" s="138" t="str">
        <f t="shared" si="238"/>
        <v/>
      </c>
      <c r="L288" s="138" t="str">
        <f t="shared" si="239"/>
        <v/>
      </c>
      <c r="M288" s="138" t="str">
        <f t="shared" si="240"/>
        <v/>
      </c>
      <c r="N288" s="138" t="str">
        <f t="shared" si="213"/>
        <v/>
      </c>
      <c r="O288" s="138" t="str">
        <f t="shared" si="214"/>
        <v/>
      </c>
      <c r="P288" s="138" t="str">
        <f t="shared" si="215"/>
        <v/>
      </c>
      <c r="Q288" s="138" t="str">
        <f t="shared" si="216"/>
        <v/>
      </c>
      <c r="R288" s="138" t="str">
        <f t="shared" si="217"/>
        <v/>
      </c>
      <c r="S288" s="138" t="str">
        <f t="shared" si="218"/>
        <v/>
      </c>
      <c r="T288" s="138" t="str">
        <f t="shared" si="219"/>
        <v/>
      </c>
      <c r="U288" s="138" t="str">
        <f t="shared" si="220"/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  <c r="V288" s="138" t="str">
        <f t="shared" si="221"/>
        <v/>
      </c>
      <c r="W288" s="138"/>
      <c r="X288" s="138"/>
      <c r="Y288" s="160"/>
      <c r="Z288" s="159" t="str">
        <f t="shared" si="222"/>
        <v/>
      </c>
      <c r="AA288" s="138" t="str">
        <f t="shared" si="241"/>
        <v/>
      </c>
      <c r="AB288" s="138" t="str">
        <f t="shared" si="242"/>
        <v/>
      </c>
      <c r="AC288" s="160" t="str">
        <f t="shared" si="225"/>
        <v/>
      </c>
      <c r="AD288" s="162"/>
      <c r="AF288" s="34">
        <f t="shared" si="197"/>
        <v>1</v>
      </c>
      <c r="AG288" s="33" t="str">
        <f t="shared" si="198"/>
        <v>B</v>
      </c>
      <c r="AH288" s="33">
        <f t="shared" si="199"/>
        <v>0</v>
      </c>
      <c r="AI288" s="33">
        <f t="shared" si="200"/>
        <v>2</v>
      </c>
      <c r="AJ288" s="40">
        <f t="shared" si="201"/>
        <v>140737488355328</v>
      </c>
      <c r="AK288" s="319">
        <f t="shared" si="202"/>
        <v>1</v>
      </c>
      <c r="AL288" s="116"/>
      <c r="AM288" s="66" t="str">
        <f t="shared" si="203"/>
        <v/>
      </c>
      <c r="AN288" s="67" t="str">
        <f t="shared" si="204"/>
        <v/>
      </c>
      <c r="AO288" s="68" t="str">
        <f t="shared" si="226"/>
        <v/>
      </c>
      <c r="AP288" s="69" t="str">
        <f t="shared" si="227"/>
        <v/>
      </c>
      <c r="AQ288" s="67">
        <f t="shared" si="228"/>
        <v>0</v>
      </c>
      <c r="AR288" s="66" t="str">
        <f t="shared" si="205"/>
        <v/>
      </c>
      <c r="AS288" s="67" t="str">
        <f t="shared" si="206"/>
        <v/>
      </c>
      <c r="AT288" s="68" t="str">
        <f t="shared" si="229"/>
        <v/>
      </c>
      <c r="AU288" s="69" t="str">
        <f t="shared" si="230"/>
        <v/>
      </c>
      <c r="AV288" s="67">
        <f t="shared" si="231"/>
        <v>0</v>
      </c>
      <c r="AW288" s="66" t="str">
        <f t="shared" si="207"/>
        <v/>
      </c>
      <c r="AX288" s="67" t="str">
        <f t="shared" si="208"/>
        <v/>
      </c>
      <c r="AY288" s="68" t="str">
        <f t="shared" si="232"/>
        <v/>
      </c>
      <c r="AZ288" s="69" t="str">
        <f t="shared" si="233"/>
        <v/>
      </c>
      <c r="BA288" s="70">
        <f t="shared" si="234"/>
        <v>0</v>
      </c>
      <c r="BB288" s="116"/>
      <c r="BC288" s="193">
        <v>58</v>
      </c>
      <c r="BD288" s="71"/>
      <c r="BE288" s="73"/>
      <c r="BF288" s="72"/>
      <c r="BG288" s="95" t="s">
        <v>406</v>
      </c>
      <c r="BH288" s="95" t="s">
        <v>121</v>
      </c>
      <c r="BI288" s="95"/>
      <c r="BJ288" s="170"/>
      <c r="BK288" s="74" t="s">
        <v>775</v>
      </c>
      <c r="BL288" s="75"/>
      <c r="BM288" s="76"/>
      <c r="BN288" s="77" t="s">
        <v>776</v>
      </c>
      <c r="BO288" s="78" t="str">
        <f t="shared" si="196"/>
        <v>{"key_code":"1","modifiers":["shift"]}</v>
      </c>
      <c r="BP288" s="178"/>
      <c r="BQ288" s="78" t="str">
        <f t="shared" si="209"/>
        <v/>
      </c>
    </row>
    <row r="289" spans="1:69" ht="42">
      <c r="A289" s="154"/>
      <c r="B289" s="137"/>
      <c r="C289" s="137"/>
      <c r="D289" s="360"/>
      <c r="E289" s="371" t="str">
        <f t="shared" si="210"/>
        <v/>
      </c>
      <c r="F289" s="138" t="str">
        <f t="shared" si="235"/>
        <v/>
      </c>
      <c r="G289" s="138" t="str">
        <f t="shared" si="236"/>
        <v/>
      </c>
      <c r="H289" s="138" t="str">
        <f t="shared" si="211"/>
        <v/>
      </c>
      <c r="I289" s="138" t="str">
        <f t="shared" si="212"/>
        <v/>
      </c>
      <c r="J289" s="138" t="str">
        <f t="shared" si="237"/>
        <v/>
      </c>
      <c r="K289" s="138" t="str">
        <f t="shared" si="238"/>
        <v/>
      </c>
      <c r="L289" s="138" t="str">
        <f t="shared" si="239"/>
        <v/>
      </c>
      <c r="M289" s="138" t="str">
        <f t="shared" si="240"/>
        <v/>
      </c>
      <c r="N289" s="138" t="str">
        <f t="shared" si="213"/>
        <v/>
      </c>
      <c r="O289" s="138" t="str">
        <f t="shared" si="214"/>
        <v/>
      </c>
      <c r="P289" s="138" t="str">
        <f t="shared" si="215"/>
        <v/>
      </c>
      <c r="Q289" s="138" t="str">
        <f t="shared" si="216"/>
        <v/>
      </c>
      <c r="R289" s="138" t="str">
        <f t="shared" si="217"/>
        <v/>
      </c>
      <c r="S289" s="138" t="str">
        <f t="shared" si="218"/>
        <v/>
      </c>
      <c r="T289" s="138" t="str">
        <f t="shared" si="219"/>
        <v/>
      </c>
      <c r="U289" s="138" t="str">
        <f t="shared" si="220"/>
        <v>{"description":"Sp [","conditions":[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2}},{"set_variable":{"name":"LKS","value":1}}],"to_after_key_up":[{"set_variable":{"name":"D12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1}},{"set_variable":{"name":"LKS","value":1}}],"to_after_key_up":[{"set_variable":{"name":"D12","value":0}},{"set_variable":{"name":"USC","value":0}}],"type":"basic"},</v>
      </c>
      <c r="V289" s="138" t="str">
        <f t="shared" si="221"/>
        <v/>
      </c>
      <c r="W289" s="138"/>
      <c r="X289" s="138"/>
      <c r="Y289" s="160"/>
      <c r="Z289" s="159" t="str">
        <f t="shared" si="222"/>
        <v/>
      </c>
      <c r="AA289" s="138" t="str">
        <f t="shared" si="241"/>
        <v/>
      </c>
      <c r="AB289" s="138" t="str">
        <f t="shared" si="242"/>
        <v/>
      </c>
      <c r="AC289" s="160" t="str">
        <f t="shared" si="225"/>
        <v/>
      </c>
      <c r="AD289" s="162"/>
      <c r="AF289" s="34">
        <f t="shared" si="197"/>
        <v>1</v>
      </c>
      <c r="AG289" s="33" t="str">
        <f t="shared" si="198"/>
        <v>B</v>
      </c>
      <c r="AH289" s="33">
        <f t="shared" si="199"/>
        <v>0</v>
      </c>
      <c r="AI289" s="33">
        <f t="shared" si="200"/>
        <v>2</v>
      </c>
      <c r="AJ289" s="40">
        <f t="shared" si="201"/>
        <v>16777216</v>
      </c>
      <c r="AK289" s="319">
        <f t="shared" si="202"/>
        <v>1</v>
      </c>
      <c r="AL289" s="116"/>
      <c r="AM289" s="66" t="str">
        <f t="shared" si="203"/>
        <v/>
      </c>
      <c r="AN289" s="67" t="str">
        <f t="shared" si="204"/>
        <v/>
      </c>
      <c r="AO289" s="68" t="str">
        <f t="shared" si="226"/>
        <v/>
      </c>
      <c r="AP289" s="69" t="str">
        <f t="shared" si="227"/>
        <v/>
      </c>
      <c r="AQ289" s="67">
        <f t="shared" si="228"/>
        <v>0</v>
      </c>
      <c r="AR289" s="66" t="str">
        <f t="shared" si="205"/>
        <v/>
      </c>
      <c r="AS289" s="67" t="str">
        <f t="shared" si="206"/>
        <v/>
      </c>
      <c r="AT289" s="68" t="str">
        <f t="shared" si="229"/>
        <v/>
      </c>
      <c r="AU289" s="69" t="str">
        <f t="shared" si="230"/>
        <v/>
      </c>
      <c r="AV289" s="67">
        <f t="shared" si="231"/>
        <v>0</v>
      </c>
      <c r="AW289" s="66" t="str">
        <f t="shared" si="207"/>
        <v/>
      </c>
      <c r="AX289" s="67" t="str">
        <f t="shared" si="208"/>
        <v/>
      </c>
      <c r="AY289" s="68" t="str">
        <f t="shared" si="232"/>
        <v/>
      </c>
      <c r="AZ289" s="69" t="str">
        <f t="shared" si="233"/>
        <v/>
      </c>
      <c r="BA289" s="70">
        <f t="shared" si="234"/>
        <v>0</v>
      </c>
      <c r="BB289" s="116"/>
      <c r="BC289" s="193">
        <v>59</v>
      </c>
      <c r="BD289" s="71"/>
      <c r="BE289" s="73"/>
      <c r="BF289" s="72"/>
      <c r="BG289" s="95" t="s">
        <v>406</v>
      </c>
      <c r="BH289" s="95" t="s">
        <v>44</v>
      </c>
      <c r="BI289" s="95"/>
      <c r="BJ289" s="170"/>
      <c r="BK289" s="74" t="s">
        <v>44</v>
      </c>
      <c r="BL289" s="75"/>
      <c r="BM289" s="76"/>
      <c r="BN289" s="77" t="s">
        <v>777</v>
      </c>
      <c r="BO289" s="78" t="str">
        <f t="shared" si="196"/>
        <v>{"key_code":"close_bracket","modifiers":["shift","option"]}</v>
      </c>
      <c r="BP289" s="178"/>
      <c r="BQ289" s="78" t="str">
        <f t="shared" si="209"/>
        <v/>
      </c>
    </row>
    <row r="290" spans="1:69" ht="42">
      <c r="A290" s="154"/>
      <c r="B290" s="137"/>
      <c r="C290" s="137"/>
      <c r="D290" s="360"/>
      <c r="E290" s="371" t="str">
        <f t="shared" si="210"/>
        <v/>
      </c>
      <c r="F290" s="138" t="str">
        <f t="shared" si="235"/>
        <v/>
      </c>
      <c r="G290" s="138" t="str">
        <f t="shared" si="236"/>
        <v/>
      </c>
      <c r="H290" s="138" t="str">
        <f t="shared" si="211"/>
        <v/>
      </c>
      <c r="I290" s="138" t="str">
        <f t="shared" si="212"/>
        <v/>
      </c>
      <c r="J290" s="138" t="str">
        <f t="shared" si="237"/>
        <v/>
      </c>
      <c r="K290" s="138" t="str">
        <f t="shared" si="238"/>
        <v/>
      </c>
      <c r="L290" s="138" t="str">
        <f t="shared" si="239"/>
        <v/>
      </c>
      <c r="M290" s="138" t="str">
        <f t="shared" si="240"/>
        <v/>
      </c>
      <c r="N290" s="138" t="str">
        <f t="shared" si="213"/>
        <v/>
      </c>
      <c r="O290" s="138" t="str">
        <f t="shared" si="214"/>
        <v/>
      </c>
      <c r="P290" s="138" t="str">
        <f t="shared" si="215"/>
        <v/>
      </c>
      <c r="Q290" s="138" t="str">
        <f t="shared" si="216"/>
        <v/>
      </c>
      <c r="R290" s="138" t="str">
        <f t="shared" si="217"/>
        <v/>
      </c>
      <c r="S290" s="138" t="str">
        <f t="shared" si="218"/>
        <v/>
      </c>
      <c r="T290" s="138" t="str">
        <f t="shared" si="219"/>
        <v/>
      </c>
      <c r="U290" s="138" t="str">
        <f t="shared" si="220"/>
        <v>{"description":"Sp ]","conditions":[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2}},{"set_variable":{"name":"LKS","value":1}}],"to_after_key_up":[{"set_variable":{"name":"C12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1}},{"set_variable":{"name":"LKS","value":1}}],"to_after_key_up":[{"set_variable":{"name":"C12","value":0}},{"set_variable":{"name":"USC","value":0}}],"type":"basic"},</v>
      </c>
      <c r="V290" s="138" t="str">
        <f t="shared" si="221"/>
        <v/>
      </c>
      <c r="W290" s="138"/>
      <c r="X290" s="138"/>
      <c r="Y290" s="160"/>
      <c r="Z290" s="159" t="str">
        <f t="shared" si="222"/>
        <v/>
      </c>
      <c r="AA290" s="138" t="str">
        <f t="shared" si="241"/>
        <v/>
      </c>
      <c r="AB290" s="138" t="str">
        <f t="shared" si="242"/>
        <v/>
      </c>
      <c r="AC290" s="160" t="str">
        <f t="shared" si="225"/>
        <v/>
      </c>
      <c r="AD290" s="162"/>
      <c r="AF290" s="34">
        <f t="shared" si="197"/>
        <v>1</v>
      </c>
      <c r="AG290" s="33" t="str">
        <f t="shared" si="198"/>
        <v>B</v>
      </c>
      <c r="AH290" s="33">
        <f t="shared" si="199"/>
        <v>0</v>
      </c>
      <c r="AI290" s="33">
        <f t="shared" si="200"/>
        <v>2</v>
      </c>
      <c r="AJ290" s="40">
        <f t="shared" si="201"/>
        <v>68719476736</v>
      </c>
      <c r="AK290" s="319">
        <f t="shared" si="202"/>
        <v>1</v>
      </c>
      <c r="AL290" s="116"/>
      <c r="AM290" s="66" t="str">
        <f t="shared" si="203"/>
        <v/>
      </c>
      <c r="AN290" s="67" t="str">
        <f t="shared" si="204"/>
        <v/>
      </c>
      <c r="AO290" s="68" t="str">
        <f t="shared" si="226"/>
        <v/>
      </c>
      <c r="AP290" s="69" t="str">
        <f t="shared" si="227"/>
        <v/>
      </c>
      <c r="AQ290" s="67">
        <f t="shared" si="228"/>
        <v>0</v>
      </c>
      <c r="AR290" s="66" t="str">
        <f t="shared" si="205"/>
        <v/>
      </c>
      <c r="AS290" s="67" t="str">
        <f t="shared" si="206"/>
        <v/>
      </c>
      <c r="AT290" s="68" t="str">
        <f t="shared" si="229"/>
        <v/>
      </c>
      <c r="AU290" s="69" t="str">
        <f t="shared" si="230"/>
        <v/>
      </c>
      <c r="AV290" s="67">
        <f t="shared" si="231"/>
        <v>0</v>
      </c>
      <c r="AW290" s="66" t="str">
        <f t="shared" si="207"/>
        <v/>
      </c>
      <c r="AX290" s="67" t="str">
        <f t="shared" si="208"/>
        <v/>
      </c>
      <c r="AY290" s="68" t="str">
        <f t="shared" si="232"/>
        <v/>
      </c>
      <c r="AZ290" s="69" t="str">
        <f t="shared" si="233"/>
        <v/>
      </c>
      <c r="BA290" s="70">
        <f t="shared" si="234"/>
        <v>0</v>
      </c>
      <c r="BB290" s="116"/>
      <c r="BC290" s="193">
        <v>60</v>
      </c>
      <c r="BD290" s="71"/>
      <c r="BE290" s="73"/>
      <c r="BF290" s="72"/>
      <c r="BG290" s="95" t="s">
        <v>406</v>
      </c>
      <c r="BH290" s="95" t="s">
        <v>124</v>
      </c>
      <c r="BI290" s="95"/>
      <c r="BJ290" s="170"/>
      <c r="BK290" s="74" t="s">
        <v>124</v>
      </c>
      <c r="BL290" s="75"/>
      <c r="BM290" s="76"/>
      <c r="BN290" s="77" t="s">
        <v>778</v>
      </c>
      <c r="BO290" s="78" t="str">
        <f t="shared" si="196"/>
        <v>{"key_code":"non_us_pound","modifiers":["shift","option"]}</v>
      </c>
      <c r="BP290" s="178"/>
      <c r="BQ290" s="78" t="str">
        <f t="shared" si="209"/>
        <v/>
      </c>
    </row>
    <row r="291" spans="1:69" ht="21">
      <c r="A291" s="154"/>
      <c r="B291" s="137"/>
      <c r="C291" s="137"/>
      <c r="D291" s="360"/>
      <c r="E291" s="371" t="str">
        <f t="shared" si="210"/>
        <v/>
      </c>
      <c r="F291" s="138" t="str">
        <f t="shared" si="235"/>
        <v/>
      </c>
      <c r="G291" s="138" t="str">
        <f t="shared" si="236"/>
        <v/>
      </c>
      <c r="H291" s="138" t="str">
        <f t="shared" si="211"/>
        <v/>
      </c>
      <c r="I291" s="138" t="str">
        <f t="shared" si="212"/>
        <v/>
      </c>
      <c r="J291" s="138" t="str">
        <f t="shared" si="237"/>
        <v/>
      </c>
      <c r="K291" s="138" t="str">
        <f t="shared" si="238"/>
        <v/>
      </c>
      <c r="L291" s="138" t="str">
        <f t="shared" si="239"/>
        <v/>
      </c>
      <c r="M291" s="138" t="str">
        <f t="shared" si="240"/>
        <v/>
      </c>
      <c r="N291" s="138" t="str">
        <f t="shared" si="213"/>
        <v/>
      </c>
      <c r="O291" s="138" t="str">
        <f t="shared" si="214"/>
        <v/>
      </c>
      <c r="P291" s="138" t="str">
        <f t="shared" si="215"/>
        <v/>
      </c>
      <c r="Q291" s="138" t="str">
        <f t="shared" si="216"/>
        <v/>
      </c>
      <c r="R291" s="138" t="str">
        <f t="shared" si="217"/>
        <v/>
      </c>
      <c r="S291" s="138" t="str">
        <f t="shared" si="218"/>
        <v/>
      </c>
      <c r="T291" s="138" t="str">
        <f t="shared" si="219"/>
        <v/>
      </c>
      <c r="U291" s="138" t="str">
        <f t="shared" si="220"/>
        <v/>
      </c>
      <c r="V291" s="138" t="str">
        <f t="shared" si="221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2}},{"set_variable":{"name":"LKS","value":1}}],"to_after_key_up":[{"set_variable":{"name":"B01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1}},{"set_variable":{"name":"LKS","value":1}}],"to_after_key_up":[{"set_variable":{"name":"B01","value":0}},{"set_variable":{"name":"USC","value":0}}],"type":"basic"},</v>
      </c>
      <c r="W291" s="138"/>
      <c r="X291" s="138"/>
      <c r="Y291" s="160"/>
      <c r="Z291" s="159" t="str">
        <f t="shared" si="222"/>
        <v/>
      </c>
      <c r="AA291" s="138" t="str">
        <f t="shared" si="241"/>
        <v/>
      </c>
      <c r="AB291" s="138" t="str">
        <f t="shared" si="242"/>
        <v/>
      </c>
      <c r="AC291" s="160" t="str">
        <f t="shared" si="225"/>
        <v/>
      </c>
      <c r="AD291" s="162"/>
      <c r="AF291" s="34">
        <f t="shared" si="197"/>
        <v>1</v>
      </c>
      <c r="AG291" s="33" t="str">
        <f t="shared" si="198"/>
        <v>C</v>
      </c>
      <c r="AH291" s="33">
        <f t="shared" si="199"/>
        <v>1</v>
      </c>
      <c r="AI291" s="33">
        <f t="shared" si="200"/>
        <v>2</v>
      </c>
      <c r="AJ291" s="40">
        <f t="shared" si="201"/>
        <v>137438953472</v>
      </c>
      <c r="AK291" s="319">
        <f t="shared" si="202"/>
        <v>1</v>
      </c>
      <c r="AL291" s="116"/>
      <c r="AM291" s="66" t="str">
        <f t="shared" si="203"/>
        <v/>
      </c>
      <c r="AN291" s="67" t="str">
        <f t="shared" si="204"/>
        <v/>
      </c>
      <c r="AO291" s="68" t="str">
        <f t="shared" si="226"/>
        <v/>
      </c>
      <c r="AP291" s="69" t="str">
        <f t="shared" si="227"/>
        <v/>
      </c>
      <c r="AQ291" s="67">
        <f t="shared" si="228"/>
        <v>0</v>
      </c>
      <c r="AR291" s="66" t="str">
        <f t="shared" si="205"/>
        <v/>
      </c>
      <c r="AS291" s="67" t="str">
        <f t="shared" si="206"/>
        <v/>
      </c>
      <c r="AT291" s="68" t="str">
        <f t="shared" si="229"/>
        <v/>
      </c>
      <c r="AU291" s="69" t="str">
        <f t="shared" si="230"/>
        <v/>
      </c>
      <c r="AV291" s="67">
        <f t="shared" si="231"/>
        <v>0</v>
      </c>
      <c r="AW291" s="66" t="str">
        <f t="shared" si="207"/>
        <v/>
      </c>
      <c r="AX291" s="67" t="str">
        <f t="shared" si="208"/>
        <v/>
      </c>
      <c r="AY291" s="68" t="str">
        <f t="shared" si="232"/>
        <v/>
      </c>
      <c r="AZ291" s="69" t="str">
        <f t="shared" si="233"/>
        <v/>
      </c>
      <c r="BA291" s="70">
        <f t="shared" si="234"/>
        <v>0</v>
      </c>
      <c r="BB291" s="116"/>
      <c r="BC291" s="193">
        <v>22</v>
      </c>
      <c r="BD291" s="71"/>
      <c r="BE291" s="73"/>
      <c r="BF291" s="72" t="s">
        <v>410</v>
      </c>
      <c r="BG291" s="95" t="s">
        <v>622</v>
      </c>
      <c r="BH291" s="95" t="s">
        <v>86</v>
      </c>
      <c r="BI291" s="95"/>
      <c r="BJ291" s="170"/>
      <c r="BK291" s="74" t="s">
        <v>86</v>
      </c>
      <c r="BL291" s="75"/>
      <c r="BM291" s="76"/>
      <c r="BN291" s="77"/>
      <c r="BO291" s="78" t="str">
        <f t="shared" si="196"/>
        <v>{"key_code":"h"},{"key_code":"o"}</v>
      </c>
      <c r="BP291" s="178"/>
      <c r="BQ291" s="78" t="str">
        <f t="shared" si="209"/>
        <v/>
      </c>
    </row>
    <row r="292" spans="1:69" ht="21">
      <c r="A292" s="154"/>
      <c r="B292" s="137"/>
      <c r="C292" s="137"/>
      <c r="D292" s="360"/>
      <c r="E292" s="371" t="str">
        <f t="shared" si="210"/>
        <v/>
      </c>
      <c r="F292" s="138" t="str">
        <f t="shared" si="235"/>
        <v/>
      </c>
      <c r="G292" s="138" t="str">
        <f t="shared" si="236"/>
        <v/>
      </c>
      <c r="H292" s="138" t="str">
        <f t="shared" si="211"/>
        <v/>
      </c>
      <c r="I292" s="138" t="str">
        <f t="shared" si="212"/>
        <v/>
      </c>
      <c r="J292" s="138" t="str">
        <f t="shared" si="237"/>
        <v/>
      </c>
      <c r="K292" s="138" t="str">
        <f t="shared" si="238"/>
        <v/>
      </c>
      <c r="L292" s="138" t="str">
        <f t="shared" si="239"/>
        <v/>
      </c>
      <c r="M292" s="138" t="str">
        <f t="shared" si="240"/>
        <v/>
      </c>
      <c r="N292" s="138" t="str">
        <f t="shared" si="213"/>
        <v/>
      </c>
      <c r="O292" s="138" t="str">
        <f t="shared" si="214"/>
        <v/>
      </c>
      <c r="P292" s="138" t="str">
        <f t="shared" si="215"/>
        <v/>
      </c>
      <c r="Q292" s="138" t="str">
        <f t="shared" si="216"/>
        <v/>
      </c>
      <c r="R292" s="138" t="str">
        <f t="shared" si="217"/>
        <v/>
      </c>
      <c r="S292" s="138" t="str">
        <f t="shared" si="218"/>
        <v/>
      </c>
      <c r="T292" s="138" t="str">
        <f t="shared" si="219"/>
        <v/>
      </c>
      <c r="U292" s="138" t="str">
        <f t="shared" si="220"/>
        <v/>
      </c>
      <c r="V292" s="138" t="str">
        <f t="shared" si="221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2}},{"set_variable":{"name":"LKS","value":1}}],"to_after_key_up":[{"set_variable":{"name":"B02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1}},{"set_variable":{"name":"LKS","value":1}}],"to_after_key_up":[{"set_variable":{"name":"B02","value":0}},{"set_variable":{"name":"USC","value":0}}],"type":"basic"},</v>
      </c>
      <c r="W292" s="138"/>
      <c r="X292" s="138"/>
      <c r="Y292" s="160"/>
      <c r="Z292" s="159" t="str">
        <f t="shared" si="222"/>
        <v/>
      </c>
      <c r="AA292" s="138" t="str">
        <f t="shared" si="241"/>
        <v/>
      </c>
      <c r="AB292" s="138" t="str">
        <f t="shared" si="242"/>
        <v/>
      </c>
      <c r="AC292" s="160" t="str">
        <f t="shared" si="225"/>
        <v/>
      </c>
      <c r="AD292" s="162"/>
      <c r="AF292" s="34">
        <f t="shared" si="197"/>
        <v>1</v>
      </c>
      <c r="AG292" s="33" t="str">
        <f t="shared" si="198"/>
        <v>C</v>
      </c>
      <c r="AH292" s="33">
        <f t="shared" si="199"/>
        <v>1</v>
      </c>
      <c r="AI292" s="33">
        <f t="shared" si="200"/>
        <v>2</v>
      </c>
      <c r="AJ292" s="40">
        <f t="shared" si="201"/>
        <v>274877906944</v>
      </c>
      <c r="AK292" s="319">
        <f t="shared" si="202"/>
        <v>1</v>
      </c>
      <c r="AL292" s="116"/>
      <c r="AM292" s="66" t="str">
        <f t="shared" si="203"/>
        <v/>
      </c>
      <c r="AN292" s="67" t="str">
        <f t="shared" si="204"/>
        <v/>
      </c>
      <c r="AO292" s="68" t="str">
        <f t="shared" si="226"/>
        <v/>
      </c>
      <c r="AP292" s="69" t="str">
        <f t="shared" si="227"/>
        <v/>
      </c>
      <c r="AQ292" s="67">
        <f t="shared" si="228"/>
        <v>0</v>
      </c>
      <c r="AR292" s="66" t="str">
        <f t="shared" si="205"/>
        <v/>
      </c>
      <c r="AS292" s="67" t="str">
        <f t="shared" si="206"/>
        <v/>
      </c>
      <c r="AT292" s="68" t="str">
        <f t="shared" si="229"/>
        <v/>
      </c>
      <c r="AU292" s="69" t="str">
        <f t="shared" si="230"/>
        <v/>
      </c>
      <c r="AV292" s="67">
        <f t="shared" si="231"/>
        <v>0</v>
      </c>
      <c r="AW292" s="66" t="str">
        <f t="shared" si="207"/>
        <v/>
      </c>
      <c r="AX292" s="67" t="str">
        <f t="shared" si="208"/>
        <v/>
      </c>
      <c r="AY292" s="68" t="str">
        <f t="shared" si="232"/>
        <v/>
      </c>
      <c r="AZ292" s="69" t="str">
        <f t="shared" si="233"/>
        <v/>
      </c>
      <c r="BA292" s="70">
        <f t="shared" si="234"/>
        <v>0</v>
      </c>
      <c r="BB292" s="116"/>
      <c r="BC292" s="193">
        <v>23</v>
      </c>
      <c r="BD292" s="71"/>
      <c r="BE292" s="73"/>
      <c r="BF292" s="72" t="s">
        <v>410</v>
      </c>
      <c r="BG292" s="95" t="s">
        <v>622</v>
      </c>
      <c r="BH292" s="95" t="s">
        <v>88</v>
      </c>
      <c r="BI292" s="95"/>
      <c r="BJ292" s="170"/>
      <c r="BK292" s="74" t="s">
        <v>88</v>
      </c>
      <c r="BL292" s="75"/>
      <c r="BM292" s="76"/>
      <c r="BN292" s="77"/>
      <c r="BO292" s="78" t="str">
        <f t="shared" si="196"/>
        <v>{"key_code":"h"},{"key_code":"i"}</v>
      </c>
      <c r="BP292" s="178"/>
      <c r="BQ292" s="78" t="str">
        <f t="shared" si="209"/>
        <v/>
      </c>
    </row>
    <row r="293" spans="1:69" ht="21">
      <c r="A293" s="154"/>
      <c r="B293" s="137"/>
      <c r="C293" s="137"/>
      <c r="D293" s="360"/>
      <c r="E293" s="371" t="str">
        <f t="shared" si="210"/>
        <v/>
      </c>
      <c r="F293" s="138" t="str">
        <f t="shared" si="235"/>
        <v/>
      </c>
      <c r="G293" s="138" t="str">
        <f t="shared" si="236"/>
        <v/>
      </c>
      <c r="H293" s="138" t="str">
        <f t="shared" si="211"/>
        <v/>
      </c>
      <c r="I293" s="138" t="str">
        <f t="shared" si="212"/>
        <v/>
      </c>
      <c r="J293" s="138" t="str">
        <f t="shared" si="237"/>
        <v/>
      </c>
      <c r="K293" s="138" t="str">
        <f t="shared" si="238"/>
        <v/>
      </c>
      <c r="L293" s="138" t="str">
        <f t="shared" si="239"/>
        <v/>
      </c>
      <c r="M293" s="138" t="str">
        <f t="shared" si="240"/>
        <v/>
      </c>
      <c r="N293" s="138" t="str">
        <f t="shared" si="213"/>
        <v/>
      </c>
      <c r="O293" s="138" t="str">
        <f t="shared" si="214"/>
        <v/>
      </c>
      <c r="P293" s="138" t="str">
        <f t="shared" si="215"/>
        <v/>
      </c>
      <c r="Q293" s="138" t="str">
        <f t="shared" si="216"/>
        <v/>
      </c>
      <c r="R293" s="138" t="str">
        <f t="shared" si="217"/>
        <v/>
      </c>
      <c r="S293" s="138" t="str">
        <f t="shared" si="218"/>
        <v/>
      </c>
      <c r="T293" s="138" t="str">
        <f t="shared" si="219"/>
        <v/>
      </c>
      <c r="U293" s="138" t="str">
        <f t="shared" si="220"/>
        <v/>
      </c>
      <c r="V293" s="138" t="str">
        <f t="shared" si="221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2}},{"set_variable":{"name":"LKS","value":1}}],"to_after_key_up":[{"set_variable":{"name":"B10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1}},{"set_variable":{"name":"LKS","value":1}}],"to_after_key_up":[{"set_variable":{"name":"B10","value":0}},{"set_variable":{"name":"USC","value":0}}],"type":"basic"},</v>
      </c>
      <c r="W293" s="138"/>
      <c r="X293" s="138"/>
      <c r="Y293" s="160"/>
      <c r="Z293" s="159" t="str">
        <f t="shared" si="222"/>
        <v/>
      </c>
      <c r="AA293" s="138" t="str">
        <f t="shared" si="241"/>
        <v/>
      </c>
      <c r="AB293" s="138" t="str">
        <f t="shared" si="242"/>
        <v/>
      </c>
      <c r="AC293" s="160" t="str">
        <f t="shared" si="225"/>
        <v/>
      </c>
      <c r="AD293" s="162"/>
      <c r="AF293" s="98">
        <f t="shared" si="197"/>
        <v>1</v>
      </c>
      <c r="AG293" s="99" t="str">
        <f t="shared" si="198"/>
        <v>C</v>
      </c>
      <c r="AH293" s="99">
        <f t="shared" si="199"/>
        <v>1</v>
      </c>
      <c r="AI293" s="99">
        <f t="shared" si="200"/>
        <v>2</v>
      </c>
      <c r="AJ293" s="100">
        <f t="shared" si="201"/>
        <v>70368744177664</v>
      </c>
      <c r="AK293" s="320">
        <f t="shared" si="202"/>
        <v>1</v>
      </c>
      <c r="AL293" s="116"/>
      <c r="AM293" s="109" t="str">
        <f t="shared" si="203"/>
        <v/>
      </c>
      <c r="AN293" s="110" t="str">
        <f t="shared" si="204"/>
        <v/>
      </c>
      <c r="AO293" s="111" t="str">
        <f t="shared" si="226"/>
        <v/>
      </c>
      <c r="AP293" s="112" t="str">
        <f t="shared" si="227"/>
        <v/>
      </c>
      <c r="AQ293" s="110">
        <f t="shared" si="228"/>
        <v>0</v>
      </c>
      <c r="AR293" s="109" t="str">
        <f t="shared" si="205"/>
        <v/>
      </c>
      <c r="AS293" s="110" t="str">
        <f t="shared" si="206"/>
        <v/>
      </c>
      <c r="AT293" s="111" t="str">
        <f t="shared" si="229"/>
        <v/>
      </c>
      <c r="AU293" s="112" t="str">
        <f t="shared" si="230"/>
        <v/>
      </c>
      <c r="AV293" s="110">
        <f t="shared" si="231"/>
        <v>0</v>
      </c>
      <c r="AW293" s="109" t="str">
        <f t="shared" si="207"/>
        <v/>
      </c>
      <c r="AX293" s="110" t="str">
        <f t="shared" si="208"/>
        <v/>
      </c>
      <c r="AY293" s="111" t="str">
        <f t="shared" si="232"/>
        <v/>
      </c>
      <c r="AZ293" s="112" t="str">
        <f t="shared" si="233"/>
        <v/>
      </c>
      <c r="BA293" s="113">
        <f t="shared" si="234"/>
        <v>0</v>
      </c>
      <c r="BB293" s="116"/>
      <c r="BC293" s="119">
        <v>31</v>
      </c>
      <c r="BD293" s="101"/>
      <c r="BE293" s="103"/>
      <c r="BF293" s="102" t="s">
        <v>410</v>
      </c>
      <c r="BG293" s="18" t="s">
        <v>622</v>
      </c>
      <c r="BH293" s="18" t="s">
        <v>104</v>
      </c>
      <c r="BI293" s="18"/>
      <c r="BJ293" s="171"/>
      <c r="BK293" s="104" t="s">
        <v>104</v>
      </c>
      <c r="BL293" s="105"/>
      <c r="BM293" s="106"/>
      <c r="BN293" s="107"/>
      <c r="BO293" s="108" t="str">
        <f t="shared" si="196"/>
        <v>{"key_code":"r"},{"key_code":"e"}</v>
      </c>
      <c r="BP293" s="133"/>
      <c r="BQ293" s="108" t="str">
        <f t="shared" si="209"/>
        <v/>
      </c>
    </row>
    <row r="294" spans="1:69" ht="21">
      <c r="A294" s="154"/>
      <c r="B294" s="137"/>
      <c r="C294" s="137"/>
      <c r="D294" s="137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 t="str">
        <f>IF(AND($AF294=1,$AG294="C"),_xlfn.CONCAT(W$3,$BH294,W$4,_xlfn.XLOOKUP($BH294,仮想キートップ,入力コード),W$5,_xlfn.XLOOKUP($BH294,仮想キートップ,キー位置),W$6,$BO294,W$7,_xlfn.XLOOKUP($BH294,仮想キートップ,キー位置),W$8),"")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D05","value":1}}],"to_if_alone":[{"key_code":"left_arrow"}],"to_after_key_up":[{"set_variable":{"name":"D05","value":0}},{"set_variable":{"name":"USC","value":0}}],"type":"basic"},</v>
      </c>
      <c r="X294" s="146"/>
      <c r="Y294" s="153"/>
      <c r="Z294" s="159" t="str">
        <f t="shared" si="222"/>
        <v/>
      </c>
      <c r="AA294" s="138" t="str">
        <f t="shared" si="241"/>
        <v/>
      </c>
      <c r="AB294" s="138" t="str">
        <f t="shared" si="242"/>
        <v/>
      </c>
      <c r="AC294" s="160" t="str">
        <f t="shared" si="225"/>
        <v/>
      </c>
      <c r="AD294" s="162"/>
      <c r="AF294" s="34">
        <f t="shared" si="197"/>
        <v>1</v>
      </c>
      <c r="AG294" s="33" t="str">
        <f t="shared" si="198"/>
        <v>C</v>
      </c>
      <c r="AH294" s="33">
        <f t="shared" si="199"/>
        <v>1</v>
      </c>
      <c r="AI294" s="33">
        <f t="shared" si="200"/>
        <v>2</v>
      </c>
      <c r="AJ294" s="40">
        <f t="shared" si="201"/>
        <v>131072</v>
      </c>
      <c r="AK294" s="319">
        <f t="shared" si="202"/>
        <v>0</v>
      </c>
      <c r="AL294" s="116"/>
      <c r="AM294" s="66" t="str">
        <f t="shared" si="203"/>
        <v/>
      </c>
      <c r="AN294" s="67" t="str">
        <f t="shared" si="204"/>
        <v/>
      </c>
      <c r="AO294" s="68" t="str">
        <f t="shared" ref="AO294:AO297" si="243">IF(AM294="","",_xlfn.BITOR(_xlfn.BITLSHIFT(1,_xlfn.XLOOKUP(AM294,仮想キートップ,ビット)),_xlfn.BITLSHIFT(1,_xlfn.XLOOKUP(AN294,仮想キートップ,ビット))))</f>
        <v/>
      </c>
      <c r="AP294" s="69" t="str">
        <f t="shared" ref="AP294:AP297" si="244">_xlfn.XLOOKUP(AO294,ビットパターン,出力かな,"")</f>
        <v/>
      </c>
      <c r="AQ294" s="67">
        <f t="shared" ref="AQ294:AQ297" si="245">LEN(AP294)</f>
        <v>0</v>
      </c>
      <c r="AR294" s="66" t="str">
        <f t="shared" si="205"/>
        <v/>
      </c>
      <c r="AS294" s="67" t="str">
        <f t="shared" si="206"/>
        <v/>
      </c>
      <c r="AT294" s="68" t="str">
        <f t="shared" ref="AT294:AT297" si="246">IF(AR294="","",_xlfn.BITOR(_xlfn.BITLSHIFT(1,_xlfn.XLOOKUP(AR294,仮想キートップ,ビット)),_xlfn.BITLSHIFT(1,_xlfn.XLOOKUP(AS294,仮想キートップ,ビット))))</f>
        <v/>
      </c>
      <c r="AU294" s="69" t="str">
        <f t="shared" ref="AU294:AU297" si="247">_xlfn.XLOOKUP(AT294,ビットパターン,出力かな,"")</f>
        <v/>
      </c>
      <c r="AV294" s="67">
        <f t="shared" ref="AV294:AV297" si="248">LEN(AU294)</f>
        <v>0</v>
      </c>
      <c r="AW294" s="66" t="str">
        <f t="shared" si="207"/>
        <v/>
      </c>
      <c r="AX294" s="67" t="str">
        <f t="shared" si="208"/>
        <v/>
      </c>
      <c r="AY294" s="68" t="str">
        <f t="shared" ref="AY294:AY297" si="249">IF(AW294="","",_xlfn.BITOR(_xlfn.BITLSHIFT(1,_xlfn.XLOOKUP(AW294,仮想キートップ,ビット)),_xlfn.BITLSHIFT(1,_xlfn.XLOOKUP(AX294,仮想キートップ,ビット))))</f>
        <v/>
      </c>
      <c r="AZ294" s="69" t="str">
        <f t="shared" ref="AZ294:AZ297" si="250">_xlfn.XLOOKUP(AY294,ビットパターン,出力かな,"")</f>
        <v/>
      </c>
      <c r="BA294" s="70">
        <f t="shared" ref="BA294:BA297" si="251">LEN(AZ294)</f>
        <v>0</v>
      </c>
      <c r="BB294" s="116"/>
      <c r="BC294" s="117">
        <v>6</v>
      </c>
      <c r="BD294" s="335"/>
      <c r="BE294" s="308"/>
      <c r="BF294" s="336" t="s">
        <v>410</v>
      </c>
      <c r="BG294" s="337" t="s">
        <v>622</v>
      </c>
      <c r="BH294" s="337" t="s">
        <v>32</v>
      </c>
      <c r="BI294" s="337"/>
      <c r="BJ294" s="311"/>
      <c r="BK294" s="338"/>
      <c r="BL294" s="339" t="s">
        <v>32</v>
      </c>
      <c r="BM294" s="340" t="s">
        <v>779</v>
      </c>
      <c r="BN294" s="341" t="s">
        <v>780</v>
      </c>
      <c r="BO294" s="123" t="str">
        <f t="shared" ref="BO294:BO297" si="252">IF(BN294="",_xlfn.XLOOKUP(BK294,ひらがな,ローマ字コード,""),BN294)</f>
        <v>{"key_code":"left_arrow"}</v>
      </c>
      <c r="BP294" s="131"/>
      <c r="BQ294" s="123" t="str">
        <f t="shared" si="209"/>
        <v/>
      </c>
    </row>
    <row r="295" spans="1:69" ht="21">
      <c r="A295" s="154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 t="str">
        <f>IF(AND($AF295=1,$AG295="C"),_xlfn.CONCAT(W$3,$BH295,W$4,_xlfn.XLOOKUP($BH295,仮想キートップ,入力コード),W$5,_xlfn.XLOOKUP($BH295,仮想キートップ,キー位置),W$6,$BO295,W$7,_xlfn.XLOOKUP($BH295,仮想キートップ,キー位置),W$8),"")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D06","value":1}}],"to_if_alone":[{"key_code":"right_arrow"}],"to_after_key_up":[{"set_variable":{"name":"D06","value":0}},{"set_variable":{"name":"USC","value":0}}],"type":"basic"},</v>
      </c>
      <c r="X295" s="137"/>
      <c r="Y295" s="137"/>
      <c r="Z295" s="159" t="str">
        <f t="shared" si="222"/>
        <v/>
      </c>
      <c r="AA295" s="138" t="str">
        <f t="shared" si="241"/>
        <v/>
      </c>
      <c r="AB295" s="138" t="str">
        <f t="shared" si="242"/>
        <v/>
      </c>
      <c r="AC295" s="160" t="str">
        <f t="shared" si="225"/>
        <v/>
      </c>
      <c r="AD295" s="162"/>
      <c r="AF295" s="34">
        <f t="shared" ref="AF295:AF296" si="253">COUNTA(BH295:BJ295)</f>
        <v>1</v>
      </c>
      <c r="AG295" s="33" t="str">
        <f t="shared" ref="AG295:AG296" si="254">CHAR($AG$16+AH295+AI295)</f>
        <v>C</v>
      </c>
      <c r="AH295" s="33">
        <f t="shared" ref="AH295:AH296" si="255">IF(BF295="",0,1)</f>
        <v>1</v>
      </c>
      <c r="AI295" s="33">
        <f t="shared" ref="AI295:AI296" si="256">IF(BG295="",0,2)</f>
        <v>2</v>
      </c>
      <c r="AJ295" s="40">
        <f t="shared" ref="AJ295:AJ296" si="257">_xlfn.BITOR(_xlfn.BITOR(_xlfn.BITLSHIFT(1,_xlfn.XLOOKUP(BH295,仮想キートップ,ビット)),_xlfn.BITLSHIFT(1,_xlfn.XLOOKUP(BI295,仮想キートップ,ビット))),_xlfn.BITLSHIFT(1,_xlfn.XLOOKUP(BJ295,仮想キートップ,ビット)))</f>
        <v>262144</v>
      </c>
      <c r="AK295" s="319">
        <f t="shared" ref="AK295:AK296" si="258">IF(OR(AF295=3,AND(AF295=2,COUNTIF(ビットパターンA,AJ295)+COUNTIF(ビットパターンB,AJ295)+COUNTIF(ビットパターンC,AJ295)=0)),0,LEN(BK295))</f>
        <v>0</v>
      </c>
      <c r="AL295" s="116"/>
      <c r="AM295" s="66" t="str">
        <f t="shared" ref="AM295:AM296" si="259">IF(AND($AF295=3,$BO295&lt;&gt;""),BH295,"")</f>
        <v/>
      </c>
      <c r="AN295" s="67" t="str">
        <f t="shared" ref="AN295:AN296" si="260">IF(AND($AF295=3,$BO295&lt;&gt;""),BI295,"")</f>
        <v/>
      </c>
      <c r="AO295" s="68" t="str">
        <f t="shared" ref="AO295:AO296" si="261">IF(AM295="","",_xlfn.BITOR(_xlfn.BITLSHIFT(1,_xlfn.XLOOKUP(AM295,仮想キートップ,ビット)),_xlfn.BITLSHIFT(1,_xlfn.XLOOKUP(AN295,仮想キートップ,ビット))))</f>
        <v/>
      </c>
      <c r="AP295" s="69" t="str">
        <f t="shared" ref="AP295:AP296" si="262">_xlfn.XLOOKUP(AO295,ビットパターン,出力かな,"")</f>
        <v/>
      </c>
      <c r="AQ295" s="67">
        <f t="shared" ref="AQ295:AQ296" si="263">LEN(AP295)</f>
        <v>0</v>
      </c>
      <c r="AR295" s="66" t="str">
        <f t="shared" ref="AR295:AR296" si="264">IF(AND($AF295=3,$BO295&lt;&gt;""),BH295,"")</f>
        <v/>
      </c>
      <c r="AS295" s="67" t="str">
        <f t="shared" ref="AS295:AS296" si="265">IF(AND($AF295=3,$BO295&lt;&gt;""),BJ295,"")</f>
        <v/>
      </c>
      <c r="AT295" s="68" t="str">
        <f t="shared" ref="AT295:AT296" si="266">IF(AR295="","",_xlfn.BITOR(_xlfn.BITLSHIFT(1,_xlfn.XLOOKUP(AR295,仮想キートップ,ビット)),_xlfn.BITLSHIFT(1,_xlfn.XLOOKUP(AS295,仮想キートップ,ビット))))</f>
        <v/>
      </c>
      <c r="AU295" s="69" t="str">
        <f t="shared" ref="AU295:AU296" si="267">_xlfn.XLOOKUP(AT295,ビットパターン,出力かな,"")</f>
        <v/>
      </c>
      <c r="AV295" s="67">
        <f t="shared" ref="AV295:AV296" si="268">LEN(AU295)</f>
        <v>0</v>
      </c>
      <c r="AW295" s="66" t="str">
        <f t="shared" ref="AW295:AW296" si="269">IF(AND($AF295=3,$BO295&lt;&gt;""),BI295,"")</f>
        <v/>
      </c>
      <c r="AX295" s="67" t="str">
        <f t="shared" ref="AX295:AX296" si="270">IF(AND($AF295=3,$BO295&lt;&gt;""),BJ295,"")</f>
        <v/>
      </c>
      <c r="AY295" s="68" t="str">
        <f t="shared" ref="AY295:AY296" si="271">IF(AW295="","",_xlfn.BITOR(_xlfn.BITLSHIFT(1,_xlfn.XLOOKUP(AW295,仮想キートップ,ビット)),_xlfn.BITLSHIFT(1,_xlfn.XLOOKUP(AX295,仮想キートップ,ビット))))</f>
        <v/>
      </c>
      <c r="AZ295" s="69" t="str">
        <f t="shared" ref="AZ295:AZ296" si="272">_xlfn.XLOOKUP(AY295,ビットパターン,出力かな,"")</f>
        <v/>
      </c>
      <c r="BA295" s="70">
        <f t="shared" ref="BA295:BA296" si="273">LEN(AZ295)</f>
        <v>0</v>
      </c>
      <c r="BB295" s="116"/>
      <c r="BC295" s="118">
        <v>7</v>
      </c>
      <c r="BD295" s="2"/>
      <c r="BE295" s="14"/>
      <c r="BF295" s="4" t="s">
        <v>410</v>
      </c>
      <c r="BG295" s="17" t="s">
        <v>622</v>
      </c>
      <c r="BH295" s="17" t="s">
        <v>34</v>
      </c>
      <c r="BI295" s="17"/>
      <c r="BJ295" s="169"/>
      <c r="BK295" s="31"/>
      <c r="BL295" s="6" t="s">
        <v>34</v>
      </c>
      <c r="BM295" s="7" t="s">
        <v>781</v>
      </c>
      <c r="BN295" s="16" t="s">
        <v>782</v>
      </c>
      <c r="BO295" s="29" t="str">
        <f t="shared" ref="BO295:BO296" si="274">IF(BN295="",_xlfn.XLOOKUP(BK295,ひらがな,ローマ字コード,""),BN295)</f>
        <v>{"key_code":"right_arrow"}</v>
      </c>
      <c r="BP295" s="132"/>
      <c r="BQ295" s="29" t="str">
        <f t="shared" ref="BQ295:BQ296" si="275">IF(BD295="","",IF(BP295&lt;&gt;"",BP295,IF(AF295&gt;1,BO295,_xlfn.CONCAT(BQ$14,_xlfn.XLOOKUP(BH295,入力キー,入力コード),BQ$16))))</f>
        <v/>
      </c>
    </row>
    <row r="296" spans="1:69" ht="21">
      <c r="A296" s="154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 t="str">
        <f>IF(AND($AF296=1,$AG296="A"),_xlfn.CONCAT(X$3,$BH296,X$4,_xlfn.XLOOKUP($BH296,仮想キートップ,入力コード),X$5,_xlfn.XLOOKUP($BH296,仮想キートップ,キー位置),X$6,$BO296,X$7,_xlfn.XLOOKUP($BH296,仮想キートップ,キー位置),X$8),"")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D07","value":1}}],"to_if_alone":[{"key_code":"delete_or_backspace"}],"to_after_key_up":[{"set_variable":{"name":"D07","value":0}},{"set_variable":{"name":"USC","value":0}}],"type":"basic"},</v>
      </c>
      <c r="Y296" s="137"/>
      <c r="Z296" s="159" t="str">
        <f t="shared" si="222"/>
        <v/>
      </c>
      <c r="AA296" s="138" t="str">
        <f t="shared" si="241"/>
        <v/>
      </c>
      <c r="AB296" s="138" t="str">
        <f t="shared" si="242"/>
        <v/>
      </c>
      <c r="AC296" s="160" t="str">
        <f t="shared" si="225"/>
        <v/>
      </c>
      <c r="AD296" s="162"/>
      <c r="AF296" s="34">
        <f t="shared" si="253"/>
        <v>1</v>
      </c>
      <c r="AG296" s="33" t="str">
        <f t="shared" si="254"/>
        <v>A</v>
      </c>
      <c r="AH296" s="33">
        <f t="shared" si="255"/>
        <v>1</v>
      </c>
      <c r="AI296" s="33">
        <f t="shared" si="256"/>
        <v>0</v>
      </c>
      <c r="AJ296" s="40">
        <f t="shared" si="257"/>
        <v>524288</v>
      </c>
      <c r="AK296" s="319">
        <f t="shared" si="258"/>
        <v>0</v>
      </c>
      <c r="AL296" s="116"/>
      <c r="AM296" s="66" t="str">
        <f t="shared" si="259"/>
        <v/>
      </c>
      <c r="AN296" s="67" t="str">
        <f t="shared" si="260"/>
        <v/>
      </c>
      <c r="AO296" s="68" t="str">
        <f t="shared" si="261"/>
        <v/>
      </c>
      <c r="AP296" s="69" t="str">
        <f t="shared" si="262"/>
        <v/>
      </c>
      <c r="AQ296" s="67">
        <f t="shared" si="263"/>
        <v>0</v>
      </c>
      <c r="AR296" s="66" t="str">
        <f t="shared" si="264"/>
        <v/>
      </c>
      <c r="AS296" s="67" t="str">
        <f t="shared" si="265"/>
        <v/>
      </c>
      <c r="AT296" s="68" t="str">
        <f t="shared" si="266"/>
        <v/>
      </c>
      <c r="AU296" s="69" t="str">
        <f t="shared" si="267"/>
        <v/>
      </c>
      <c r="AV296" s="67">
        <f t="shared" si="268"/>
        <v>0</v>
      </c>
      <c r="AW296" s="66" t="str">
        <f t="shared" si="269"/>
        <v/>
      </c>
      <c r="AX296" s="67" t="str">
        <f t="shared" si="270"/>
        <v/>
      </c>
      <c r="AY296" s="68" t="str">
        <f t="shared" si="271"/>
        <v/>
      </c>
      <c r="AZ296" s="69" t="str">
        <f t="shared" si="272"/>
        <v/>
      </c>
      <c r="BA296" s="70">
        <f t="shared" si="273"/>
        <v>0</v>
      </c>
      <c r="BB296" s="116"/>
      <c r="BC296" s="118">
        <v>8</v>
      </c>
      <c r="BD296" s="2"/>
      <c r="BE296" s="14"/>
      <c r="BF296" s="4" t="s">
        <v>410</v>
      </c>
      <c r="BG296" s="17"/>
      <c r="BH296" s="17" t="s">
        <v>36</v>
      </c>
      <c r="BI296" s="17"/>
      <c r="BJ296" s="169"/>
      <c r="BK296" s="31"/>
      <c r="BL296" s="6" t="s">
        <v>783</v>
      </c>
      <c r="BM296" s="7" t="s">
        <v>784</v>
      </c>
      <c r="BN296" s="16" t="s">
        <v>785</v>
      </c>
      <c r="BO296" s="29" t="str">
        <f t="shared" si="274"/>
        <v>{"key_code":"delete_or_backspace"}</v>
      </c>
      <c r="BP296" s="132"/>
      <c r="BQ296" s="29" t="str">
        <f t="shared" si="275"/>
        <v/>
      </c>
    </row>
    <row r="297" spans="1:69" ht="21">
      <c r="A297" s="154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 t="str">
        <f>_xlfn.CONCAT(Y$3,$BH297,Y$4,_xlfn.XLOOKUP($BH297,仮想キートップ,入力コード),Y$5,_xlfn.XLOOKUP($BH297,仮想キートップ,キー位置),Y$6,_xlfn.XLOOKUP($BH297,仮想キートップ,キー位置),Y$7)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D01","value":1}},{"set_variable":{"name":"LKS","value":1}}],"to_after_key_up":[{"set_variable":{"name":"D01","value":0}},{"set_variable":{"name":"USC","value":0}}],"type":"basic"},</v>
      </c>
      <c r="Z297" s="159" t="str">
        <f t="shared" si="222"/>
        <v/>
      </c>
      <c r="AA297" s="138" t="str">
        <f t="shared" si="241"/>
        <v/>
      </c>
      <c r="AB297" s="138" t="str">
        <f t="shared" si="242"/>
        <v/>
      </c>
      <c r="AC297" s="160" t="str">
        <f t="shared" si="225"/>
        <v/>
      </c>
      <c r="AD297" s="162"/>
      <c r="AF297" s="98">
        <f t="shared" si="197"/>
        <v>1</v>
      </c>
      <c r="AG297" s="99" t="str">
        <f t="shared" ref="AG297:AG340" si="276">CHAR($AG$16+AH297+AI297)</f>
        <v>C</v>
      </c>
      <c r="AH297" s="99">
        <f t="shared" si="199"/>
        <v>1</v>
      </c>
      <c r="AI297" s="99">
        <f t="shared" si="200"/>
        <v>2</v>
      </c>
      <c r="AJ297" s="100">
        <f t="shared" si="201"/>
        <v>8192</v>
      </c>
      <c r="AK297" s="320">
        <f t="shared" si="202"/>
        <v>0</v>
      </c>
      <c r="AL297" s="116"/>
      <c r="AM297" s="109" t="str">
        <f>IF(AND($AF297=3,$BO297&lt;&gt;""),BH297,"")</f>
        <v/>
      </c>
      <c r="AN297" s="110" t="str">
        <f>IF(AND($AF297=3,$BO297&lt;&gt;""),BI297,"")</f>
        <v/>
      </c>
      <c r="AO297" s="111" t="str">
        <f t="shared" si="243"/>
        <v/>
      </c>
      <c r="AP297" s="112" t="str">
        <f t="shared" si="244"/>
        <v/>
      </c>
      <c r="AQ297" s="110">
        <f t="shared" si="245"/>
        <v>0</v>
      </c>
      <c r="AR297" s="109" t="str">
        <f>IF(AND($AF297=3,$BO297&lt;&gt;""),BH297,"")</f>
        <v/>
      </c>
      <c r="AS297" s="110" t="str">
        <f>IF(AND($AF297=3,$BO297&lt;&gt;""),BJ297,"")</f>
        <v/>
      </c>
      <c r="AT297" s="111" t="str">
        <f t="shared" si="246"/>
        <v/>
      </c>
      <c r="AU297" s="112" t="str">
        <f t="shared" si="247"/>
        <v/>
      </c>
      <c r="AV297" s="110">
        <f t="shared" si="248"/>
        <v>0</v>
      </c>
      <c r="AW297" s="109" t="str">
        <f>IF(AND($AF297=3,$BO297&lt;&gt;""),BI297,"")</f>
        <v/>
      </c>
      <c r="AX297" s="110" t="str">
        <f>IF(AND($AF297=3,$BO297&lt;&gt;""),BJ297,"")</f>
        <v/>
      </c>
      <c r="AY297" s="111" t="str">
        <f t="shared" si="249"/>
        <v/>
      </c>
      <c r="AZ297" s="112" t="str">
        <f t="shared" si="250"/>
        <v/>
      </c>
      <c r="BA297" s="113">
        <f t="shared" si="251"/>
        <v>0</v>
      </c>
      <c r="BB297" s="116"/>
      <c r="BC297" s="119">
        <v>2</v>
      </c>
      <c r="BD297" s="101"/>
      <c r="BE297" s="103"/>
      <c r="BF297" s="102" t="s">
        <v>410</v>
      </c>
      <c r="BG297" s="18" t="s">
        <v>622</v>
      </c>
      <c r="BH297" s="18" t="s">
        <v>24</v>
      </c>
      <c r="BI297" s="18"/>
      <c r="BJ297" s="171"/>
      <c r="BK297" s="104"/>
      <c r="BL297" s="105"/>
      <c r="BM297" s="106"/>
      <c r="BN297" s="165"/>
      <c r="BO297" s="166" t="str">
        <f t="shared" si="252"/>
        <v/>
      </c>
      <c r="BP297" s="133"/>
      <c r="BQ297" s="108" t="str">
        <f t="shared" si="209"/>
        <v/>
      </c>
    </row>
    <row r="298" spans="1:69" ht="21">
      <c r="A298" s="145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53"/>
      <c r="Z298" s="371" t="str">
        <f t="shared" si="222"/>
        <v/>
      </c>
      <c r="AA298" s="138" t="str">
        <f t="shared" si="241"/>
        <v/>
      </c>
      <c r="AB298" s="138" t="str">
        <f t="shared" si="242"/>
        <v/>
      </c>
      <c r="AC298" s="160" t="str">
        <f t="shared" si="225"/>
        <v>{"description":"[英数] A","conditions":[{"type":"variable_unless","name":"USC","value":0}],"from":{"key_code":"a","modifiers":{"optional":["any"]}},"to":[{"key_code":"a"},{"set_variable":{"name":"C01","value":1}},{"set_variable":{"name":"USC","value":2}},{"set_variable":{"name":"LKS","value":1}}],"to_after_key_up":[{"set_variable":{"name":"C01","value":0}},{"set_variable":{"name":"USC","value":0}}],"type":"basic"},{"from":{"key_code":"a","modifiers":{"optional":["any"]}},"to":[{"key_code":"a"},{"set_variable":{"name":"C01","value":1}},{"set_variable":{"name":"USC","value":1}},{"set_variable":{"name":"LKS","value":1}}],"to_after_key_up":[{"set_variable":{"name":"C01","value":0}},{"set_variable":{"name":"USC","value":0}}],"type":"basic"},</v>
      </c>
      <c r="AD298" s="162"/>
      <c r="AF298" s="34">
        <f t="shared" ref="AF298:AF344" si="277">COUNTA(BH298:BJ298)</f>
        <v>1</v>
      </c>
      <c r="AG298" s="33" t="str">
        <f t="shared" si="276"/>
        <v>@</v>
      </c>
      <c r="AH298" s="33">
        <f t="shared" ref="AH298:AH344" si="278">IF(BF298="",0,1)</f>
        <v>0</v>
      </c>
      <c r="AI298" s="33">
        <f t="shared" ref="AI298:AI344" si="279">IF(BG298="",0,2)</f>
        <v>0</v>
      </c>
      <c r="AJ298" s="40">
        <f t="shared" si="201"/>
        <v>33554432</v>
      </c>
      <c r="AK298" s="319">
        <f t="shared" si="202"/>
        <v>0</v>
      </c>
      <c r="AL298" s="116"/>
      <c r="AM298" s="66" t="str">
        <f t="shared" ref="AM298:AM344" si="280">IF(AND($AF298=3,$BO298&lt;&gt;""),BH298,"")</f>
        <v/>
      </c>
      <c r="AN298" s="67" t="str">
        <f t="shared" ref="AN298:AN344" si="281">IF(AND($AF298=3,$BO298&lt;&gt;""),BI298,"")</f>
        <v/>
      </c>
      <c r="AO298" s="68" t="str">
        <f t="shared" ref="AO298:AO344" si="282">IF(AM298="","",_xlfn.BITOR(_xlfn.BITLSHIFT(1,_xlfn.XLOOKUP(AM298,仮想キートップ,ビット)),_xlfn.BITLSHIFT(1,_xlfn.XLOOKUP(AN298,仮想キートップ,ビット))))</f>
        <v/>
      </c>
      <c r="AP298" s="69" t="str">
        <f t="shared" ref="AP298:AP344" si="283">_xlfn.XLOOKUP(AO298,ビットパターン,出力かな,"")</f>
        <v/>
      </c>
      <c r="AQ298" s="67">
        <f t="shared" ref="AQ298:AQ344" si="284">LEN(AP298)</f>
        <v>0</v>
      </c>
      <c r="AR298" s="66" t="str">
        <f t="shared" ref="AR298:AR344" si="285">IF(AND($AF298=3,$BO298&lt;&gt;""),BH298,"")</f>
        <v/>
      </c>
      <c r="AS298" s="67" t="str">
        <f t="shared" ref="AS298:AS344" si="286">IF(AND($AF298=3,$BO298&lt;&gt;""),BJ298,"")</f>
        <v/>
      </c>
      <c r="AT298" s="68" t="str">
        <f t="shared" ref="AT298:AT344" si="287">IF(AR298="","",_xlfn.BITOR(_xlfn.BITLSHIFT(1,_xlfn.XLOOKUP(AR298,仮想キートップ,ビット)),_xlfn.BITLSHIFT(1,_xlfn.XLOOKUP(AS298,仮想キートップ,ビット))))</f>
        <v/>
      </c>
      <c r="AU298" s="69" t="str">
        <f t="shared" ref="AU298:AU344" si="288">_xlfn.XLOOKUP(AT298,ビットパターン,出力かな,"")</f>
        <v/>
      </c>
      <c r="AV298" s="67">
        <f t="shared" ref="AV298:AV344" si="289">LEN(AU298)</f>
        <v>0</v>
      </c>
      <c r="AW298" s="66" t="str">
        <f t="shared" ref="AW298:AW344" si="290">IF(AND($AF298=3,$BO298&lt;&gt;""),BI298,"")</f>
        <v/>
      </c>
      <c r="AX298" s="67" t="str">
        <f t="shared" ref="AX298:AX344" si="291">IF(AND($AF298=3,$BO298&lt;&gt;""),BJ298,"")</f>
        <v/>
      </c>
      <c r="AY298" s="68" t="str">
        <f t="shared" ref="AY298:AY344" si="292">IF(AW298="","",_xlfn.BITOR(_xlfn.BITLSHIFT(1,_xlfn.XLOOKUP(AW298,仮想キートップ,ビット)),_xlfn.BITLSHIFT(1,_xlfn.XLOOKUP(AX298,仮想キートップ,ビット))))</f>
        <v/>
      </c>
      <c r="AZ298" s="69" t="str">
        <f t="shared" ref="AZ298:AZ344" si="293">_xlfn.XLOOKUP(AY298,ビットパターン,出力かな,"")</f>
        <v/>
      </c>
      <c r="BA298" s="70">
        <f t="shared" ref="BA298:BA344" si="294">LEN(AZ298)</f>
        <v>0</v>
      </c>
      <c r="BB298" s="116"/>
      <c r="BC298" s="384"/>
      <c r="BD298" s="385" t="s">
        <v>406</v>
      </c>
      <c r="BE298" s="386"/>
      <c r="BF298" s="387"/>
      <c r="BG298" s="388"/>
      <c r="BH298" s="388" t="s">
        <v>56</v>
      </c>
      <c r="BI298" s="388"/>
      <c r="BJ298" s="389"/>
      <c r="BK298" s="330"/>
      <c r="BL298" s="331"/>
      <c r="BM298" s="332"/>
      <c r="BN298" s="353"/>
      <c r="BO298" s="333"/>
      <c r="BP298" s="334"/>
      <c r="BQ298" s="333" t="str">
        <f t="shared" si="209"/>
        <v>{"key_code":"a"}</v>
      </c>
    </row>
    <row r="299" spans="1:69" ht="21">
      <c r="A299" s="154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360"/>
      <c r="Z299" s="371" t="str">
        <f t="shared" si="222"/>
        <v/>
      </c>
      <c r="AA299" s="138" t="str">
        <f t="shared" si="241"/>
        <v/>
      </c>
      <c r="AB299" s="138" t="str">
        <f t="shared" si="242"/>
        <v/>
      </c>
      <c r="AC299" s="160" t="str">
        <f t="shared" si="225"/>
        <v>{"description":"[英数] B","conditions":[{"type":"variable_unless","name":"USC","value":0}],"from":{"key_code":"b","modifiers":{"optional":["any"]}},"to":[{"key_code":"b"},{"set_variable":{"name":"B05","value":1}},{"set_variable":{"name":"USC","value":2}},{"set_variable":{"name":"LKS","value":1}}],"to_after_key_up":[{"set_variable":{"name":"B05","value":0}},{"set_variable":{"name":"USC","value":0}}],"type":"basic"},{"from":{"key_code":"b","modifiers":{"optional":["any"]}},"to":[{"key_code":"b"},{"set_variable":{"name":"B05","value":1}},{"set_variable":{"name":"USC","value":1}},{"set_variable":{"name":"LKS","value":1}}],"to_after_key_up":[{"set_variable":{"name":"B05","value":0}},{"set_variable":{"name":"USC","value":0}}],"type":"basic"},</v>
      </c>
      <c r="AD299" s="162"/>
      <c r="AF299" s="34">
        <f t="shared" si="277"/>
        <v>1</v>
      </c>
      <c r="AG299" s="33" t="str">
        <f t="shared" si="276"/>
        <v>@</v>
      </c>
      <c r="AH299" s="33">
        <f t="shared" si="278"/>
        <v>0</v>
      </c>
      <c r="AI299" s="33">
        <f t="shared" si="279"/>
        <v>0</v>
      </c>
      <c r="AJ299" s="40">
        <f t="shared" si="201"/>
        <v>2199023255552</v>
      </c>
      <c r="AK299" s="319">
        <f t="shared" si="202"/>
        <v>0</v>
      </c>
      <c r="AL299" s="116"/>
      <c r="AM299" s="66" t="str">
        <f t="shared" si="280"/>
        <v/>
      </c>
      <c r="AN299" s="67" t="str">
        <f t="shared" si="281"/>
        <v/>
      </c>
      <c r="AO299" s="68" t="str">
        <f t="shared" si="282"/>
        <v/>
      </c>
      <c r="AP299" s="69" t="str">
        <f t="shared" si="283"/>
        <v/>
      </c>
      <c r="AQ299" s="67">
        <f t="shared" si="284"/>
        <v>0</v>
      </c>
      <c r="AR299" s="66" t="str">
        <f t="shared" si="285"/>
        <v/>
      </c>
      <c r="AS299" s="67" t="str">
        <f t="shared" si="286"/>
        <v/>
      </c>
      <c r="AT299" s="68" t="str">
        <f t="shared" si="287"/>
        <v/>
      </c>
      <c r="AU299" s="69" t="str">
        <f t="shared" si="288"/>
        <v/>
      </c>
      <c r="AV299" s="67">
        <f t="shared" si="289"/>
        <v>0</v>
      </c>
      <c r="AW299" s="66" t="str">
        <f t="shared" si="290"/>
        <v/>
      </c>
      <c r="AX299" s="67" t="str">
        <f t="shared" si="291"/>
        <v/>
      </c>
      <c r="AY299" s="68" t="str">
        <f t="shared" si="292"/>
        <v/>
      </c>
      <c r="AZ299" s="69" t="str">
        <f t="shared" si="293"/>
        <v/>
      </c>
      <c r="BA299" s="70">
        <f t="shared" si="294"/>
        <v>0</v>
      </c>
      <c r="BB299" s="116"/>
      <c r="BC299" s="390"/>
      <c r="BD299" s="391" t="s">
        <v>410</v>
      </c>
      <c r="BE299" s="392"/>
      <c r="BF299" s="393"/>
      <c r="BG299" s="270"/>
      <c r="BH299" s="270" t="s">
        <v>93</v>
      </c>
      <c r="BI299" s="270"/>
      <c r="BJ299" s="394"/>
      <c r="BK299" s="74"/>
      <c r="BL299" s="75"/>
      <c r="BM299" s="76"/>
      <c r="BN299" s="354"/>
      <c r="BO299" s="78"/>
      <c r="BP299" s="178"/>
      <c r="BQ299" s="78" t="str">
        <f t="shared" si="209"/>
        <v>{"key_code":"b"}</v>
      </c>
    </row>
    <row r="300" spans="1:69" ht="21">
      <c r="A300" s="154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360"/>
      <c r="Z300" s="371" t="str">
        <f t="shared" si="222"/>
        <v/>
      </c>
      <c r="AA300" s="138" t="str">
        <f t="shared" si="241"/>
        <v/>
      </c>
      <c r="AB300" s="138" t="str">
        <f t="shared" si="242"/>
        <v/>
      </c>
      <c r="AC300" s="160" t="str">
        <f t="shared" si="225"/>
        <v>{"description":"[英数] C","conditions":[{"type":"variable_unless","name":"USC","value":0}],"from":{"key_code":"c","modifiers":{"optional":["any"]}},"to":[{"key_code":"c"},{"set_variable":{"name":"B03","value":1}},{"set_variable":{"name":"USC","value":2}},{"set_variable":{"name":"LKS","value":1}}],"to_after_key_up":[{"set_variable":{"name":"B03","value":0}},{"set_variable":{"name":"USC","value":0}}],"type":"basic"},{"from":{"key_code":"c","modifiers":{"optional":["any"]}},"to":[{"key_code":"c"},{"set_variable":{"name":"B03","value":1}},{"set_variable":{"name":"USC","value":1}},{"set_variable":{"name":"LKS","value":1}}],"to_after_key_up":[{"set_variable":{"name":"B03","value":0}},{"set_variable":{"name":"USC","value":0}}],"type":"basic"},</v>
      </c>
      <c r="AD300" s="162"/>
      <c r="AF300" s="34">
        <f t="shared" si="277"/>
        <v>1</v>
      </c>
      <c r="AG300" s="33" t="str">
        <f t="shared" si="276"/>
        <v>@</v>
      </c>
      <c r="AH300" s="33">
        <f t="shared" si="278"/>
        <v>0</v>
      </c>
      <c r="AI300" s="33">
        <f t="shared" si="279"/>
        <v>0</v>
      </c>
      <c r="AJ300" s="40">
        <f t="shared" si="201"/>
        <v>549755813888</v>
      </c>
      <c r="AK300" s="319">
        <f t="shared" si="202"/>
        <v>0</v>
      </c>
      <c r="AL300" s="116"/>
      <c r="AM300" s="66" t="str">
        <f t="shared" si="280"/>
        <v/>
      </c>
      <c r="AN300" s="67" t="str">
        <f t="shared" si="281"/>
        <v/>
      </c>
      <c r="AO300" s="68" t="str">
        <f t="shared" si="282"/>
        <v/>
      </c>
      <c r="AP300" s="69" t="str">
        <f t="shared" si="283"/>
        <v/>
      </c>
      <c r="AQ300" s="67">
        <f t="shared" si="284"/>
        <v>0</v>
      </c>
      <c r="AR300" s="66" t="str">
        <f t="shared" si="285"/>
        <v/>
      </c>
      <c r="AS300" s="67" t="str">
        <f t="shared" si="286"/>
        <v/>
      </c>
      <c r="AT300" s="68" t="str">
        <f t="shared" si="287"/>
        <v/>
      </c>
      <c r="AU300" s="69" t="str">
        <f t="shared" si="288"/>
        <v/>
      </c>
      <c r="AV300" s="67">
        <f t="shared" si="289"/>
        <v>0</v>
      </c>
      <c r="AW300" s="66" t="str">
        <f t="shared" si="290"/>
        <v/>
      </c>
      <c r="AX300" s="67" t="str">
        <f t="shared" si="291"/>
        <v/>
      </c>
      <c r="AY300" s="68" t="str">
        <f t="shared" si="292"/>
        <v/>
      </c>
      <c r="AZ300" s="69" t="str">
        <f t="shared" si="293"/>
        <v/>
      </c>
      <c r="BA300" s="70">
        <f t="shared" si="294"/>
        <v>0</v>
      </c>
      <c r="BB300" s="116"/>
      <c r="BC300" s="390"/>
      <c r="BD300" s="391" t="s">
        <v>410</v>
      </c>
      <c r="BE300" s="392"/>
      <c r="BF300" s="393"/>
      <c r="BG300" s="270"/>
      <c r="BH300" s="270" t="s">
        <v>89</v>
      </c>
      <c r="BI300" s="270"/>
      <c r="BJ300" s="394"/>
      <c r="BK300" s="74"/>
      <c r="BL300" s="75"/>
      <c r="BM300" s="76"/>
      <c r="BN300" s="354"/>
      <c r="BO300" s="78"/>
      <c r="BP300" s="178"/>
      <c r="BQ300" s="78" t="str">
        <f t="shared" si="209"/>
        <v>{"key_code":"c"}</v>
      </c>
    </row>
    <row r="301" spans="1:69" ht="21">
      <c r="A301" s="154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360"/>
      <c r="Z301" s="371" t="str">
        <f t="shared" si="222"/>
        <v/>
      </c>
      <c r="AA301" s="138" t="str">
        <f t="shared" si="241"/>
        <v/>
      </c>
      <c r="AB301" s="138" t="str">
        <f t="shared" si="242"/>
        <v/>
      </c>
      <c r="AC301" s="160" t="str">
        <f t="shared" si="225"/>
        <v>{"description":"[英数] D","conditions":[{"type":"variable_unless","name":"USC","value":0}],"from":{"key_code":"d","modifiers":{"optional":["any"]}},"to":[{"key_code":"d"},{"set_variable":{"name":"C03","value":1}},{"set_variable":{"name":"USC","value":2}},{"set_variable":{"name":"LKS","value":1}}],"to_after_key_up":[{"set_variable":{"name":"C03","value":0}},{"set_variable":{"name":"USC","value":0}}],"type":"basic"},{"from":{"key_code":"d","modifiers":{"optional":["any"]}},"to":[{"key_code":"d"},{"set_variable":{"name":"C03","value":1}},{"set_variable":{"name":"USC","value":1}},{"set_variable":{"name":"LKS","value":1}}],"to_after_key_up":[{"set_variable":{"name":"C03","value":0}},{"set_variable":{"name":"USC","value":0}}],"type":"basic"},</v>
      </c>
      <c r="AD301" s="162"/>
      <c r="AF301" s="34">
        <f t="shared" si="277"/>
        <v>1</v>
      </c>
      <c r="AG301" s="33" t="str">
        <f t="shared" si="276"/>
        <v>@</v>
      </c>
      <c r="AH301" s="33">
        <f t="shared" si="278"/>
        <v>0</v>
      </c>
      <c r="AI301" s="33">
        <f t="shared" si="279"/>
        <v>0</v>
      </c>
      <c r="AJ301" s="40">
        <f t="shared" si="201"/>
        <v>134217728</v>
      </c>
      <c r="AK301" s="319">
        <f t="shared" si="202"/>
        <v>0</v>
      </c>
      <c r="AL301" s="116"/>
      <c r="AM301" s="66" t="str">
        <f t="shared" si="280"/>
        <v/>
      </c>
      <c r="AN301" s="67" t="str">
        <f t="shared" si="281"/>
        <v/>
      </c>
      <c r="AO301" s="68" t="str">
        <f t="shared" si="282"/>
        <v/>
      </c>
      <c r="AP301" s="69" t="str">
        <f t="shared" si="283"/>
        <v/>
      </c>
      <c r="AQ301" s="67">
        <f t="shared" si="284"/>
        <v>0</v>
      </c>
      <c r="AR301" s="66" t="str">
        <f t="shared" si="285"/>
        <v/>
      </c>
      <c r="AS301" s="67" t="str">
        <f t="shared" si="286"/>
        <v/>
      </c>
      <c r="AT301" s="68" t="str">
        <f t="shared" si="287"/>
        <v/>
      </c>
      <c r="AU301" s="69" t="str">
        <f t="shared" si="288"/>
        <v/>
      </c>
      <c r="AV301" s="67">
        <f t="shared" si="289"/>
        <v>0</v>
      </c>
      <c r="AW301" s="66" t="str">
        <f t="shared" si="290"/>
        <v/>
      </c>
      <c r="AX301" s="67" t="str">
        <f t="shared" si="291"/>
        <v/>
      </c>
      <c r="AY301" s="68" t="str">
        <f t="shared" si="292"/>
        <v/>
      </c>
      <c r="AZ301" s="69" t="str">
        <f t="shared" si="293"/>
        <v/>
      </c>
      <c r="BA301" s="70">
        <f t="shared" si="294"/>
        <v>0</v>
      </c>
      <c r="BB301" s="116"/>
      <c r="BC301" s="390"/>
      <c r="BD301" s="391" t="s">
        <v>410</v>
      </c>
      <c r="BE301" s="392"/>
      <c r="BF301" s="393"/>
      <c r="BG301" s="270"/>
      <c r="BH301" s="270" t="s">
        <v>60</v>
      </c>
      <c r="BI301" s="270"/>
      <c r="BJ301" s="394"/>
      <c r="BK301" s="74"/>
      <c r="BL301" s="75"/>
      <c r="BM301" s="76"/>
      <c r="BN301" s="354"/>
      <c r="BO301" s="78"/>
      <c r="BP301" s="178"/>
      <c r="BQ301" s="78" t="str">
        <f t="shared" si="209"/>
        <v>{"key_code":"d"}</v>
      </c>
    </row>
    <row r="302" spans="1:69" ht="21">
      <c r="A302" s="154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360"/>
      <c r="Z302" s="371" t="str">
        <f t="shared" si="222"/>
        <v/>
      </c>
      <c r="AA302" s="138" t="str">
        <f t="shared" si="241"/>
        <v/>
      </c>
      <c r="AB302" s="138" t="str">
        <f t="shared" si="242"/>
        <v/>
      </c>
      <c r="AC302" s="160" t="str">
        <f t="shared" si="225"/>
        <v>{"description":"[英数] E","conditions":[{"type":"variable_unless","name":"USC","value":0}],"from":{"key_code":"e","modifiers":{"optional":["any"]}},"to":[{"key_code":"e"},{"set_variable":{"name":"D03","value":1}},{"set_variable":{"name":"USC","value":2}},{"set_variable":{"name":"LKS","value":1}}],"to_after_key_up":[{"set_variable":{"name":"D03","value":0}},{"set_variable":{"name":"USC","value":0}}],"type":"basic"},{"from":{"key_code":"e","modifiers":{"optional":["any"]}},"to":[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  <c r="AD302" s="162"/>
      <c r="AF302" s="34">
        <f t="shared" si="277"/>
        <v>1</v>
      </c>
      <c r="AG302" s="33" t="str">
        <f t="shared" si="276"/>
        <v>@</v>
      </c>
      <c r="AH302" s="33">
        <f t="shared" si="278"/>
        <v>0</v>
      </c>
      <c r="AI302" s="33">
        <f t="shared" si="279"/>
        <v>0</v>
      </c>
      <c r="AJ302" s="40">
        <f t="shared" si="201"/>
        <v>32768</v>
      </c>
      <c r="AK302" s="319">
        <f t="shared" si="202"/>
        <v>0</v>
      </c>
      <c r="AL302" s="116"/>
      <c r="AM302" s="66" t="str">
        <f t="shared" si="280"/>
        <v/>
      </c>
      <c r="AN302" s="67" t="str">
        <f t="shared" si="281"/>
        <v/>
      </c>
      <c r="AO302" s="68" t="str">
        <f t="shared" si="282"/>
        <v/>
      </c>
      <c r="AP302" s="69" t="str">
        <f t="shared" si="283"/>
        <v/>
      </c>
      <c r="AQ302" s="67">
        <f t="shared" si="284"/>
        <v>0</v>
      </c>
      <c r="AR302" s="66" t="str">
        <f t="shared" si="285"/>
        <v/>
      </c>
      <c r="AS302" s="67" t="str">
        <f t="shared" si="286"/>
        <v/>
      </c>
      <c r="AT302" s="68" t="str">
        <f t="shared" si="287"/>
        <v/>
      </c>
      <c r="AU302" s="69" t="str">
        <f t="shared" si="288"/>
        <v/>
      </c>
      <c r="AV302" s="67">
        <f t="shared" si="289"/>
        <v>0</v>
      </c>
      <c r="AW302" s="66" t="str">
        <f t="shared" si="290"/>
        <v/>
      </c>
      <c r="AX302" s="67" t="str">
        <f t="shared" si="291"/>
        <v/>
      </c>
      <c r="AY302" s="68" t="str">
        <f t="shared" si="292"/>
        <v/>
      </c>
      <c r="AZ302" s="69" t="str">
        <f t="shared" si="293"/>
        <v/>
      </c>
      <c r="BA302" s="70">
        <f t="shared" si="294"/>
        <v>0</v>
      </c>
      <c r="BB302" s="116"/>
      <c r="BC302" s="390"/>
      <c r="BD302" s="391" t="s">
        <v>410</v>
      </c>
      <c r="BE302" s="392"/>
      <c r="BF302" s="393"/>
      <c r="BG302" s="270"/>
      <c r="BH302" s="270" t="s">
        <v>27</v>
      </c>
      <c r="BI302" s="270"/>
      <c r="BJ302" s="394"/>
      <c r="BK302" s="74"/>
      <c r="BL302" s="75"/>
      <c r="BM302" s="76"/>
      <c r="BN302" s="354"/>
      <c r="BO302" s="78"/>
      <c r="BP302" s="178"/>
      <c r="BQ302" s="78" t="str">
        <f t="shared" si="209"/>
        <v>{"key_code":"e"}</v>
      </c>
    </row>
    <row r="303" spans="1:69" ht="21">
      <c r="A303" s="154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360"/>
      <c r="Z303" s="371" t="str">
        <f t="shared" si="222"/>
        <v/>
      </c>
      <c r="AA303" s="138" t="str">
        <f t="shared" si="241"/>
        <v/>
      </c>
      <c r="AB303" s="138" t="str">
        <f t="shared" si="242"/>
        <v/>
      </c>
      <c r="AC303" s="160" t="str">
        <f t="shared" si="225"/>
        <v>{"description":"[英数] F","conditions":[{"type":"variable_unless","name":"USC","value":0}],"from":{"key_code":"f","modifiers":{"optional":["any"]}},"to":[{"key_code":"f"},{"set_variable":{"name":"C04","value":1}},{"set_variable":{"name":"USC","value":2}},{"set_variable":{"name":"LKS","value":1}}],"to_after_key_up":[{"set_variable":{"name":"C04","value":0}},{"set_variable":{"name":"USC","value":0}}],"type":"basic"},{"from":{"key_code":"f","modifiers":{"optional":["any"]}},"to":[{"key_code":"f"},{"set_variable":{"name":"C04","value":1}},{"set_variable":{"name":"USC","value":1}},{"set_variable":{"name":"LKS","value":1}}],"to_after_key_up":[{"set_variable":{"name":"C04","value":0}},{"set_variable":{"name":"USC","value":0}}],"type":"basic"},</v>
      </c>
      <c r="AD303" s="162"/>
      <c r="AF303" s="34">
        <f t="shared" si="277"/>
        <v>1</v>
      </c>
      <c r="AG303" s="33" t="str">
        <f t="shared" si="276"/>
        <v>@</v>
      </c>
      <c r="AH303" s="33">
        <f t="shared" si="278"/>
        <v>0</v>
      </c>
      <c r="AI303" s="33">
        <f t="shared" si="279"/>
        <v>0</v>
      </c>
      <c r="AJ303" s="40">
        <f t="shared" si="201"/>
        <v>268435456</v>
      </c>
      <c r="AK303" s="319">
        <f t="shared" si="202"/>
        <v>0</v>
      </c>
      <c r="AL303" s="116"/>
      <c r="AM303" s="66" t="str">
        <f t="shared" si="280"/>
        <v/>
      </c>
      <c r="AN303" s="67" t="str">
        <f t="shared" si="281"/>
        <v/>
      </c>
      <c r="AO303" s="68" t="str">
        <f t="shared" si="282"/>
        <v/>
      </c>
      <c r="AP303" s="69" t="str">
        <f t="shared" si="283"/>
        <v/>
      </c>
      <c r="AQ303" s="67">
        <f t="shared" si="284"/>
        <v>0</v>
      </c>
      <c r="AR303" s="66" t="str">
        <f t="shared" si="285"/>
        <v/>
      </c>
      <c r="AS303" s="67" t="str">
        <f t="shared" si="286"/>
        <v/>
      </c>
      <c r="AT303" s="68" t="str">
        <f t="shared" si="287"/>
        <v/>
      </c>
      <c r="AU303" s="69" t="str">
        <f t="shared" si="288"/>
        <v/>
      </c>
      <c r="AV303" s="67">
        <f t="shared" si="289"/>
        <v>0</v>
      </c>
      <c r="AW303" s="66" t="str">
        <f t="shared" si="290"/>
        <v/>
      </c>
      <c r="AX303" s="67" t="str">
        <f t="shared" si="291"/>
        <v/>
      </c>
      <c r="AY303" s="68" t="str">
        <f t="shared" si="292"/>
        <v/>
      </c>
      <c r="AZ303" s="69" t="str">
        <f t="shared" si="293"/>
        <v/>
      </c>
      <c r="BA303" s="70">
        <f t="shared" si="294"/>
        <v>0</v>
      </c>
      <c r="BB303" s="116"/>
      <c r="BC303" s="390"/>
      <c r="BD303" s="391" t="s">
        <v>410</v>
      </c>
      <c r="BE303" s="392"/>
      <c r="BF303" s="393"/>
      <c r="BG303" s="270"/>
      <c r="BH303" s="270" t="s">
        <v>62</v>
      </c>
      <c r="BI303" s="270"/>
      <c r="BJ303" s="394"/>
      <c r="BK303" s="74"/>
      <c r="BL303" s="75"/>
      <c r="BM303" s="76"/>
      <c r="BN303" s="354"/>
      <c r="BO303" s="78"/>
      <c r="BP303" s="178"/>
      <c r="BQ303" s="78" t="str">
        <f t="shared" si="209"/>
        <v>{"key_code":"f"}</v>
      </c>
    </row>
    <row r="304" spans="1:69" ht="21">
      <c r="A304" s="154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360"/>
      <c r="Z304" s="371" t="str">
        <f t="shared" si="222"/>
        <v/>
      </c>
      <c r="AA304" s="138" t="str">
        <f t="shared" si="241"/>
        <v/>
      </c>
      <c r="AB304" s="138" t="str">
        <f t="shared" si="242"/>
        <v/>
      </c>
      <c r="AC304" s="160" t="str">
        <f t="shared" si="225"/>
        <v>{"description":"[英数] G","conditions":[{"type":"variable_unless","name":"USC","value":0}],"from":{"key_code":"g","modifiers":{"optional":["any"]}},"to":[{"key_code":"g"},{"set_variable":{"name":"C05","value":1}},{"set_variable":{"name":"USC","value":2}},{"set_variable":{"name":"LKS","value":1}}],"to_after_key_up":[{"set_variable":{"name":"C05","value":0}},{"set_variable":{"name":"USC","value":0}}],"type":"basic"},{"from":{"key_code":"g","modifiers":{"optional":["any"]}},"to":[{"key_code":"g"},{"set_variable":{"name":"C05","value":1}},{"set_variable":{"name":"USC","value":1}},{"set_variable":{"name":"LKS","value":1}}],"to_after_key_up":[{"set_variable":{"name":"C05","value":0}},{"set_variable":{"name":"USC","value":0}}],"type":"basic"},</v>
      </c>
      <c r="AD304" s="162"/>
      <c r="AF304" s="34">
        <f t="shared" si="277"/>
        <v>1</v>
      </c>
      <c r="AG304" s="33" t="str">
        <f t="shared" si="276"/>
        <v>@</v>
      </c>
      <c r="AH304" s="33">
        <f t="shared" si="278"/>
        <v>0</v>
      </c>
      <c r="AI304" s="33">
        <f t="shared" si="279"/>
        <v>0</v>
      </c>
      <c r="AJ304" s="40">
        <f t="shared" si="201"/>
        <v>536870912</v>
      </c>
      <c r="AK304" s="319">
        <f t="shared" si="202"/>
        <v>0</v>
      </c>
      <c r="AL304" s="116"/>
      <c r="AM304" s="66" t="str">
        <f t="shared" si="280"/>
        <v/>
      </c>
      <c r="AN304" s="67" t="str">
        <f t="shared" si="281"/>
        <v/>
      </c>
      <c r="AO304" s="68" t="str">
        <f t="shared" si="282"/>
        <v/>
      </c>
      <c r="AP304" s="69" t="str">
        <f t="shared" si="283"/>
        <v/>
      </c>
      <c r="AQ304" s="67">
        <f t="shared" si="284"/>
        <v>0</v>
      </c>
      <c r="AR304" s="66" t="str">
        <f t="shared" si="285"/>
        <v/>
      </c>
      <c r="AS304" s="67" t="str">
        <f t="shared" si="286"/>
        <v/>
      </c>
      <c r="AT304" s="68" t="str">
        <f t="shared" si="287"/>
        <v/>
      </c>
      <c r="AU304" s="69" t="str">
        <f t="shared" si="288"/>
        <v/>
      </c>
      <c r="AV304" s="67">
        <f t="shared" si="289"/>
        <v>0</v>
      </c>
      <c r="AW304" s="66" t="str">
        <f t="shared" si="290"/>
        <v/>
      </c>
      <c r="AX304" s="67" t="str">
        <f t="shared" si="291"/>
        <v/>
      </c>
      <c r="AY304" s="68" t="str">
        <f t="shared" si="292"/>
        <v/>
      </c>
      <c r="AZ304" s="69" t="str">
        <f t="shared" si="293"/>
        <v/>
      </c>
      <c r="BA304" s="70">
        <f t="shared" si="294"/>
        <v>0</v>
      </c>
      <c r="BB304" s="116"/>
      <c r="BC304" s="390"/>
      <c r="BD304" s="391" t="s">
        <v>410</v>
      </c>
      <c r="BE304" s="392"/>
      <c r="BF304" s="393"/>
      <c r="BG304" s="270"/>
      <c r="BH304" s="270" t="s">
        <v>64</v>
      </c>
      <c r="BI304" s="270"/>
      <c r="BJ304" s="394"/>
      <c r="BK304" s="74"/>
      <c r="BL304" s="75"/>
      <c r="BM304" s="76"/>
      <c r="BN304" s="354"/>
      <c r="BO304" s="78"/>
      <c r="BP304" s="178"/>
      <c r="BQ304" s="78" t="str">
        <f t="shared" si="209"/>
        <v>{"key_code":"g"}</v>
      </c>
    </row>
    <row r="305" spans="1:69" ht="21">
      <c r="A305" s="154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360"/>
      <c r="Z305" s="371" t="str">
        <f t="shared" si="222"/>
        <v/>
      </c>
      <c r="AA305" s="138" t="str">
        <f t="shared" si="241"/>
        <v/>
      </c>
      <c r="AB305" s="138" t="str">
        <f t="shared" si="242"/>
        <v/>
      </c>
      <c r="AC305" s="160" t="str">
        <f t="shared" si="225"/>
        <v>{"description":"[英数] H","conditions":[{"type":"variable_unless","name":"USC","value":0}],"from":{"key_code":"h","modifiers":{"optional":["any"]}},"to":[{"key_code":"h"},{"set_variable":{"name":"C06","value":1}},{"set_variable":{"name":"USC","value":2}},{"set_variable":{"name":"LKS","value":1}}],"to_after_key_up":[{"set_variable":{"name":"C06","value":0}},{"set_variable":{"name":"USC","value":0}}],"type":"basic"},{"from":{"key_code":"h","modifiers":{"optional":["any"]}},"to":[{"key_code":"h"},{"set_variable":{"name":"C06","value":1}},{"set_variable":{"name":"USC","value":1}},{"set_variable":{"name":"LKS","value":1}}],"to_after_key_up":[{"set_variable":{"name":"C06","value":0}},{"set_variable":{"name":"USC","value":0}}],"type":"basic"},</v>
      </c>
      <c r="AD305" s="162"/>
      <c r="AF305" s="34">
        <f t="shared" si="277"/>
        <v>1</v>
      </c>
      <c r="AG305" s="33" t="str">
        <f t="shared" si="276"/>
        <v>@</v>
      </c>
      <c r="AH305" s="33">
        <f t="shared" si="278"/>
        <v>0</v>
      </c>
      <c r="AI305" s="33">
        <f t="shared" si="279"/>
        <v>0</v>
      </c>
      <c r="AJ305" s="40">
        <f t="shared" si="201"/>
        <v>1073741824</v>
      </c>
      <c r="AK305" s="319">
        <f t="shared" si="202"/>
        <v>0</v>
      </c>
      <c r="AL305" s="116"/>
      <c r="AM305" s="66" t="str">
        <f t="shared" si="280"/>
        <v/>
      </c>
      <c r="AN305" s="67" t="str">
        <f t="shared" si="281"/>
        <v/>
      </c>
      <c r="AO305" s="68" t="str">
        <f t="shared" si="282"/>
        <v/>
      </c>
      <c r="AP305" s="69" t="str">
        <f t="shared" si="283"/>
        <v/>
      </c>
      <c r="AQ305" s="67">
        <f t="shared" si="284"/>
        <v>0</v>
      </c>
      <c r="AR305" s="66" t="str">
        <f t="shared" si="285"/>
        <v/>
      </c>
      <c r="AS305" s="67" t="str">
        <f t="shared" si="286"/>
        <v/>
      </c>
      <c r="AT305" s="68" t="str">
        <f t="shared" si="287"/>
        <v/>
      </c>
      <c r="AU305" s="69" t="str">
        <f t="shared" si="288"/>
        <v/>
      </c>
      <c r="AV305" s="67">
        <f t="shared" si="289"/>
        <v>0</v>
      </c>
      <c r="AW305" s="66" t="str">
        <f t="shared" si="290"/>
        <v/>
      </c>
      <c r="AX305" s="67" t="str">
        <f t="shared" si="291"/>
        <v/>
      </c>
      <c r="AY305" s="68" t="str">
        <f t="shared" si="292"/>
        <v/>
      </c>
      <c r="AZ305" s="69" t="str">
        <f t="shared" si="293"/>
        <v/>
      </c>
      <c r="BA305" s="70">
        <f t="shared" si="294"/>
        <v>0</v>
      </c>
      <c r="BB305" s="116"/>
      <c r="BC305" s="390"/>
      <c r="BD305" s="391" t="s">
        <v>410</v>
      </c>
      <c r="BE305" s="392"/>
      <c r="BF305" s="393"/>
      <c r="BG305" s="270"/>
      <c r="BH305" s="270" t="s">
        <v>66</v>
      </c>
      <c r="BI305" s="270"/>
      <c r="BJ305" s="394"/>
      <c r="BK305" s="74"/>
      <c r="BL305" s="75"/>
      <c r="BM305" s="76"/>
      <c r="BN305" s="354"/>
      <c r="BO305" s="78"/>
      <c r="BP305" s="178"/>
      <c r="BQ305" s="78" t="str">
        <f t="shared" si="209"/>
        <v>{"key_code":"h"}</v>
      </c>
    </row>
    <row r="306" spans="1:69" ht="21">
      <c r="A306" s="154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360"/>
      <c r="Z306" s="371" t="str">
        <f t="shared" si="222"/>
        <v/>
      </c>
      <c r="AA306" s="138" t="str">
        <f t="shared" si="241"/>
        <v/>
      </c>
      <c r="AB306" s="138" t="str">
        <f t="shared" si="242"/>
        <v/>
      </c>
      <c r="AC306" s="160" t="str">
        <f t="shared" si="225"/>
        <v>{"description":"[英数] I","conditions":[{"type":"variable_unless","name":"USC","value":0}],"from":{"key_code":"i","modifiers":{"optional":["any"]}},"to":[{"key_code":"i"},{"set_variable":{"name":"D08","value":1}},{"set_variable":{"name":"USC","value":2}},{"set_variable":{"name":"LKS","value":1}}],"to_after_key_up":[{"set_variable":{"name":"D08","value":0}},{"set_variable":{"name":"USC","value":0}}],"type":"basic"},{"from":{"key_code":"i","modifiers":{"optional":["any"]}},"to":[{"key_code":"i"},{"set_variable":{"name":"D08","value":1}},{"set_variable":{"name":"USC","value":1}},{"set_variable":{"name":"LKS","value":1}}],"to_after_key_up":[{"set_variable":{"name":"D08","value":0}},{"set_variable":{"name":"USC","value":0}}],"type":"basic"},</v>
      </c>
      <c r="AD306" s="162"/>
      <c r="AF306" s="34">
        <f t="shared" si="277"/>
        <v>1</v>
      </c>
      <c r="AG306" s="33" t="str">
        <f t="shared" si="276"/>
        <v>@</v>
      </c>
      <c r="AH306" s="33">
        <f t="shared" si="278"/>
        <v>0</v>
      </c>
      <c r="AI306" s="33">
        <f t="shared" si="279"/>
        <v>0</v>
      </c>
      <c r="AJ306" s="40">
        <f t="shared" si="201"/>
        <v>1048576</v>
      </c>
      <c r="AK306" s="319">
        <f t="shared" si="202"/>
        <v>0</v>
      </c>
      <c r="AL306" s="116"/>
      <c r="AM306" s="66" t="str">
        <f t="shared" si="280"/>
        <v/>
      </c>
      <c r="AN306" s="67" t="str">
        <f t="shared" si="281"/>
        <v/>
      </c>
      <c r="AO306" s="68" t="str">
        <f t="shared" si="282"/>
        <v/>
      </c>
      <c r="AP306" s="69" t="str">
        <f t="shared" si="283"/>
        <v/>
      </c>
      <c r="AQ306" s="67">
        <f t="shared" si="284"/>
        <v>0</v>
      </c>
      <c r="AR306" s="66" t="str">
        <f t="shared" si="285"/>
        <v/>
      </c>
      <c r="AS306" s="67" t="str">
        <f t="shared" si="286"/>
        <v/>
      </c>
      <c r="AT306" s="68" t="str">
        <f t="shared" si="287"/>
        <v/>
      </c>
      <c r="AU306" s="69" t="str">
        <f t="shared" si="288"/>
        <v/>
      </c>
      <c r="AV306" s="67">
        <f t="shared" si="289"/>
        <v>0</v>
      </c>
      <c r="AW306" s="66" t="str">
        <f t="shared" si="290"/>
        <v/>
      </c>
      <c r="AX306" s="67" t="str">
        <f t="shared" si="291"/>
        <v/>
      </c>
      <c r="AY306" s="68" t="str">
        <f t="shared" si="292"/>
        <v/>
      </c>
      <c r="AZ306" s="69" t="str">
        <f t="shared" si="293"/>
        <v/>
      </c>
      <c r="BA306" s="70">
        <f t="shared" si="294"/>
        <v>0</v>
      </c>
      <c r="BB306" s="116"/>
      <c r="BC306" s="390"/>
      <c r="BD306" s="391" t="s">
        <v>410</v>
      </c>
      <c r="BE306" s="392"/>
      <c r="BF306" s="393"/>
      <c r="BG306" s="270"/>
      <c r="BH306" s="270" t="s">
        <v>37</v>
      </c>
      <c r="BI306" s="270"/>
      <c r="BJ306" s="394"/>
      <c r="BK306" s="74"/>
      <c r="BL306" s="75"/>
      <c r="BM306" s="76"/>
      <c r="BN306" s="354"/>
      <c r="BO306" s="78"/>
      <c r="BP306" s="178"/>
      <c r="BQ306" s="78" t="str">
        <f t="shared" si="209"/>
        <v>{"key_code":"i"}</v>
      </c>
    </row>
    <row r="307" spans="1:69" ht="21">
      <c r="A307" s="154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360"/>
      <c r="Z307" s="371" t="str">
        <f t="shared" si="222"/>
        <v/>
      </c>
      <c r="AA307" s="138" t="str">
        <f t="shared" si="241"/>
        <v/>
      </c>
      <c r="AB307" s="138" t="str">
        <f t="shared" si="242"/>
        <v/>
      </c>
      <c r="AC307" s="160" t="str">
        <f t="shared" si="225"/>
        <v>{"description":"[英数] J","conditions":[{"type":"variable_unless","name":"USC","value":0}],"from":{"key_code":"j","modifiers":{"optional":["any"]}},"to":[{"key_code":"j"},{"set_variable":{"name":"C07","value":1}},{"set_variable":{"name":"USC","value":2}},{"set_variable":{"name":"LKS","value":1}}],"to_after_key_up":[{"set_variable":{"name":"C07","value":0}},{"set_variable":{"name":"USC","value":0}}],"type":"basic"},{"from":{"key_code":"j","modifiers":{"optional":["any"]}},"to":[{"key_code":"j"},{"set_variable":{"name":"C07","value":1}},{"set_variable":{"name":"USC","value":1}},{"set_variable":{"name":"LKS","value":1}}],"to_after_key_up":[{"set_variable":{"name":"C07","value":0}},{"set_variable":{"name":"USC","value":0}}],"type":"basic"},</v>
      </c>
      <c r="AD307" s="162"/>
      <c r="AF307" s="34">
        <f t="shared" si="277"/>
        <v>1</v>
      </c>
      <c r="AG307" s="33" t="str">
        <f t="shared" si="276"/>
        <v>@</v>
      </c>
      <c r="AH307" s="33">
        <f t="shared" si="278"/>
        <v>0</v>
      </c>
      <c r="AI307" s="33">
        <f t="shared" si="279"/>
        <v>0</v>
      </c>
      <c r="AJ307" s="40">
        <f t="shared" si="201"/>
        <v>2147483648</v>
      </c>
      <c r="AK307" s="319">
        <f t="shared" si="202"/>
        <v>0</v>
      </c>
      <c r="AL307" s="116"/>
      <c r="AM307" s="66" t="str">
        <f t="shared" si="280"/>
        <v/>
      </c>
      <c r="AN307" s="67" t="str">
        <f t="shared" si="281"/>
        <v/>
      </c>
      <c r="AO307" s="68" t="str">
        <f t="shared" si="282"/>
        <v/>
      </c>
      <c r="AP307" s="69" t="str">
        <f t="shared" si="283"/>
        <v/>
      </c>
      <c r="AQ307" s="67">
        <f t="shared" si="284"/>
        <v>0</v>
      </c>
      <c r="AR307" s="66" t="str">
        <f t="shared" si="285"/>
        <v/>
      </c>
      <c r="AS307" s="67" t="str">
        <f t="shared" si="286"/>
        <v/>
      </c>
      <c r="AT307" s="68" t="str">
        <f t="shared" si="287"/>
        <v/>
      </c>
      <c r="AU307" s="69" t="str">
        <f t="shared" si="288"/>
        <v/>
      </c>
      <c r="AV307" s="67">
        <f t="shared" si="289"/>
        <v>0</v>
      </c>
      <c r="AW307" s="66" t="str">
        <f t="shared" si="290"/>
        <v/>
      </c>
      <c r="AX307" s="67" t="str">
        <f t="shared" si="291"/>
        <v/>
      </c>
      <c r="AY307" s="68" t="str">
        <f t="shared" si="292"/>
        <v/>
      </c>
      <c r="AZ307" s="69" t="str">
        <f t="shared" si="293"/>
        <v/>
      </c>
      <c r="BA307" s="70">
        <f t="shared" si="294"/>
        <v>0</v>
      </c>
      <c r="BB307" s="116"/>
      <c r="BC307" s="390"/>
      <c r="BD307" s="391" t="s">
        <v>410</v>
      </c>
      <c r="BE307" s="392"/>
      <c r="BF307" s="393"/>
      <c r="BG307" s="270"/>
      <c r="BH307" s="270" t="s">
        <v>68</v>
      </c>
      <c r="BI307" s="270"/>
      <c r="BJ307" s="394"/>
      <c r="BK307" s="74"/>
      <c r="BL307" s="75"/>
      <c r="BM307" s="76"/>
      <c r="BN307" s="354"/>
      <c r="BO307" s="78"/>
      <c r="BP307" s="178"/>
      <c r="BQ307" s="78" t="str">
        <f t="shared" si="209"/>
        <v>{"key_code":"j"}</v>
      </c>
    </row>
    <row r="308" spans="1:69" ht="21">
      <c r="A308" s="154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360"/>
      <c r="Z308" s="371" t="str">
        <f t="shared" si="222"/>
        <v/>
      </c>
      <c r="AA308" s="138" t="str">
        <f t="shared" si="241"/>
        <v/>
      </c>
      <c r="AB308" s="138" t="str">
        <f t="shared" si="242"/>
        <v/>
      </c>
      <c r="AC308" s="160" t="str">
        <f t="shared" si="225"/>
        <v>{"description":"[英数] K","conditions":[{"type":"variable_unless","name":"USC","value":0}],"from":{"key_code":"k","modifiers":{"optional":["any"]}},"to":[{"key_code":"k"},{"set_variable":{"name":"C08","value":1}},{"set_variable":{"name":"USC","value":2}},{"set_variable":{"name":"LKS","value":1}}],"to_after_key_up":[{"set_variable":{"name":"C08","value":0}},{"set_variable":{"name":"USC","value":0}}],"type":"basic"},{"from":{"key_code":"k","modifiers":{"optional":["any"]}},"to":[{"key_code":"k"},{"set_variable":{"name":"C08","value":1}},{"set_variable":{"name":"USC","value":1}},{"set_variable":{"name":"LKS","value":1}}],"to_after_key_up":[{"set_variable":{"name":"C08","value":0}},{"set_variable":{"name":"USC","value":0}}],"type":"basic"},</v>
      </c>
      <c r="AD308" s="162"/>
      <c r="AF308" s="34">
        <f t="shared" si="277"/>
        <v>1</v>
      </c>
      <c r="AG308" s="33" t="str">
        <f t="shared" si="276"/>
        <v>@</v>
      </c>
      <c r="AH308" s="33">
        <f t="shared" si="278"/>
        <v>0</v>
      </c>
      <c r="AI308" s="33">
        <f t="shared" si="279"/>
        <v>0</v>
      </c>
      <c r="AJ308" s="40">
        <f t="shared" si="201"/>
        <v>4294967296</v>
      </c>
      <c r="AK308" s="319">
        <f t="shared" si="202"/>
        <v>0</v>
      </c>
      <c r="AL308" s="116"/>
      <c r="AM308" s="66" t="str">
        <f t="shared" si="280"/>
        <v/>
      </c>
      <c r="AN308" s="67" t="str">
        <f t="shared" si="281"/>
        <v/>
      </c>
      <c r="AO308" s="68" t="str">
        <f t="shared" si="282"/>
        <v/>
      </c>
      <c r="AP308" s="69" t="str">
        <f t="shared" si="283"/>
        <v/>
      </c>
      <c r="AQ308" s="67">
        <f t="shared" si="284"/>
        <v>0</v>
      </c>
      <c r="AR308" s="66" t="str">
        <f t="shared" si="285"/>
        <v/>
      </c>
      <c r="AS308" s="67" t="str">
        <f t="shared" si="286"/>
        <v/>
      </c>
      <c r="AT308" s="68" t="str">
        <f t="shared" si="287"/>
        <v/>
      </c>
      <c r="AU308" s="69" t="str">
        <f t="shared" si="288"/>
        <v/>
      </c>
      <c r="AV308" s="67">
        <f t="shared" si="289"/>
        <v>0</v>
      </c>
      <c r="AW308" s="66" t="str">
        <f t="shared" si="290"/>
        <v/>
      </c>
      <c r="AX308" s="67" t="str">
        <f t="shared" si="291"/>
        <v/>
      </c>
      <c r="AY308" s="68" t="str">
        <f t="shared" si="292"/>
        <v/>
      </c>
      <c r="AZ308" s="69" t="str">
        <f t="shared" si="293"/>
        <v/>
      </c>
      <c r="BA308" s="70">
        <f t="shared" si="294"/>
        <v>0</v>
      </c>
      <c r="BB308" s="116"/>
      <c r="BC308" s="390"/>
      <c r="BD308" s="391" t="s">
        <v>410</v>
      </c>
      <c r="BE308" s="392"/>
      <c r="BF308" s="393"/>
      <c r="BG308" s="270"/>
      <c r="BH308" s="270" t="s">
        <v>70</v>
      </c>
      <c r="BI308" s="270"/>
      <c r="BJ308" s="394"/>
      <c r="BK308" s="74"/>
      <c r="BL308" s="75"/>
      <c r="BM308" s="76"/>
      <c r="BN308" s="354"/>
      <c r="BO308" s="78"/>
      <c r="BP308" s="178"/>
      <c r="BQ308" s="78" t="str">
        <f t="shared" si="209"/>
        <v>{"key_code":"k"}</v>
      </c>
    </row>
    <row r="309" spans="1:69" ht="21">
      <c r="A309" s="154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360"/>
      <c r="Z309" s="371" t="str">
        <f t="shared" si="222"/>
        <v/>
      </c>
      <c r="AA309" s="138" t="str">
        <f t="shared" si="241"/>
        <v/>
      </c>
      <c r="AB309" s="138" t="str">
        <f t="shared" si="242"/>
        <v/>
      </c>
      <c r="AC309" s="160" t="str">
        <f t="shared" si="225"/>
        <v>{"description":"[英数] L","conditions":[{"type":"variable_unless","name":"USC","value":0}],"from":{"key_code":"l","modifiers":{"optional":["any"]}},"to":[{"key_code":"l"},{"set_variable":{"name":"C09","value":1}},{"set_variable":{"name":"USC","value":2}},{"set_variable":{"name":"LKS","value":1}}],"to_after_key_up":[{"set_variable":{"name":"C09","value":0}},{"set_variable":{"name":"USC","value":0}}],"type":"basic"},{"from":{"key_code":"l","modifiers":{"optional":["any"]}},"to":[{"key_code":"l"},{"set_variable":{"name":"C09","value":1}},{"set_variable":{"name":"USC","value":1}},{"set_variable":{"name":"LKS","value":1}}],"to_after_key_up":[{"set_variable":{"name":"C09","value":0}},{"set_variable":{"name":"USC","value":0}}],"type":"basic"},</v>
      </c>
      <c r="AD309" s="162"/>
      <c r="AF309" s="34">
        <f t="shared" si="277"/>
        <v>1</v>
      </c>
      <c r="AG309" s="33" t="str">
        <f t="shared" si="276"/>
        <v>@</v>
      </c>
      <c r="AH309" s="33">
        <f t="shared" si="278"/>
        <v>0</v>
      </c>
      <c r="AI309" s="33">
        <f t="shared" si="279"/>
        <v>0</v>
      </c>
      <c r="AJ309" s="40">
        <f t="shared" si="201"/>
        <v>8589934592</v>
      </c>
      <c r="AK309" s="319">
        <f t="shared" si="202"/>
        <v>0</v>
      </c>
      <c r="AL309" s="116"/>
      <c r="AM309" s="66" t="str">
        <f t="shared" si="280"/>
        <v/>
      </c>
      <c r="AN309" s="67" t="str">
        <f t="shared" si="281"/>
        <v/>
      </c>
      <c r="AO309" s="68" t="str">
        <f t="shared" si="282"/>
        <v/>
      </c>
      <c r="AP309" s="69" t="str">
        <f t="shared" si="283"/>
        <v/>
      </c>
      <c r="AQ309" s="67">
        <f t="shared" si="284"/>
        <v>0</v>
      </c>
      <c r="AR309" s="66" t="str">
        <f t="shared" si="285"/>
        <v/>
      </c>
      <c r="AS309" s="67" t="str">
        <f t="shared" si="286"/>
        <v/>
      </c>
      <c r="AT309" s="68" t="str">
        <f t="shared" si="287"/>
        <v/>
      </c>
      <c r="AU309" s="69" t="str">
        <f t="shared" si="288"/>
        <v/>
      </c>
      <c r="AV309" s="67">
        <f t="shared" si="289"/>
        <v>0</v>
      </c>
      <c r="AW309" s="66" t="str">
        <f t="shared" si="290"/>
        <v/>
      </c>
      <c r="AX309" s="67" t="str">
        <f t="shared" si="291"/>
        <v/>
      </c>
      <c r="AY309" s="68" t="str">
        <f t="shared" si="292"/>
        <v/>
      </c>
      <c r="AZ309" s="69" t="str">
        <f t="shared" si="293"/>
        <v/>
      </c>
      <c r="BA309" s="70">
        <f t="shared" si="294"/>
        <v>0</v>
      </c>
      <c r="BB309" s="116"/>
      <c r="BC309" s="390"/>
      <c r="BD309" s="391" t="s">
        <v>410</v>
      </c>
      <c r="BE309" s="392"/>
      <c r="BF309" s="393"/>
      <c r="BG309" s="270"/>
      <c r="BH309" s="270" t="s">
        <v>72</v>
      </c>
      <c r="BI309" s="270"/>
      <c r="BJ309" s="394"/>
      <c r="BK309" s="74"/>
      <c r="BL309" s="75"/>
      <c r="BM309" s="76"/>
      <c r="BN309" s="354"/>
      <c r="BO309" s="78"/>
      <c r="BP309" s="178"/>
      <c r="BQ309" s="78" t="str">
        <f t="shared" si="209"/>
        <v>{"key_code":"l"}</v>
      </c>
    </row>
    <row r="310" spans="1:69" ht="21">
      <c r="A310" s="154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360"/>
      <c r="Z310" s="371" t="str">
        <f t="shared" ref="Z310:Z344" si="295">IF(AND($BD310&lt;&gt;"",$AF310=3,$BO310&lt;&gt;$BQ310),_xlfn.CONCAT(Z$3,PROPER(_xlfn.XLOOKUP($BH310,仮想キートップ,入力コード)),", ",PROPER(_xlfn.XLOOKUP($BI310,仮想キートップ,入力コード))," &amp; ",PROPER(_xlfn.XLOOKUP($BJ310,仮想キートップ,入力コード))," → ",CLEAN($BL310),Z$4,_xlfn.XLOOKUP($BH310,仮想キートップ,キー位置),Z$6,_xlfn.XLOOKUP($BI310,仮想キートップ,キー位置),Z$7,_xlfn.XLOOKUP($BJ310,仮想キートップ,入力コード),Z$8,$BQ310,Z$9,_xlfn.XLOOKUP($BJ310,仮想キートップ,キー位置),Z$10,_xlfn.XLOOKUP($BJ310,仮想キートップ,キー位置),Z$11,Z$12,_xlfn.XLOOKUP($BH310,仮想キートップ,キー位置),Z$6,_xlfn.XLOOKUP($BI310,仮想キートップ,キー位置),Z$7,_xlfn.XLOOKUP($BJ310,仮想キートップ,入力コード),Z$13,$BQ310,Z$9,_xlfn.XLOOKUP($BJ310,仮想キートップ,キー位置),Z$10,_xlfn.XLOOKUP($BJ310,仮想キートップ,キー位置),Z$11,Z$14,_xlfn.XLOOKUP($BH310,仮想キートップ,キー位置),Z$6,_xlfn.XLOOKUP($BI310,仮想キートップ,キー位置),Z$7,_xlfn.XLOOKUP($BJ310,仮想キートップ,入力コード),Z$15,$BQ310,Z$9,_xlfn.XLOOKUP($BJ310,仮想キートップ,キー位置),Z$10,_xlfn.XLOOKUP($BJ310,仮想キートップ,キー位置),Z$11),"")</f>
        <v/>
      </c>
      <c r="AA310" s="138" t="str">
        <f t="shared" si="241"/>
        <v/>
      </c>
      <c r="AB310" s="138" t="str">
        <f t="shared" si="242"/>
        <v/>
      </c>
      <c r="AC310" s="160" t="str">
        <f t="shared" ref="AC310:AC344" si="296">IF(AND($BD310&lt;&gt;"",$AF310=1),_xlfn.CONCAT(AC$3,PROPER(_xlfn.XLOOKUP($BH310,入力キー,入力コード)),IF($BH310=_xlfn.XLOOKUP($BH310,仮想キートップ,入力キー),AC$4,AC$5),_xlfn.XLOOKUP($BH310,仮想キートップ,入力コード),AC$6,$BQ310,AC$7,_xlfn.XLOOKUP($BH310,仮想キートップ,キー位置),AC$8,_xlfn.XLOOKUP($BH310,仮想キートップ,キー位置),AC$9,IF($BH310=_xlfn.XLOOKUP($BH310,仮想キートップ,入力キー),AC$10,AC$11),_xlfn.XLOOKUP($BH310,仮想キートップ,入力コード),AC$6,$BQ310,AC$7,_xlfn.XLOOKUP($BH310,仮想キートップ,キー位置),AC$12,_xlfn.XLOOKUP($BH310,仮想キートップ,キー位置),IF(ISBLANK($AC311),AC$13,AC$9)),"")</f>
        <v>{"description":"[英数] M","conditions":[{"type":"variable_unless","name":"USC","value":0}],"from":{"key_code":"m","modifiers":{"optional":["any"]}},"to":[{"key_code":"m"},{"set_variable":{"name":"B07","value":1}},{"set_variable":{"name":"USC","value":2}},{"set_variable":{"name":"LKS","value":1}}],"to_after_key_up":[{"set_variable":{"name":"B07","value":0}},{"set_variable":{"name":"USC","value":0}}],"type":"basic"},{"from":{"key_code":"m","modifiers":{"optional":["any"]}},"to":[{"key_code":"m"},{"set_variable":{"name":"B07","value":1}},{"set_variable":{"name":"USC","value":1}},{"set_variable":{"name":"LKS","value":1}}],"to_after_key_up":[{"set_variable":{"name":"B07","value":0}},{"set_variable":{"name":"USC","value":0}}],"type":"basic"},</v>
      </c>
      <c r="AD310" s="162"/>
      <c r="AF310" s="34">
        <f t="shared" si="277"/>
        <v>1</v>
      </c>
      <c r="AG310" s="33" t="str">
        <f t="shared" si="276"/>
        <v>@</v>
      </c>
      <c r="AH310" s="33">
        <f t="shared" si="278"/>
        <v>0</v>
      </c>
      <c r="AI310" s="33">
        <f t="shared" si="279"/>
        <v>0</v>
      </c>
      <c r="AJ310" s="40">
        <f t="shared" si="201"/>
        <v>8796093022208</v>
      </c>
      <c r="AK310" s="319">
        <f t="shared" si="202"/>
        <v>0</v>
      </c>
      <c r="AL310" s="116"/>
      <c r="AM310" s="66" t="str">
        <f t="shared" si="280"/>
        <v/>
      </c>
      <c r="AN310" s="67" t="str">
        <f t="shared" si="281"/>
        <v/>
      </c>
      <c r="AO310" s="68" t="str">
        <f t="shared" si="282"/>
        <v/>
      </c>
      <c r="AP310" s="69" t="str">
        <f t="shared" si="283"/>
        <v/>
      </c>
      <c r="AQ310" s="67">
        <f t="shared" si="284"/>
        <v>0</v>
      </c>
      <c r="AR310" s="66" t="str">
        <f t="shared" si="285"/>
        <v/>
      </c>
      <c r="AS310" s="67" t="str">
        <f t="shared" si="286"/>
        <v/>
      </c>
      <c r="AT310" s="68" t="str">
        <f t="shared" si="287"/>
        <v/>
      </c>
      <c r="AU310" s="69" t="str">
        <f t="shared" si="288"/>
        <v/>
      </c>
      <c r="AV310" s="67">
        <f t="shared" si="289"/>
        <v>0</v>
      </c>
      <c r="AW310" s="66" t="str">
        <f t="shared" si="290"/>
        <v/>
      </c>
      <c r="AX310" s="67" t="str">
        <f t="shared" si="291"/>
        <v/>
      </c>
      <c r="AY310" s="68" t="str">
        <f t="shared" si="292"/>
        <v/>
      </c>
      <c r="AZ310" s="69" t="str">
        <f t="shared" si="293"/>
        <v/>
      </c>
      <c r="BA310" s="70">
        <f t="shared" si="294"/>
        <v>0</v>
      </c>
      <c r="BB310" s="116"/>
      <c r="BC310" s="395"/>
      <c r="BD310" s="391" t="s">
        <v>410</v>
      </c>
      <c r="BE310" s="392"/>
      <c r="BF310" s="393"/>
      <c r="BG310" s="270"/>
      <c r="BH310" s="270" t="s">
        <v>97</v>
      </c>
      <c r="BI310" s="270"/>
      <c r="BJ310" s="394"/>
      <c r="BK310" s="74"/>
      <c r="BL310" s="75"/>
      <c r="BM310" s="76"/>
      <c r="BN310" s="354"/>
      <c r="BO310" s="78"/>
      <c r="BP310" s="178"/>
      <c r="BQ310" s="78" t="str">
        <f t="shared" si="209"/>
        <v>{"key_code":"m"}</v>
      </c>
    </row>
    <row r="311" spans="1:69" ht="21">
      <c r="A311" s="154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360"/>
      <c r="Z311" s="371" t="str">
        <f t="shared" si="295"/>
        <v/>
      </c>
      <c r="AA311" s="138" t="str">
        <f t="shared" si="241"/>
        <v/>
      </c>
      <c r="AB311" s="138" t="str">
        <f t="shared" si="242"/>
        <v/>
      </c>
      <c r="AC311" s="160" t="str">
        <f t="shared" si="296"/>
        <v>{"description":"[英数] N","conditions":[{"type":"variable_unless","name":"USC","value":0}],"from":{"key_code":"n","modifiers":{"optional":["any"]}},"to":[{"key_code":"n"},{"set_variable":{"name":"B06","value":1}},{"set_variable":{"name":"USC","value":2}},{"set_variable":{"name":"LKS","value":1}}],"to_after_key_up":[{"set_variable":{"name":"B06","value":0}},{"set_variable":{"name":"USC","value":0}}],"type":"basic"},{"from":{"key_code":"n","modifiers":{"optional":["any"]}},"to":[{"key_code":"n"},{"set_variable":{"name":"B06","value":1}},{"set_variable":{"name":"USC","value":1}},{"set_variable":{"name":"LKS","value":1}}],"to_after_key_up":[{"set_variable":{"name":"B06","value":0}},{"set_variable":{"name":"USC","value":0}}],"type":"basic"},</v>
      </c>
      <c r="AD311" s="162"/>
      <c r="AF311" s="34">
        <f t="shared" si="277"/>
        <v>1</v>
      </c>
      <c r="AG311" s="33" t="str">
        <f t="shared" si="276"/>
        <v>@</v>
      </c>
      <c r="AH311" s="33">
        <f t="shared" si="278"/>
        <v>0</v>
      </c>
      <c r="AI311" s="33">
        <f t="shared" si="279"/>
        <v>0</v>
      </c>
      <c r="AJ311" s="40">
        <f t="shared" si="201"/>
        <v>4398046511104</v>
      </c>
      <c r="AK311" s="319">
        <f t="shared" si="202"/>
        <v>0</v>
      </c>
      <c r="AL311" s="116"/>
      <c r="AM311" s="66" t="str">
        <f t="shared" si="280"/>
        <v/>
      </c>
      <c r="AN311" s="67" t="str">
        <f t="shared" si="281"/>
        <v/>
      </c>
      <c r="AO311" s="68" t="str">
        <f t="shared" si="282"/>
        <v/>
      </c>
      <c r="AP311" s="69" t="str">
        <f t="shared" si="283"/>
        <v/>
      </c>
      <c r="AQ311" s="67">
        <f t="shared" si="284"/>
        <v>0</v>
      </c>
      <c r="AR311" s="66" t="str">
        <f t="shared" si="285"/>
        <v/>
      </c>
      <c r="AS311" s="67" t="str">
        <f t="shared" si="286"/>
        <v/>
      </c>
      <c r="AT311" s="68" t="str">
        <f t="shared" si="287"/>
        <v/>
      </c>
      <c r="AU311" s="69" t="str">
        <f t="shared" si="288"/>
        <v/>
      </c>
      <c r="AV311" s="67">
        <f t="shared" si="289"/>
        <v>0</v>
      </c>
      <c r="AW311" s="66" t="str">
        <f t="shared" si="290"/>
        <v/>
      </c>
      <c r="AX311" s="67" t="str">
        <f t="shared" si="291"/>
        <v/>
      </c>
      <c r="AY311" s="68" t="str">
        <f t="shared" si="292"/>
        <v/>
      </c>
      <c r="AZ311" s="69" t="str">
        <f t="shared" si="293"/>
        <v/>
      </c>
      <c r="BA311" s="70">
        <f t="shared" si="294"/>
        <v>0</v>
      </c>
      <c r="BB311" s="116"/>
      <c r="BC311" s="395"/>
      <c r="BD311" s="391" t="s">
        <v>410</v>
      </c>
      <c r="BE311" s="392"/>
      <c r="BF311" s="393"/>
      <c r="BG311" s="270"/>
      <c r="BH311" s="270" t="s">
        <v>95</v>
      </c>
      <c r="BI311" s="270"/>
      <c r="BJ311" s="394"/>
      <c r="BK311" s="74"/>
      <c r="BL311" s="75"/>
      <c r="BM311" s="76"/>
      <c r="BN311" s="354"/>
      <c r="BO311" s="78"/>
      <c r="BP311" s="178"/>
      <c r="BQ311" s="78" t="str">
        <f t="shared" si="209"/>
        <v>{"key_code":"n"}</v>
      </c>
    </row>
    <row r="312" spans="1:69" ht="21">
      <c r="A312" s="154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360"/>
      <c r="Z312" s="371" t="str">
        <f t="shared" si="295"/>
        <v/>
      </c>
      <c r="AA312" s="138" t="str">
        <f t="shared" si="241"/>
        <v/>
      </c>
      <c r="AB312" s="138" t="str">
        <f t="shared" si="242"/>
        <v/>
      </c>
      <c r="AC312" s="160" t="str">
        <f t="shared" si="296"/>
        <v>{"description":"[英数] O","conditions":[{"type":"variable_unless","name":"USC","value":0}],"from":{"key_code":"o","modifiers":{"optional":["any"]}},"to":[{"key_code":"o"},{"set_variable":{"name":"D09","value":1}},{"set_variable":{"name":"USC","value":2}},{"set_variable":{"name":"LKS","value":1}}],"to_after_key_up":[{"set_variable":{"name":"D09","value":0}},{"set_variable":{"name":"USC","value":0}}],"type":"basic"},{"from":{"key_code":"o","modifiers":{"optional":["any"]}},"to":[{"key_code":"o"},{"set_variable":{"name":"D09","value":1}},{"set_variable":{"name":"USC","value":1}},{"set_variable":{"name":"LKS","value":1}}],"to_after_key_up":[{"set_variable":{"name":"D09","value":0}},{"set_variable":{"name":"USC","value":0}}],"type":"basic"},</v>
      </c>
      <c r="AD312" s="162"/>
      <c r="AF312" s="34">
        <f t="shared" si="277"/>
        <v>1</v>
      </c>
      <c r="AG312" s="33" t="str">
        <f t="shared" si="276"/>
        <v>@</v>
      </c>
      <c r="AH312" s="33">
        <f t="shared" si="278"/>
        <v>0</v>
      </c>
      <c r="AI312" s="33">
        <f t="shared" si="279"/>
        <v>0</v>
      </c>
      <c r="AJ312" s="40">
        <f t="shared" si="201"/>
        <v>2097152</v>
      </c>
      <c r="AK312" s="319">
        <f t="shared" si="202"/>
        <v>0</v>
      </c>
      <c r="AL312" s="116"/>
      <c r="AM312" s="66" t="str">
        <f t="shared" si="280"/>
        <v/>
      </c>
      <c r="AN312" s="67" t="str">
        <f t="shared" si="281"/>
        <v/>
      </c>
      <c r="AO312" s="68" t="str">
        <f t="shared" si="282"/>
        <v/>
      </c>
      <c r="AP312" s="69" t="str">
        <f t="shared" si="283"/>
        <v/>
      </c>
      <c r="AQ312" s="67">
        <f t="shared" si="284"/>
        <v>0</v>
      </c>
      <c r="AR312" s="66" t="str">
        <f t="shared" si="285"/>
        <v/>
      </c>
      <c r="AS312" s="67" t="str">
        <f t="shared" si="286"/>
        <v/>
      </c>
      <c r="AT312" s="68" t="str">
        <f t="shared" si="287"/>
        <v/>
      </c>
      <c r="AU312" s="69" t="str">
        <f t="shared" si="288"/>
        <v/>
      </c>
      <c r="AV312" s="67">
        <f t="shared" si="289"/>
        <v>0</v>
      </c>
      <c r="AW312" s="66" t="str">
        <f t="shared" si="290"/>
        <v/>
      </c>
      <c r="AX312" s="67" t="str">
        <f t="shared" si="291"/>
        <v/>
      </c>
      <c r="AY312" s="68" t="str">
        <f t="shared" si="292"/>
        <v/>
      </c>
      <c r="AZ312" s="69" t="str">
        <f t="shared" si="293"/>
        <v/>
      </c>
      <c r="BA312" s="70">
        <f t="shared" si="294"/>
        <v>0</v>
      </c>
      <c r="BB312" s="116"/>
      <c r="BC312" s="395"/>
      <c r="BD312" s="391" t="s">
        <v>410</v>
      </c>
      <c r="BE312" s="392"/>
      <c r="BF312" s="393"/>
      <c r="BG312" s="270"/>
      <c r="BH312" s="270" t="s">
        <v>39</v>
      </c>
      <c r="BI312" s="270"/>
      <c r="BJ312" s="394"/>
      <c r="BK312" s="74"/>
      <c r="BL312" s="75"/>
      <c r="BM312" s="76"/>
      <c r="BN312" s="354"/>
      <c r="BO312" s="78"/>
      <c r="BP312" s="178"/>
      <c r="BQ312" s="78" t="str">
        <f t="shared" si="209"/>
        <v>{"key_code":"o"}</v>
      </c>
    </row>
    <row r="313" spans="1:69" ht="21">
      <c r="A313" s="154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360"/>
      <c r="Z313" s="371" t="str">
        <f t="shared" si="295"/>
        <v/>
      </c>
      <c r="AA313" s="138" t="str">
        <f t="shared" si="241"/>
        <v/>
      </c>
      <c r="AB313" s="138" t="str">
        <f t="shared" si="242"/>
        <v/>
      </c>
      <c r="AC313" s="160" t="str">
        <f t="shared" si="296"/>
        <v>{"description":"[英数] P","conditions":[{"type":"variable_unless","name":"USC","value":0}],"from":{"key_code":"p","modifiers":{"optional":["any"]}},"to":[{"key_code":"p"},{"set_variable":{"name":"D10","value":1}},{"set_variable":{"name":"USC","value":2}},{"set_variable":{"name":"LKS","value":1}}],"to_after_key_up":[{"set_variable":{"name":"D10","value":0}},{"set_variable":{"name":"USC","value":0}}],"type":"basic"},{"from":{"key_code":"p","modifiers":{"optional":["any"]}},"to":[{"key_code":"p"},{"set_variable":{"name":"D10","value":1}},{"set_variable":{"name":"USC","value":1}},{"set_variable":{"name":"LKS","value":1}}],"to_after_key_up":[{"set_variable":{"name":"D10","value":0}},{"set_variable":{"name":"USC","value":0}}],"type":"basic"},</v>
      </c>
      <c r="AD313" s="162"/>
      <c r="AF313" s="34">
        <f t="shared" si="277"/>
        <v>1</v>
      </c>
      <c r="AG313" s="33" t="str">
        <f t="shared" si="276"/>
        <v>@</v>
      </c>
      <c r="AH313" s="33">
        <f t="shared" si="278"/>
        <v>0</v>
      </c>
      <c r="AI313" s="33">
        <f t="shared" si="279"/>
        <v>0</v>
      </c>
      <c r="AJ313" s="40">
        <f t="shared" si="201"/>
        <v>4194304</v>
      </c>
      <c r="AK313" s="319">
        <f t="shared" si="202"/>
        <v>0</v>
      </c>
      <c r="AL313" s="116"/>
      <c r="AM313" s="66" t="str">
        <f t="shared" si="280"/>
        <v/>
      </c>
      <c r="AN313" s="67" t="str">
        <f t="shared" si="281"/>
        <v/>
      </c>
      <c r="AO313" s="68" t="str">
        <f t="shared" si="282"/>
        <v/>
      </c>
      <c r="AP313" s="69" t="str">
        <f t="shared" si="283"/>
        <v/>
      </c>
      <c r="AQ313" s="67">
        <f t="shared" si="284"/>
        <v>0</v>
      </c>
      <c r="AR313" s="66" t="str">
        <f t="shared" si="285"/>
        <v/>
      </c>
      <c r="AS313" s="67" t="str">
        <f t="shared" si="286"/>
        <v/>
      </c>
      <c r="AT313" s="68" t="str">
        <f t="shared" si="287"/>
        <v/>
      </c>
      <c r="AU313" s="69" t="str">
        <f t="shared" si="288"/>
        <v/>
      </c>
      <c r="AV313" s="67">
        <f t="shared" si="289"/>
        <v>0</v>
      </c>
      <c r="AW313" s="66" t="str">
        <f t="shared" si="290"/>
        <v/>
      </c>
      <c r="AX313" s="67" t="str">
        <f t="shared" si="291"/>
        <v/>
      </c>
      <c r="AY313" s="68" t="str">
        <f t="shared" si="292"/>
        <v/>
      </c>
      <c r="AZ313" s="69" t="str">
        <f t="shared" si="293"/>
        <v/>
      </c>
      <c r="BA313" s="70">
        <f t="shared" si="294"/>
        <v>0</v>
      </c>
      <c r="BB313" s="116"/>
      <c r="BC313" s="395"/>
      <c r="BD313" s="391" t="s">
        <v>410</v>
      </c>
      <c r="BE313" s="392"/>
      <c r="BF313" s="393"/>
      <c r="BG313" s="270"/>
      <c r="BH313" s="270" t="s">
        <v>41</v>
      </c>
      <c r="BI313" s="270"/>
      <c r="BJ313" s="394"/>
      <c r="BK313" s="74"/>
      <c r="BL313" s="75"/>
      <c r="BM313" s="76"/>
      <c r="BN313" s="354"/>
      <c r="BO313" s="78"/>
      <c r="BP313" s="178"/>
      <c r="BQ313" s="78" t="str">
        <f t="shared" si="209"/>
        <v>{"key_code":"p"}</v>
      </c>
    </row>
    <row r="314" spans="1:69" ht="21">
      <c r="A314" s="154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360"/>
      <c r="Z314" s="371" t="str">
        <f t="shared" si="295"/>
        <v/>
      </c>
      <c r="AA314" s="138" t="str">
        <f t="shared" si="241"/>
        <v/>
      </c>
      <c r="AB314" s="138" t="str">
        <f t="shared" si="242"/>
        <v/>
      </c>
      <c r="AC314" s="160" t="str">
        <f t="shared" si="296"/>
        <v>{"description":"[英数] Q","conditions":[{"type":"variable_unless","name":"USC","value":0}],"from":{"key_code":"q","modifiers":{"optional":["any"]}},"to":[{"key_code":"q"},{"set_variable":{"name":"D01","value":1}},{"set_variable":{"name":"USC","value":2}},{"set_variable":{"name":"LKS","value":1}}],"to_after_key_up":[{"set_variable":{"name":"D01","value":0}},{"set_variable":{"name":"USC","value":0}}],"type":"basic"},{"from":{"key_code":"q","modifiers":{"optional":["any"]}},"to":[{"key_code":"q"},{"set_variable":{"name":"D01","value":1}},{"set_variable":{"name":"USC","value":1}},{"set_variable":{"name":"LKS","value":1}}],"to_after_key_up":[{"set_variable":{"name":"D01","value":0}},{"set_variable":{"name":"USC","value":0}}],"type":"basic"},</v>
      </c>
      <c r="AD314" s="162"/>
      <c r="AF314" s="34">
        <f t="shared" si="277"/>
        <v>1</v>
      </c>
      <c r="AG314" s="33" t="str">
        <f t="shared" si="276"/>
        <v>@</v>
      </c>
      <c r="AH314" s="33">
        <f t="shared" si="278"/>
        <v>0</v>
      </c>
      <c r="AI314" s="33">
        <f t="shared" si="279"/>
        <v>0</v>
      </c>
      <c r="AJ314" s="40">
        <f t="shared" si="201"/>
        <v>8192</v>
      </c>
      <c r="AK314" s="319">
        <f t="shared" si="202"/>
        <v>0</v>
      </c>
      <c r="AL314" s="116"/>
      <c r="AM314" s="66" t="str">
        <f t="shared" si="280"/>
        <v/>
      </c>
      <c r="AN314" s="67" t="str">
        <f t="shared" si="281"/>
        <v/>
      </c>
      <c r="AO314" s="68" t="str">
        <f t="shared" si="282"/>
        <v/>
      </c>
      <c r="AP314" s="69" t="str">
        <f t="shared" si="283"/>
        <v/>
      </c>
      <c r="AQ314" s="67">
        <f t="shared" si="284"/>
        <v>0</v>
      </c>
      <c r="AR314" s="66" t="str">
        <f t="shared" si="285"/>
        <v/>
      </c>
      <c r="AS314" s="67" t="str">
        <f t="shared" si="286"/>
        <v/>
      </c>
      <c r="AT314" s="68" t="str">
        <f t="shared" si="287"/>
        <v/>
      </c>
      <c r="AU314" s="69" t="str">
        <f t="shared" si="288"/>
        <v/>
      </c>
      <c r="AV314" s="67">
        <f t="shared" si="289"/>
        <v>0</v>
      </c>
      <c r="AW314" s="66" t="str">
        <f t="shared" si="290"/>
        <v/>
      </c>
      <c r="AX314" s="67" t="str">
        <f t="shared" si="291"/>
        <v/>
      </c>
      <c r="AY314" s="68" t="str">
        <f t="shared" si="292"/>
        <v/>
      </c>
      <c r="AZ314" s="69" t="str">
        <f t="shared" si="293"/>
        <v/>
      </c>
      <c r="BA314" s="70">
        <f t="shared" si="294"/>
        <v>0</v>
      </c>
      <c r="BB314" s="116"/>
      <c r="BC314" s="395"/>
      <c r="BD314" s="391" t="s">
        <v>410</v>
      </c>
      <c r="BE314" s="392"/>
      <c r="BF314" s="393"/>
      <c r="BG314" s="270"/>
      <c r="BH314" s="270" t="s">
        <v>23</v>
      </c>
      <c r="BI314" s="270"/>
      <c r="BJ314" s="394"/>
      <c r="BK314" s="74"/>
      <c r="BL314" s="75"/>
      <c r="BM314" s="76"/>
      <c r="BN314" s="354"/>
      <c r="BO314" s="78"/>
      <c r="BP314" s="178"/>
      <c r="BQ314" s="78" t="str">
        <f t="shared" si="209"/>
        <v>{"key_code":"q"}</v>
      </c>
    </row>
    <row r="315" spans="1:69" ht="21">
      <c r="A315" s="154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360"/>
      <c r="Z315" s="371" t="str">
        <f t="shared" si="295"/>
        <v/>
      </c>
      <c r="AA315" s="138" t="str">
        <f t="shared" si="241"/>
        <v/>
      </c>
      <c r="AB315" s="138" t="str">
        <f t="shared" si="242"/>
        <v/>
      </c>
      <c r="AC315" s="160" t="str">
        <f t="shared" si="296"/>
        <v>{"description":"[英数] R","conditions":[{"type":"variable_unless","name":"USC","value":0}],"from":{"key_code":"r","modifiers":{"optional":["any"]}},"to":[{"key_code":"r"},{"set_variable":{"name":"D04","value":1}},{"set_variable":{"name":"USC","value":2}},{"set_variable":{"name":"LKS","value":1}}],"to_after_key_up":[{"set_variable":{"name":"D04","value":0}},{"set_variable":{"name":"USC","value":0}}],"type":"basic"},{"from":{"key_code":"r","modifiers":{"optional":["any"]}},"to":[{"key_code":"r"},{"set_variable":{"name":"D04","value":1}},{"set_variable":{"name":"USC","value":1}},{"set_variable":{"name":"LKS","value":1}}],"to_after_key_up":[{"set_variable":{"name":"D04","value":0}},{"set_variable":{"name":"USC","value":0}}],"type":"basic"},</v>
      </c>
      <c r="AD315" s="162"/>
      <c r="AF315" s="34">
        <f t="shared" si="277"/>
        <v>1</v>
      </c>
      <c r="AG315" s="33" t="str">
        <f t="shared" si="276"/>
        <v>@</v>
      </c>
      <c r="AH315" s="33">
        <f t="shared" si="278"/>
        <v>0</v>
      </c>
      <c r="AI315" s="33">
        <f t="shared" si="279"/>
        <v>0</v>
      </c>
      <c r="AJ315" s="40">
        <f t="shared" si="201"/>
        <v>65536</v>
      </c>
      <c r="AK315" s="319">
        <f t="shared" si="202"/>
        <v>0</v>
      </c>
      <c r="AL315" s="116"/>
      <c r="AM315" s="66" t="str">
        <f t="shared" si="280"/>
        <v/>
      </c>
      <c r="AN315" s="67" t="str">
        <f t="shared" si="281"/>
        <v/>
      </c>
      <c r="AO315" s="68" t="str">
        <f t="shared" si="282"/>
        <v/>
      </c>
      <c r="AP315" s="69" t="str">
        <f t="shared" si="283"/>
        <v/>
      </c>
      <c r="AQ315" s="67">
        <f t="shared" si="284"/>
        <v>0</v>
      </c>
      <c r="AR315" s="66" t="str">
        <f t="shared" si="285"/>
        <v/>
      </c>
      <c r="AS315" s="67" t="str">
        <f t="shared" si="286"/>
        <v/>
      </c>
      <c r="AT315" s="68" t="str">
        <f t="shared" si="287"/>
        <v/>
      </c>
      <c r="AU315" s="69" t="str">
        <f t="shared" si="288"/>
        <v/>
      </c>
      <c r="AV315" s="67">
        <f t="shared" si="289"/>
        <v>0</v>
      </c>
      <c r="AW315" s="66" t="str">
        <f t="shared" si="290"/>
        <v/>
      </c>
      <c r="AX315" s="67" t="str">
        <f t="shared" si="291"/>
        <v/>
      </c>
      <c r="AY315" s="68" t="str">
        <f t="shared" si="292"/>
        <v/>
      </c>
      <c r="AZ315" s="69" t="str">
        <f t="shared" si="293"/>
        <v/>
      </c>
      <c r="BA315" s="70">
        <f t="shared" si="294"/>
        <v>0</v>
      </c>
      <c r="BB315" s="116"/>
      <c r="BC315" s="395"/>
      <c r="BD315" s="391" t="s">
        <v>410</v>
      </c>
      <c r="BE315" s="392"/>
      <c r="BF315" s="393"/>
      <c r="BG315" s="270"/>
      <c r="BH315" s="270" t="s">
        <v>29</v>
      </c>
      <c r="BI315" s="270"/>
      <c r="BJ315" s="394"/>
      <c r="BK315" s="74"/>
      <c r="BL315" s="75"/>
      <c r="BM315" s="76"/>
      <c r="BN315" s="354"/>
      <c r="BO315" s="78"/>
      <c r="BP315" s="178"/>
      <c r="BQ315" s="78" t="str">
        <f t="shared" si="209"/>
        <v>{"key_code":"r"}</v>
      </c>
    </row>
    <row r="316" spans="1:69" ht="21">
      <c r="A316" s="154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360"/>
      <c r="Z316" s="371" t="str">
        <f t="shared" si="295"/>
        <v/>
      </c>
      <c r="AA316" s="138" t="str">
        <f t="shared" si="241"/>
        <v/>
      </c>
      <c r="AB316" s="138" t="str">
        <f t="shared" si="242"/>
        <v/>
      </c>
      <c r="AC316" s="160" t="str">
        <f t="shared" si="296"/>
        <v>{"description":"[英数] S","conditions":[{"type":"variable_unless","name":"USC","value":0}],"from":{"key_code":"s","modifiers":{"optional":["any"]}},"to":[{"key_code":"s"},{"set_variable":{"name":"C02","value":1}},{"set_variable":{"name":"USC","value":2}},{"set_variable":{"name":"LKS","value":1}}],"to_after_key_up":[{"set_variable":{"name":"C02","value":0}},{"set_variable":{"name":"USC","value":0}}],"type":"basic"},{"from":{"key_code":"s","modifiers":{"optional":["any"]}},"to":[{"key_code":"s"},{"set_variable":{"name":"C02","value":1}},{"set_variable":{"name":"USC","value":1}},{"set_variable":{"name":"LKS","value":1}}],"to_after_key_up":[{"set_variable":{"name":"C02","value":0}},{"set_variable":{"name":"USC","value":0}}],"type":"basic"},</v>
      </c>
      <c r="AD316" s="162"/>
      <c r="AF316" s="34">
        <f t="shared" si="277"/>
        <v>1</v>
      </c>
      <c r="AG316" s="33" t="str">
        <f t="shared" si="276"/>
        <v>@</v>
      </c>
      <c r="AH316" s="33">
        <f t="shared" si="278"/>
        <v>0</v>
      </c>
      <c r="AI316" s="33">
        <f t="shared" si="279"/>
        <v>0</v>
      </c>
      <c r="AJ316" s="40">
        <f t="shared" si="201"/>
        <v>67108864</v>
      </c>
      <c r="AK316" s="319">
        <f t="shared" si="202"/>
        <v>0</v>
      </c>
      <c r="AL316" s="116"/>
      <c r="AM316" s="66" t="str">
        <f t="shared" si="280"/>
        <v/>
      </c>
      <c r="AN316" s="67" t="str">
        <f t="shared" si="281"/>
        <v/>
      </c>
      <c r="AO316" s="68" t="str">
        <f t="shared" si="282"/>
        <v/>
      </c>
      <c r="AP316" s="69" t="str">
        <f t="shared" si="283"/>
        <v/>
      </c>
      <c r="AQ316" s="67">
        <f t="shared" si="284"/>
        <v>0</v>
      </c>
      <c r="AR316" s="66" t="str">
        <f t="shared" si="285"/>
        <v/>
      </c>
      <c r="AS316" s="67" t="str">
        <f t="shared" si="286"/>
        <v/>
      </c>
      <c r="AT316" s="68" t="str">
        <f t="shared" si="287"/>
        <v/>
      </c>
      <c r="AU316" s="69" t="str">
        <f t="shared" si="288"/>
        <v/>
      </c>
      <c r="AV316" s="67">
        <f t="shared" si="289"/>
        <v>0</v>
      </c>
      <c r="AW316" s="66" t="str">
        <f t="shared" si="290"/>
        <v/>
      </c>
      <c r="AX316" s="67" t="str">
        <f t="shared" si="291"/>
        <v/>
      </c>
      <c r="AY316" s="68" t="str">
        <f t="shared" si="292"/>
        <v/>
      </c>
      <c r="AZ316" s="69" t="str">
        <f t="shared" si="293"/>
        <v/>
      </c>
      <c r="BA316" s="70">
        <f t="shared" si="294"/>
        <v>0</v>
      </c>
      <c r="BB316" s="116"/>
      <c r="BC316" s="395"/>
      <c r="BD316" s="391" t="s">
        <v>410</v>
      </c>
      <c r="BE316" s="392"/>
      <c r="BF316" s="393"/>
      <c r="BG316" s="270"/>
      <c r="BH316" s="270" t="s">
        <v>58</v>
      </c>
      <c r="BI316" s="270"/>
      <c r="BJ316" s="394"/>
      <c r="BK316" s="74"/>
      <c r="BL316" s="75"/>
      <c r="BM316" s="76"/>
      <c r="BN316" s="354"/>
      <c r="BO316" s="78"/>
      <c r="BP316" s="178"/>
      <c r="BQ316" s="78" t="str">
        <f t="shared" si="209"/>
        <v>{"key_code":"s"}</v>
      </c>
    </row>
    <row r="317" spans="1:69" ht="21">
      <c r="A317" s="154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360"/>
      <c r="Z317" s="371" t="str">
        <f t="shared" si="295"/>
        <v/>
      </c>
      <c r="AA317" s="138" t="str">
        <f t="shared" si="241"/>
        <v/>
      </c>
      <c r="AB317" s="138" t="str">
        <f t="shared" si="242"/>
        <v/>
      </c>
      <c r="AC317" s="160" t="str">
        <f t="shared" si="296"/>
        <v>{"description":"[英数] T","conditions":[{"type":"variable_unless","name":"USC","value":0}],"from":{"key_code":"t","modifiers":{"optional":["any"]}},"to":[{"key_code":"t"},{"set_variable":{"name":"D05","value":1}},{"set_variable":{"name":"USC","value":2}},{"set_variable":{"name":"LKS","value":1}}],"to_after_key_up":[{"set_variable":{"name":"D05","value":0}},{"set_variable":{"name":"USC","value":0}}],"type":"basic"},{"from":{"key_code":"t","modifiers":{"optional":["any"]}},"to":[{"key_code":"t"},{"set_variable":{"name":"D05","value":1}},{"set_variable":{"name":"USC","value":1}},{"set_variable":{"name":"LKS","value":1}}],"to_after_key_up":[{"set_variable":{"name":"D05","value":0}},{"set_variable":{"name":"USC","value":0}}],"type":"basic"},</v>
      </c>
      <c r="AD317" s="162"/>
      <c r="AF317" s="34">
        <f t="shared" si="277"/>
        <v>1</v>
      </c>
      <c r="AG317" s="33" t="str">
        <f t="shared" si="276"/>
        <v>@</v>
      </c>
      <c r="AH317" s="33">
        <f t="shared" si="278"/>
        <v>0</v>
      </c>
      <c r="AI317" s="33">
        <f t="shared" si="279"/>
        <v>0</v>
      </c>
      <c r="AJ317" s="40">
        <f t="shared" si="201"/>
        <v>131072</v>
      </c>
      <c r="AK317" s="319">
        <f t="shared" si="202"/>
        <v>0</v>
      </c>
      <c r="AL317" s="116"/>
      <c r="AM317" s="66" t="str">
        <f t="shared" si="280"/>
        <v/>
      </c>
      <c r="AN317" s="67" t="str">
        <f t="shared" si="281"/>
        <v/>
      </c>
      <c r="AO317" s="68" t="str">
        <f t="shared" si="282"/>
        <v/>
      </c>
      <c r="AP317" s="69" t="str">
        <f t="shared" si="283"/>
        <v/>
      </c>
      <c r="AQ317" s="67">
        <f t="shared" si="284"/>
        <v>0</v>
      </c>
      <c r="AR317" s="66" t="str">
        <f t="shared" si="285"/>
        <v/>
      </c>
      <c r="AS317" s="67" t="str">
        <f t="shared" si="286"/>
        <v/>
      </c>
      <c r="AT317" s="68" t="str">
        <f t="shared" si="287"/>
        <v/>
      </c>
      <c r="AU317" s="69" t="str">
        <f t="shared" si="288"/>
        <v/>
      </c>
      <c r="AV317" s="67">
        <f t="shared" si="289"/>
        <v>0</v>
      </c>
      <c r="AW317" s="66" t="str">
        <f t="shared" si="290"/>
        <v/>
      </c>
      <c r="AX317" s="67" t="str">
        <f t="shared" si="291"/>
        <v/>
      </c>
      <c r="AY317" s="68" t="str">
        <f t="shared" si="292"/>
        <v/>
      </c>
      <c r="AZ317" s="69" t="str">
        <f t="shared" si="293"/>
        <v/>
      </c>
      <c r="BA317" s="70">
        <f t="shared" si="294"/>
        <v>0</v>
      </c>
      <c r="BB317" s="116"/>
      <c r="BC317" s="395"/>
      <c r="BD317" s="391" t="s">
        <v>410</v>
      </c>
      <c r="BE317" s="392"/>
      <c r="BF317" s="393"/>
      <c r="BG317" s="270"/>
      <c r="BH317" s="270" t="s">
        <v>31</v>
      </c>
      <c r="BI317" s="270"/>
      <c r="BJ317" s="394"/>
      <c r="BK317" s="74"/>
      <c r="BL317" s="75"/>
      <c r="BM317" s="76"/>
      <c r="BN317" s="354"/>
      <c r="BO317" s="78"/>
      <c r="BP317" s="178"/>
      <c r="BQ317" s="78" t="str">
        <f t="shared" si="209"/>
        <v>{"key_code":"t"}</v>
      </c>
    </row>
    <row r="318" spans="1:69" ht="21">
      <c r="A318" s="154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360"/>
      <c r="Z318" s="371" t="str">
        <f t="shared" si="295"/>
        <v/>
      </c>
      <c r="AA318" s="138" t="str">
        <f t="shared" si="241"/>
        <v/>
      </c>
      <c r="AB318" s="138" t="str">
        <f t="shared" si="242"/>
        <v/>
      </c>
      <c r="AC318" s="160" t="str">
        <f t="shared" si="296"/>
        <v>{"description":"[英数] U","conditions":[{"type":"variable_unless","name":"USC","value":0}],"from":{"key_code":"u","modifiers":{"optional":["any"]}},"to":[{"key_code":"u"},{"set_variable":{"name":"D07","value":1}},{"set_variable":{"name":"USC","value":2}},{"set_variable":{"name":"LKS","value":1}}],"to_after_key_up":[{"set_variable":{"name":"D07","value":0}},{"set_variable":{"name":"USC","value":0}}],"type":"basic"},{"from":{"key_code":"u","modifiers":{"optional":["any"]}},"to":[{"key_code":"u"},{"set_variable":{"name":"D07","value":1}},{"set_variable":{"name":"USC","value":1}},{"set_variable":{"name":"LKS","value":1}}],"to_after_key_up":[{"set_variable":{"name":"D07","value":0}},{"set_variable":{"name":"USC","value":0}}],"type":"basic"},</v>
      </c>
      <c r="AD318" s="162"/>
      <c r="AF318" s="34">
        <f t="shared" si="277"/>
        <v>1</v>
      </c>
      <c r="AG318" s="33" t="str">
        <f t="shared" si="276"/>
        <v>@</v>
      </c>
      <c r="AH318" s="33">
        <f t="shared" si="278"/>
        <v>0</v>
      </c>
      <c r="AI318" s="33">
        <f t="shared" si="279"/>
        <v>0</v>
      </c>
      <c r="AJ318" s="40">
        <f t="shared" si="201"/>
        <v>524288</v>
      </c>
      <c r="AK318" s="319">
        <f t="shared" si="202"/>
        <v>0</v>
      </c>
      <c r="AL318" s="116"/>
      <c r="AM318" s="66" t="str">
        <f t="shared" si="280"/>
        <v/>
      </c>
      <c r="AN318" s="67" t="str">
        <f t="shared" si="281"/>
        <v/>
      </c>
      <c r="AO318" s="68" t="str">
        <f t="shared" si="282"/>
        <v/>
      </c>
      <c r="AP318" s="69" t="str">
        <f t="shared" si="283"/>
        <v/>
      </c>
      <c r="AQ318" s="67">
        <f t="shared" si="284"/>
        <v>0</v>
      </c>
      <c r="AR318" s="66" t="str">
        <f t="shared" si="285"/>
        <v/>
      </c>
      <c r="AS318" s="67" t="str">
        <f t="shared" si="286"/>
        <v/>
      </c>
      <c r="AT318" s="68" t="str">
        <f t="shared" si="287"/>
        <v/>
      </c>
      <c r="AU318" s="69" t="str">
        <f t="shared" si="288"/>
        <v/>
      </c>
      <c r="AV318" s="67">
        <f t="shared" si="289"/>
        <v>0</v>
      </c>
      <c r="AW318" s="66" t="str">
        <f t="shared" si="290"/>
        <v/>
      </c>
      <c r="AX318" s="67" t="str">
        <f t="shared" si="291"/>
        <v/>
      </c>
      <c r="AY318" s="68" t="str">
        <f t="shared" si="292"/>
        <v/>
      </c>
      <c r="AZ318" s="69" t="str">
        <f t="shared" si="293"/>
        <v/>
      </c>
      <c r="BA318" s="70">
        <f t="shared" si="294"/>
        <v>0</v>
      </c>
      <c r="BB318" s="116"/>
      <c r="BC318" s="395"/>
      <c r="BD318" s="391" t="s">
        <v>410</v>
      </c>
      <c r="BE318" s="392"/>
      <c r="BF318" s="393"/>
      <c r="BG318" s="270"/>
      <c r="BH318" s="270" t="s">
        <v>35</v>
      </c>
      <c r="BI318" s="270"/>
      <c r="BJ318" s="394"/>
      <c r="BK318" s="74"/>
      <c r="BL318" s="75"/>
      <c r="BM318" s="76"/>
      <c r="BN318" s="354"/>
      <c r="BO318" s="78"/>
      <c r="BP318" s="178"/>
      <c r="BQ318" s="78" t="str">
        <f t="shared" si="209"/>
        <v>{"key_code":"u"}</v>
      </c>
    </row>
    <row r="319" spans="1:69" ht="21">
      <c r="A319" s="154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360"/>
      <c r="Z319" s="371" t="str">
        <f t="shared" si="295"/>
        <v/>
      </c>
      <c r="AA319" s="138" t="str">
        <f t="shared" si="241"/>
        <v/>
      </c>
      <c r="AB319" s="138" t="str">
        <f t="shared" si="242"/>
        <v/>
      </c>
      <c r="AC319" s="160" t="str">
        <f t="shared" si="296"/>
        <v>{"description":"[英数] V","conditions":[{"type":"variable_unless","name":"USC","value":0}],"from":{"key_code":"v","modifiers":{"optional":["any"]}},"to":[{"key_code":"v"},{"set_variable":{"name":"B04","value":1}},{"set_variable":{"name":"USC","value":2}},{"set_variable":{"name":"LKS","value":1}}],"to_after_key_up":[{"set_variable":{"name":"B04","value":0}},{"set_variable":{"name":"USC","value":0}}],"type":"basic"},{"from":{"key_code":"v","modifiers":{"optional":["any"]}},"to":[{"key_code":"v"},{"set_variable":{"name":"B04","value":1}},{"set_variable":{"name":"USC","value":1}},{"set_variable":{"name":"LKS","value":1}}],"to_after_key_up":[{"set_variable":{"name":"B04","value":0}},{"set_variable":{"name":"USC","value":0}}],"type":"basic"},</v>
      </c>
      <c r="AD319" s="162"/>
      <c r="AF319" s="34">
        <f t="shared" si="277"/>
        <v>1</v>
      </c>
      <c r="AG319" s="33" t="str">
        <f t="shared" si="276"/>
        <v>@</v>
      </c>
      <c r="AH319" s="33">
        <f t="shared" si="278"/>
        <v>0</v>
      </c>
      <c r="AI319" s="33">
        <f t="shared" si="279"/>
        <v>0</v>
      </c>
      <c r="AJ319" s="40">
        <f t="shared" si="201"/>
        <v>1099511627776</v>
      </c>
      <c r="AK319" s="319">
        <f t="shared" si="202"/>
        <v>0</v>
      </c>
      <c r="AL319" s="116"/>
      <c r="AM319" s="66" t="str">
        <f t="shared" si="280"/>
        <v/>
      </c>
      <c r="AN319" s="67" t="str">
        <f t="shared" si="281"/>
        <v/>
      </c>
      <c r="AO319" s="68" t="str">
        <f t="shared" si="282"/>
        <v/>
      </c>
      <c r="AP319" s="69" t="str">
        <f t="shared" si="283"/>
        <v/>
      </c>
      <c r="AQ319" s="67">
        <f t="shared" si="284"/>
        <v>0</v>
      </c>
      <c r="AR319" s="66" t="str">
        <f t="shared" si="285"/>
        <v/>
      </c>
      <c r="AS319" s="67" t="str">
        <f t="shared" si="286"/>
        <v/>
      </c>
      <c r="AT319" s="68" t="str">
        <f t="shared" si="287"/>
        <v/>
      </c>
      <c r="AU319" s="69" t="str">
        <f t="shared" si="288"/>
        <v/>
      </c>
      <c r="AV319" s="67">
        <f t="shared" si="289"/>
        <v>0</v>
      </c>
      <c r="AW319" s="66" t="str">
        <f t="shared" si="290"/>
        <v/>
      </c>
      <c r="AX319" s="67" t="str">
        <f t="shared" si="291"/>
        <v/>
      </c>
      <c r="AY319" s="68" t="str">
        <f t="shared" si="292"/>
        <v/>
      </c>
      <c r="AZ319" s="69" t="str">
        <f t="shared" si="293"/>
        <v/>
      </c>
      <c r="BA319" s="70">
        <f t="shared" si="294"/>
        <v>0</v>
      </c>
      <c r="BB319" s="116"/>
      <c r="BC319" s="395"/>
      <c r="BD319" s="391" t="s">
        <v>410</v>
      </c>
      <c r="BE319" s="392"/>
      <c r="BF319" s="393"/>
      <c r="BG319" s="270"/>
      <c r="BH319" s="270" t="s">
        <v>91</v>
      </c>
      <c r="BI319" s="270"/>
      <c r="BJ319" s="394"/>
      <c r="BK319" s="74"/>
      <c r="BL319" s="75"/>
      <c r="BM319" s="76"/>
      <c r="BN319" s="354"/>
      <c r="BO319" s="78"/>
      <c r="BP319" s="178"/>
      <c r="BQ319" s="78" t="str">
        <f t="shared" si="209"/>
        <v>{"key_code":"v"}</v>
      </c>
    </row>
    <row r="320" spans="1:69" ht="21">
      <c r="A320" s="154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360"/>
      <c r="Z320" s="371" t="str">
        <f t="shared" si="295"/>
        <v/>
      </c>
      <c r="AA320" s="138" t="str">
        <f t="shared" si="241"/>
        <v/>
      </c>
      <c r="AB320" s="138" t="str">
        <f t="shared" si="242"/>
        <v/>
      </c>
      <c r="AC320" s="160" t="str">
        <f t="shared" si="296"/>
        <v>{"description":"[英数] W","conditions":[{"type":"variable_unless","name":"USC","value":0}],"from":{"key_code":"w","modifiers":{"optional":["any"]}},"to":[{"key_code":"w"},{"set_variable":{"name":"D02","value":1}},{"set_variable":{"name":"USC","value":2}},{"set_variable":{"name":"LKS","value":1}}],"to_after_key_up":[{"set_variable":{"name":"D02","value":0}},{"set_variable":{"name":"USC","value":0}}],"type":"basic"},{"from":{"key_code":"w","modifiers":{"optional":["any"]}},"to":[{"key_code":"w"},{"set_variable":{"name":"D02","value":1}},{"set_variable":{"name":"USC","value":1}},{"set_variable":{"name":"LKS","value":1}}],"to_after_key_up":[{"set_variable":{"name":"D02","value":0}},{"set_variable":{"name":"USC","value":0}}],"type":"basic"},</v>
      </c>
      <c r="AD320" s="162"/>
      <c r="AF320" s="34">
        <f t="shared" si="277"/>
        <v>1</v>
      </c>
      <c r="AG320" s="33" t="str">
        <f t="shared" si="276"/>
        <v>@</v>
      </c>
      <c r="AH320" s="33">
        <f t="shared" si="278"/>
        <v>0</v>
      </c>
      <c r="AI320" s="33">
        <f t="shared" si="279"/>
        <v>0</v>
      </c>
      <c r="AJ320" s="40">
        <f t="shared" si="201"/>
        <v>16384</v>
      </c>
      <c r="AK320" s="319">
        <f t="shared" si="202"/>
        <v>0</v>
      </c>
      <c r="AL320" s="116"/>
      <c r="AM320" s="66" t="str">
        <f t="shared" si="280"/>
        <v/>
      </c>
      <c r="AN320" s="67" t="str">
        <f t="shared" si="281"/>
        <v/>
      </c>
      <c r="AO320" s="68" t="str">
        <f t="shared" si="282"/>
        <v/>
      </c>
      <c r="AP320" s="69" t="str">
        <f t="shared" si="283"/>
        <v/>
      </c>
      <c r="AQ320" s="67">
        <f t="shared" si="284"/>
        <v>0</v>
      </c>
      <c r="AR320" s="66" t="str">
        <f t="shared" si="285"/>
        <v/>
      </c>
      <c r="AS320" s="67" t="str">
        <f t="shared" si="286"/>
        <v/>
      </c>
      <c r="AT320" s="68" t="str">
        <f t="shared" si="287"/>
        <v/>
      </c>
      <c r="AU320" s="69" t="str">
        <f t="shared" si="288"/>
        <v/>
      </c>
      <c r="AV320" s="67">
        <f t="shared" si="289"/>
        <v>0</v>
      </c>
      <c r="AW320" s="66" t="str">
        <f t="shared" si="290"/>
        <v/>
      </c>
      <c r="AX320" s="67" t="str">
        <f t="shared" si="291"/>
        <v/>
      </c>
      <c r="AY320" s="68" t="str">
        <f t="shared" si="292"/>
        <v/>
      </c>
      <c r="AZ320" s="69" t="str">
        <f t="shared" si="293"/>
        <v/>
      </c>
      <c r="BA320" s="70">
        <f t="shared" si="294"/>
        <v>0</v>
      </c>
      <c r="BB320" s="116"/>
      <c r="BC320" s="395"/>
      <c r="BD320" s="391" t="s">
        <v>410</v>
      </c>
      <c r="BE320" s="392"/>
      <c r="BF320" s="393"/>
      <c r="BG320" s="270"/>
      <c r="BH320" s="270" t="s">
        <v>25</v>
      </c>
      <c r="BI320" s="270"/>
      <c r="BJ320" s="394"/>
      <c r="BK320" s="74"/>
      <c r="BL320" s="75"/>
      <c r="BM320" s="76"/>
      <c r="BN320" s="354"/>
      <c r="BO320" s="78"/>
      <c r="BP320" s="178"/>
      <c r="BQ320" s="78" t="str">
        <f t="shared" si="209"/>
        <v>{"key_code":"w"}</v>
      </c>
    </row>
    <row r="321" spans="1:69" ht="21">
      <c r="A321" s="154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360"/>
      <c r="Z321" s="371" t="str">
        <f t="shared" si="295"/>
        <v/>
      </c>
      <c r="AA321" s="138" t="str">
        <f t="shared" si="241"/>
        <v/>
      </c>
      <c r="AB321" s="138" t="str">
        <f t="shared" si="242"/>
        <v/>
      </c>
      <c r="AC321" s="160" t="str">
        <f t="shared" si="296"/>
        <v>{"description":"[英数] X","conditions":[{"type":"variable_unless","name":"USC","value":0}],"from":{"key_code":"x","modifiers":{"optional":["any"]}},"to":[{"key_code":"x"},{"set_variable":{"name":"B02","value":1}},{"set_variable":{"name":"USC","value":2}},{"set_variable":{"name":"LKS","value":1}}],"to_after_key_up":[{"set_variable":{"name":"B02","value":0}},{"set_variable":{"name":"USC","value":0}}],"type":"basic"},{"from":{"key_code":"x","modifiers":{"optional":["any"]}},"to":[{"key_code":"x"},{"set_variable":{"name":"B02","value":1}},{"set_variable":{"name":"USC","value":1}},{"set_variable":{"name":"LKS","value":1}}],"to_after_key_up":[{"set_variable":{"name":"B02","value":0}},{"set_variable":{"name":"USC","value":0}}],"type":"basic"},</v>
      </c>
      <c r="AD321" s="162"/>
      <c r="AF321" s="34">
        <f t="shared" si="277"/>
        <v>1</v>
      </c>
      <c r="AG321" s="33" t="str">
        <f t="shared" si="276"/>
        <v>@</v>
      </c>
      <c r="AH321" s="33">
        <f t="shared" si="278"/>
        <v>0</v>
      </c>
      <c r="AI321" s="33">
        <f t="shared" si="279"/>
        <v>0</v>
      </c>
      <c r="AJ321" s="40">
        <f t="shared" si="201"/>
        <v>274877906944</v>
      </c>
      <c r="AK321" s="319">
        <f t="shared" si="202"/>
        <v>0</v>
      </c>
      <c r="AL321" s="116"/>
      <c r="AM321" s="66" t="str">
        <f t="shared" si="280"/>
        <v/>
      </c>
      <c r="AN321" s="67" t="str">
        <f t="shared" si="281"/>
        <v/>
      </c>
      <c r="AO321" s="68" t="str">
        <f t="shared" si="282"/>
        <v/>
      </c>
      <c r="AP321" s="69" t="str">
        <f t="shared" si="283"/>
        <v/>
      </c>
      <c r="AQ321" s="67">
        <f t="shared" si="284"/>
        <v>0</v>
      </c>
      <c r="AR321" s="66" t="str">
        <f t="shared" si="285"/>
        <v/>
      </c>
      <c r="AS321" s="67" t="str">
        <f t="shared" si="286"/>
        <v/>
      </c>
      <c r="AT321" s="68" t="str">
        <f t="shared" si="287"/>
        <v/>
      </c>
      <c r="AU321" s="69" t="str">
        <f t="shared" si="288"/>
        <v/>
      </c>
      <c r="AV321" s="67">
        <f t="shared" si="289"/>
        <v>0</v>
      </c>
      <c r="AW321" s="66" t="str">
        <f t="shared" si="290"/>
        <v/>
      </c>
      <c r="AX321" s="67" t="str">
        <f t="shared" si="291"/>
        <v/>
      </c>
      <c r="AY321" s="68" t="str">
        <f t="shared" si="292"/>
        <v/>
      </c>
      <c r="AZ321" s="69" t="str">
        <f t="shared" si="293"/>
        <v/>
      </c>
      <c r="BA321" s="70">
        <f t="shared" si="294"/>
        <v>0</v>
      </c>
      <c r="BB321" s="116"/>
      <c r="BC321" s="395"/>
      <c r="BD321" s="391" t="s">
        <v>410</v>
      </c>
      <c r="BE321" s="392"/>
      <c r="BF321" s="393"/>
      <c r="BG321" s="270"/>
      <c r="BH321" s="270" t="s">
        <v>87</v>
      </c>
      <c r="BI321" s="270"/>
      <c r="BJ321" s="394"/>
      <c r="BK321" s="74"/>
      <c r="BL321" s="75"/>
      <c r="BM321" s="76"/>
      <c r="BN321" s="354"/>
      <c r="BO321" s="78"/>
      <c r="BP321" s="178"/>
      <c r="BQ321" s="78" t="str">
        <f t="shared" si="209"/>
        <v>{"key_code":"x"}</v>
      </c>
    </row>
    <row r="322" spans="1:69" ht="21">
      <c r="A322" s="154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360"/>
      <c r="Z322" s="371" t="str">
        <f t="shared" si="295"/>
        <v/>
      </c>
      <c r="AA322" s="138" t="str">
        <f t="shared" si="241"/>
        <v/>
      </c>
      <c r="AB322" s="138" t="str">
        <f t="shared" si="242"/>
        <v/>
      </c>
      <c r="AC322" s="160" t="str">
        <f t="shared" si="296"/>
        <v>{"description":"[英数] Y","conditions":[{"type":"variable_unless","name":"USC","value":0}],"from":{"key_code":"y","modifiers":{"optional":["any"]}},"to":[{"key_code":"y"},{"set_variable":{"name":"D06","value":1}},{"set_variable":{"name":"USC","value":2}},{"set_variable":{"name":"LKS","value":1}}],"to_after_key_up":[{"set_variable":{"name":"D06","value":0}},{"set_variable":{"name":"USC","value":0}}],"type":"basic"},{"from":{"key_code":"y","modifiers":{"optional":["any"]}},"to":[{"key_code":"y"},{"set_variable":{"name":"D06","value":1}},{"set_variable":{"name":"USC","value":1}},{"set_variable":{"name":"LKS","value":1}}],"to_after_key_up":[{"set_variable":{"name":"D06","value":0}},{"set_variable":{"name":"USC","value":0}}],"type":"basic"},</v>
      </c>
      <c r="AD322" s="162"/>
      <c r="AF322" s="34">
        <f t="shared" si="277"/>
        <v>1</v>
      </c>
      <c r="AG322" s="33" t="str">
        <f t="shared" si="276"/>
        <v>@</v>
      </c>
      <c r="AH322" s="33">
        <f t="shared" si="278"/>
        <v>0</v>
      </c>
      <c r="AI322" s="33">
        <f t="shared" si="279"/>
        <v>0</v>
      </c>
      <c r="AJ322" s="40">
        <f t="shared" si="201"/>
        <v>262144</v>
      </c>
      <c r="AK322" s="319">
        <f t="shared" si="202"/>
        <v>0</v>
      </c>
      <c r="AL322" s="116"/>
      <c r="AM322" s="66" t="str">
        <f t="shared" si="280"/>
        <v/>
      </c>
      <c r="AN322" s="67" t="str">
        <f t="shared" si="281"/>
        <v/>
      </c>
      <c r="AO322" s="68" t="str">
        <f t="shared" si="282"/>
        <v/>
      </c>
      <c r="AP322" s="69" t="str">
        <f t="shared" si="283"/>
        <v/>
      </c>
      <c r="AQ322" s="67">
        <f t="shared" si="284"/>
        <v>0</v>
      </c>
      <c r="AR322" s="66" t="str">
        <f t="shared" si="285"/>
        <v/>
      </c>
      <c r="AS322" s="67" t="str">
        <f t="shared" si="286"/>
        <v/>
      </c>
      <c r="AT322" s="68" t="str">
        <f t="shared" si="287"/>
        <v/>
      </c>
      <c r="AU322" s="69" t="str">
        <f t="shared" si="288"/>
        <v/>
      </c>
      <c r="AV322" s="67">
        <f t="shared" si="289"/>
        <v>0</v>
      </c>
      <c r="AW322" s="66" t="str">
        <f t="shared" si="290"/>
        <v/>
      </c>
      <c r="AX322" s="67" t="str">
        <f t="shared" si="291"/>
        <v/>
      </c>
      <c r="AY322" s="68" t="str">
        <f t="shared" si="292"/>
        <v/>
      </c>
      <c r="AZ322" s="69" t="str">
        <f t="shared" si="293"/>
        <v/>
      </c>
      <c r="BA322" s="70">
        <f t="shared" si="294"/>
        <v>0</v>
      </c>
      <c r="BB322" s="116"/>
      <c r="BC322" s="395"/>
      <c r="BD322" s="391" t="s">
        <v>410</v>
      </c>
      <c r="BE322" s="392"/>
      <c r="BF322" s="393"/>
      <c r="BG322" s="270"/>
      <c r="BH322" s="270" t="s">
        <v>33</v>
      </c>
      <c r="BI322" s="270"/>
      <c r="BJ322" s="394"/>
      <c r="BK322" s="74"/>
      <c r="BL322" s="75"/>
      <c r="BM322" s="76"/>
      <c r="BN322" s="354"/>
      <c r="BO322" s="78"/>
      <c r="BP322" s="178"/>
      <c r="BQ322" s="78" t="str">
        <f t="shared" si="209"/>
        <v>{"key_code":"y"}</v>
      </c>
    </row>
    <row r="323" spans="1:69" ht="21">
      <c r="A323" s="154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360"/>
      <c r="Z323" s="371" t="str">
        <f t="shared" si="295"/>
        <v/>
      </c>
      <c r="AA323" s="138" t="str">
        <f t="shared" si="241"/>
        <v/>
      </c>
      <c r="AB323" s="138" t="str">
        <f t="shared" si="242"/>
        <v/>
      </c>
      <c r="AC323" s="160" t="str">
        <f t="shared" si="296"/>
        <v>{"description":"[英数] Z","conditions":[{"type":"variable_unless","name":"USC","value":0}],"from":{"key_code":"z","modifiers":{"optional":["any"]}},"to":[{"key_code":"z"},{"set_variable":{"name":"B01","value":1}},{"set_variable":{"name":"USC","value":2}},{"set_variable":{"name":"LKS","value":1}}],"to_after_key_up":[{"set_variable":{"name":"B01","value":0}},{"set_variable":{"name":"USC","value":0}}],"type":"basic"},{"from":{"key_code":"z","modifiers":{"optional":["any"]}},"to":[{"key_code":"z"},{"set_variable":{"name":"B01","value":1}},{"set_variable":{"name":"USC","value":1}},{"set_variable":{"name":"LKS","value":1}}],"to_after_key_up":[{"set_variable":{"name":"B01","value":0}},{"set_variable":{"name":"USC","value":0}}],"type":"basic"},</v>
      </c>
      <c r="AD323" s="162"/>
      <c r="AF323" s="34">
        <f t="shared" si="277"/>
        <v>1</v>
      </c>
      <c r="AG323" s="33" t="str">
        <f t="shared" si="276"/>
        <v>@</v>
      </c>
      <c r="AH323" s="33">
        <f t="shared" si="278"/>
        <v>0</v>
      </c>
      <c r="AI323" s="33">
        <f t="shared" si="279"/>
        <v>0</v>
      </c>
      <c r="AJ323" s="40">
        <f t="shared" si="201"/>
        <v>137438953472</v>
      </c>
      <c r="AK323" s="319">
        <f t="shared" si="202"/>
        <v>0</v>
      </c>
      <c r="AL323" s="116"/>
      <c r="AM323" s="66" t="str">
        <f t="shared" si="280"/>
        <v/>
      </c>
      <c r="AN323" s="67" t="str">
        <f t="shared" si="281"/>
        <v/>
      </c>
      <c r="AO323" s="68" t="str">
        <f t="shared" si="282"/>
        <v/>
      </c>
      <c r="AP323" s="69" t="str">
        <f t="shared" si="283"/>
        <v/>
      </c>
      <c r="AQ323" s="67">
        <f t="shared" si="284"/>
        <v>0</v>
      </c>
      <c r="AR323" s="66" t="str">
        <f t="shared" si="285"/>
        <v/>
      </c>
      <c r="AS323" s="67" t="str">
        <f t="shared" si="286"/>
        <v/>
      </c>
      <c r="AT323" s="68" t="str">
        <f t="shared" si="287"/>
        <v/>
      </c>
      <c r="AU323" s="69" t="str">
        <f t="shared" si="288"/>
        <v/>
      </c>
      <c r="AV323" s="67">
        <f t="shared" si="289"/>
        <v>0</v>
      </c>
      <c r="AW323" s="66" t="str">
        <f t="shared" si="290"/>
        <v/>
      </c>
      <c r="AX323" s="67" t="str">
        <f t="shared" si="291"/>
        <v/>
      </c>
      <c r="AY323" s="68" t="str">
        <f t="shared" si="292"/>
        <v/>
      </c>
      <c r="AZ323" s="69" t="str">
        <f t="shared" si="293"/>
        <v/>
      </c>
      <c r="BA323" s="70">
        <f t="shared" si="294"/>
        <v>0</v>
      </c>
      <c r="BB323" s="116"/>
      <c r="BC323" s="395"/>
      <c r="BD323" s="391" t="s">
        <v>410</v>
      </c>
      <c r="BE323" s="392"/>
      <c r="BF323" s="393"/>
      <c r="BG323" s="270"/>
      <c r="BH323" s="270" t="s">
        <v>85</v>
      </c>
      <c r="BI323" s="270"/>
      <c r="BJ323" s="394"/>
      <c r="BK323" s="74"/>
      <c r="BL323" s="75"/>
      <c r="BM323" s="76"/>
      <c r="BN323" s="354"/>
      <c r="BO323" s="78"/>
      <c r="BP323" s="178"/>
      <c r="BQ323" s="78" t="str">
        <f t="shared" si="209"/>
        <v>{"key_code":"z"}</v>
      </c>
    </row>
    <row r="324" spans="1:69" ht="21">
      <c r="A324" s="154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360"/>
      <c r="Z324" s="371" t="str">
        <f t="shared" si="295"/>
        <v/>
      </c>
      <c r="AA324" s="138" t="str">
        <f t="shared" si="241"/>
        <v/>
      </c>
      <c r="AB324" s="138" t="str">
        <f t="shared" si="242"/>
        <v/>
      </c>
      <c r="AC324" s="160" t="str">
        <f t="shared" si="296"/>
        <v>{"description":"[英数] 1","conditions":[{"type":"variable_unless","name":"USC","value":0}],"from":{"key_code":"1","modifiers":{"optional":["any"]}},"to":[{"key_code":"1"},{"set_variable":{"name":"E01","value":1}},{"set_variable":{"name":"USC","value":2}},{"set_variable":{"name":"LKS","value":1}}],"to_after_key_up":[{"set_variable":{"name":"E01","value":0}},{"set_variable":{"name":"USC","value":0}}],"type":"basic"},{"from":{"key_code":"1","modifiers":{"optional":["any"]}},"to":[{"key_code":"1"},{"set_variable":{"name":"E01","value":1}},{"set_variable":{"name":"USC","value":1}},{"set_variable":{"name":"LKS","value":1}}],"to_after_key_up":[{"set_variable":{"name":"E01","value":0}},{"set_variable":{"name":"USC","value":0}}],"type":"basic"},</v>
      </c>
      <c r="AD324" s="162"/>
      <c r="AF324" s="34">
        <f t="shared" si="277"/>
        <v>1</v>
      </c>
      <c r="AG324" s="33" t="str">
        <f t="shared" si="276"/>
        <v>@</v>
      </c>
      <c r="AH324" s="33">
        <f t="shared" si="278"/>
        <v>0</v>
      </c>
      <c r="AI324" s="33">
        <f t="shared" si="279"/>
        <v>0</v>
      </c>
      <c r="AJ324" s="40">
        <f t="shared" si="201"/>
        <v>2</v>
      </c>
      <c r="AK324" s="319">
        <f t="shared" si="202"/>
        <v>0</v>
      </c>
      <c r="AL324" s="116"/>
      <c r="AM324" s="66" t="str">
        <f t="shared" si="280"/>
        <v/>
      </c>
      <c r="AN324" s="67" t="str">
        <f t="shared" si="281"/>
        <v/>
      </c>
      <c r="AO324" s="68" t="str">
        <f t="shared" si="282"/>
        <v/>
      </c>
      <c r="AP324" s="69" t="str">
        <f t="shared" si="283"/>
        <v/>
      </c>
      <c r="AQ324" s="67">
        <f t="shared" si="284"/>
        <v>0</v>
      </c>
      <c r="AR324" s="66" t="str">
        <f t="shared" si="285"/>
        <v/>
      </c>
      <c r="AS324" s="67" t="str">
        <f t="shared" si="286"/>
        <v/>
      </c>
      <c r="AT324" s="68" t="str">
        <f t="shared" si="287"/>
        <v/>
      </c>
      <c r="AU324" s="69" t="str">
        <f t="shared" si="288"/>
        <v/>
      </c>
      <c r="AV324" s="67">
        <f t="shared" si="289"/>
        <v>0</v>
      </c>
      <c r="AW324" s="66" t="str">
        <f t="shared" si="290"/>
        <v/>
      </c>
      <c r="AX324" s="67" t="str">
        <f t="shared" si="291"/>
        <v/>
      </c>
      <c r="AY324" s="68" t="str">
        <f t="shared" si="292"/>
        <v/>
      </c>
      <c r="AZ324" s="69" t="str">
        <f t="shared" si="293"/>
        <v/>
      </c>
      <c r="BA324" s="70">
        <f t="shared" si="294"/>
        <v>0</v>
      </c>
      <c r="BB324" s="116"/>
      <c r="BC324" s="395"/>
      <c r="BD324" s="391" t="s">
        <v>410</v>
      </c>
      <c r="BE324" s="392"/>
      <c r="BF324" s="393"/>
      <c r="BG324" s="270"/>
      <c r="BH324" s="270" t="s">
        <v>4</v>
      </c>
      <c r="BI324" s="270"/>
      <c r="BJ324" s="394"/>
      <c r="BK324" s="74"/>
      <c r="BL324" s="75"/>
      <c r="BM324" s="76"/>
      <c r="BN324" s="354"/>
      <c r="BO324" s="78"/>
      <c r="BP324" s="178"/>
      <c r="BQ324" s="78" t="str">
        <f t="shared" si="209"/>
        <v>{"key_code":"1"}</v>
      </c>
    </row>
    <row r="325" spans="1:69" ht="21">
      <c r="A325" s="154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360"/>
      <c r="Z325" s="371" t="str">
        <f t="shared" si="295"/>
        <v/>
      </c>
      <c r="AA325" s="138" t="str">
        <f t="shared" si="241"/>
        <v/>
      </c>
      <c r="AB325" s="138" t="str">
        <f t="shared" si="242"/>
        <v/>
      </c>
      <c r="AC325" s="160" t="str">
        <f t="shared" si="296"/>
        <v>{"description":"[英数] 2","conditions":[{"type":"variable_unless","name":"USC","value":0}],"from":{"key_code":"2","modifiers":{"optional":["any"]}},"to":[{"key_code":"2"},{"set_variable":{"name":"E02","value":1}},{"set_variable":{"name":"USC","value":2}},{"set_variable":{"name":"LKS","value":1}}],"to_after_key_up":[{"set_variable":{"name":"E02","value":0}},{"set_variable":{"name":"USC","value":0}}],"type":"basic"},{"from":{"key_code":"2","modifiers":{"optional":["any"]}},"to":[{"key_code":"2"},{"set_variable":{"name":"E02","value":1}},{"set_variable":{"name":"USC","value":1}},{"set_variable":{"name":"LKS","value":1}}],"to_after_key_up":[{"set_variable":{"name":"E02","value":0}},{"set_variable":{"name":"USC","value":0}}],"type":"basic"},</v>
      </c>
      <c r="AD325" s="162"/>
      <c r="AF325" s="34">
        <f t="shared" si="277"/>
        <v>1</v>
      </c>
      <c r="AG325" s="33" t="str">
        <f t="shared" si="276"/>
        <v>@</v>
      </c>
      <c r="AH325" s="33">
        <f t="shared" si="278"/>
        <v>0</v>
      </c>
      <c r="AI325" s="33">
        <f t="shared" si="279"/>
        <v>0</v>
      </c>
      <c r="AJ325" s="40">
        <f t="shared" si="201"/>
        <v>4</v>
      </c>
      <c r="AK325" s="319">
        <f t="shared" si="202"/>
        <v>0</v>
      </c>
      <c r="AL325" s="116"/>
      <c r="AM325" s="66" t="str">
        <f t="shared" si="280"/>
        <v/>
      </c>
      <c r="AN325" s="67" t="str">
        <f t="shared" si="281"/>
        <v/>
      </c>
      <c r="AO325" s="68" t="str">
        <f t="shared" si="282"/>
        <v/>
      </c>
      <c r="AP325" s="69" t="str">
        <f t="shared" si="283"/>
        <v/>
      </c>
      <c r="AQ325" s="67">
        <f t="shared" si="284"/>
        <v>0</v>
      </c>
      <c r="AR325" s="66" t="str">
        <f t="shared" si="285"/>
        <v/>
      </c>
      <c r="AS325" s="67" t="str">
        <f t="shared" si="286"/>
        <v/>
      </c>
      <c r="AT325" s="68" t="str">
        <f t="shared" si="287"/>
        <v/>
      </c>
      <c r="AU325" s="69" t="str">
        <f t="shared" si="288"/>
        <v/>
      </c>
      <c r="AV325" s="67">
        <f t="shared" si="289"/>
        <v>0</v>
      </c>
      <c r="AW325" s="66" t="str">
        <f t="shared" si="290"/>
        <v/>
      </c>
      <c r="AX325" s="67" t="str">
        <f t="shared" si="291"/>
        <v/>
      </c>
      <c r="AY325" s="68" t="str">
        <f t="shared" si="292"/>
        <v/>
      </c>
      <c r="AZ325" s="69" t="str">
        <f t="shared" si="293"/>
        <v/>
      </c>
      <c r="BA325" s="70">
        <f t="shared" si="294"/>
        <v>0</v>
      </c>
      <c r="BB325" s="116"/>
      <c r="BC325" s="395"/>
      <c r="BD325" s="391" t="s">
        <v>410</v>
      </c>
      <c r="BE325" s="392"/>
      <c r="BF325" s="393"/>
      <c r="BG325" s="270"/>
      <c r="BH325" s="270" t="s">
        <v>5</v>
      </c>
      <c r="BI325" s="270"/>
      <c r="BJ325" s="394"/>
      <c r="BK325" s="74"/>
      <c r="BL325" s="75"/>
      <c r="BM325" s="76"/>
      <c r="BN325" s="354"/>
      <c r="BO325" s="78"/>
      <c r="BP325" s="178"/>
      <c r="BQ325" s="78" t="str">
        <f t="shared" si="209"/>
        <v>{"key_code":"2"}</v>
      </c>
    </row>
    <row r="326" spans="1:69" ht="21">
      <c r="A326" s="154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360"/>
      <c r="Z326" s="371" t="str">
        <f t="shared" si="295"/>
        <v/>
      </c>
      <c r="AA326" s="138" t="str">
        <f t="shared" si="241"/>
        <v/>
      </c>
      <c r="AB326" s="138" t="str">
        <f t="shared" si="242"/>
        <v/>
      </c>
      <c r="AC326" s="160" t="str">
        <f t="shared" si="296"/>
        <v>{"description":"[英数] 3","conditions":[{"type":"variable_unless","name":"USC","value":0}],"from":{"key_code":"3","modifiers":{"optional":["any"]}},"to":[{"key_code":"3"},{"set_variable":{"name":"E03","value":1}},{"set_variable":{"name":"USC","value":2}},{"set_variable":{"name":"LKS","value":1}}],"to_after_key_up":[{"set_variable":{"name":"E03","value":0}},{"set_variable":{"name":"USC","value":0}}],"type":"basic"},{"from":{"key_code":"3","modifiers":{"optional":["any"]}},"to":[{"key_code":"3"},{"set_variable":{"name":"E03","value":1}},{"set_variable":{"name":"USC","value":1}},{"set_variable":{"name":"LKS","value":1}}],"to_after_key_up":[{"set_variable":{"name":"E03","value":0}},{"set_variable":{"name":"USC","value":0}}],"type":"basic"},</v>
      </c>
      <c r="AD326" s="162"/>
      <c r="AF326" s="34">
        <f t="shared" si="277"/>
        <v>1</v>
      </c>
      <c r="AG326" s="33" t="str">
        <f t="shared" si="276"/>
        <v>@</v>
      </c>
      <c r="AH326" s="33">
        <f t="shared" si="278"/>
        <v>0</v>
      </c>
      <c r="AI326" s="33">
        <f t="shared" si="279"/>
        <v>0</v>
      </c>
      <c r="AJ326" s="40">
        <f t="shared" si="201"/>
        <v>8</v>
      </c>
      <c r="AK326" s="319">
        <f t="shared" si="202"/>
        <v>0</v>
      </c>
      <c r="AL326" s="116"/>
      <c r="AM326" s="66" t="str">
        <f t="shared" si="280"/>
        <v/>
      </c>
      <c r="AN326" s="67" t="str">
        <f t="shared" si="281"/>
        <v/>
      </c>
      <c r="AO326" s="68" t="str">
        <f t="shared" si="282"/>
        <v/>
      </c>
      <c r="AP326" s="69" t="str">
        <f t="shared" si="283"/>
        <v/>
      </c>
      <c r="AQ326" s="67">
        <f t="shared" si="284"/>
        <v>0</v>
      </c>
      <c r="AR326" s="66" t="str">
        <f t="shared" si="285"/>
        <v/>
      </c>
      <c r="AS326" s="67" t="str">
        <f t="shared" si="286"/>
        <v/>
      </c>
      <c r="AT326" s="68" t="str">
        <f t="shared" si="287"/>
        <v/>
      </c>
      <c r="AU326" s="69" t="str">
        <f t="shared" si="288"/>
        <v/>
      </c>
      <c r="AV326" s="67">
        <f t="shared" si="289"/>
        <v>0</v>
      </c>
      <c r="AW326" s="66" t="str">
        <f t="shared" si="290"/>
        <v/>
      </c>
      <c r="AX326" s="67" t="str">
        <f t="shared" si="291"/>
        <v/>
      </c>
      <c r="AY326" s="68" t="str">
        <f t="shared" si="292"/>
        <v/>
      </c>
      <c r="AZ326" s="69" t="str">
        <f t="shared" si="293"/>
        <v/>
      </c>
      <c r="BA326" s="70">
        <f t="shared" si="294"/>
        <v>0</v>
      </c>
      <c r="BB326" s="116"/>
      <c r="BC326" s="395"/>
      <c r="BD326" s="391" t="s">
        <v>410</v>
      </c>
      <c r="BE326" s="392"/>
      <c r="BF326" s="393"/>
      <c r="BG326" s="270"/>
      <c r="BH326" s="270" t="s">
        <v>6</v>
      </c>
      <c r="BI326" s="270"/>
      <c r="BJ326" s="394"/>
      <c r="BK326" s="74"/>
      <c r="BL326" s="75"/>
      <c r="BM326" s="76"/>
      <c r="BN326" s="354"/>
      <c r="BO326" s="78"/>
      <c r="BP326" s="178"/>
      <c r="BQ326" s="78" t="str">
        <f t="shared" si="209"/>
        <v>{"key_code":"3"}</v>
      </c>
    </row>
    <row r="327" spans="1:69" ht="21">
      <c r="A327" s="154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360"/>
      <c r="Z327" s="371" t="str">
        <f t="shared" si="295"/>
        <v/>
      </c>
      <c r="AA327" s="138" t="str">
        <f t="shared" si="241"/>
        <v/>
      </c>
      <c r="AB327" s="138" t="str">
        <f t="shared" si="242"/>
        <v/>
      </c>
      <c r="AC327" s="160" t="str">
        <f t="shared" si="296"/>
        <v>{"description":"[英数] 4","conditions":[{"type":"variable_unless","name":"USC","value":0}],"from":{"key_code":"4","modifiers":{"optional":["any"]}},"to":[{"key_code":"4"},{"set_variable":{"name":"E04","value":1}},{"set_variable":{"name":"USC","value":2}},{"set_variable":{"name":"LKS","value":1}}],"to_after_key_up":[{"set_variable":{"name":"E04","value":0}},{"set_variable":{"name":"USC","value":0}}],"type":"basic"},{"from":{"key_code":"4","modifiers":{"optional":["any"]}},"to":[{"key_code":"4"},{"set_variable":{"name":"E04","value":1}},{"set_variable":{"name":"USC","value":1}},{"set_variable":{"name":"LKS","value":1}}],"to_after_key_up":[{"set_variable":{"name":"E04","value":0}},{"set_variable":{"name":"USC","value":0}}],"type":"basic"},</v>
      </c>
      <c r="AD327" s="162"/>
      <c r="AF327" s="34">
        <f t="shared" si="277"/>
        <v>1</v>
      </c>
      <c r="AG327" s="33" t="str">
        <f t="shared" si="276"/>
        <v>@</v>
      </c>
      <c r="AH327" s="33">
        <f t="shared" si="278"/>
        <v>0</v>
      </c>
      <c r="AI327" s="33">
        <f t="shared" si="279"/>
        <v>0</v>
      </c>
      <c r="AJ327" s="40">
        <f t="shared" si="201"/>
        <v>16</v>
      </c>
      <c r="AK327" s="319">
        <f t="shared" si="202"/>
        <v>0</v>
      </c>
      <c r="AL327" s="116"/>
      <c r="AM327" s="66" t="str">
        <f t="shared" si="280"/>
        <v/>
      </c>
      <c r="AN327" s="67" t="str">
        <f t="shared" si="281"/>
        <v/>
      </c>
      <c r="AO327" s="68" t="str">
        <f t="shared" si="282"/>
        <v/>
      </c>
      <c r="AP327" s="69" t="str">
        <f t="shared" si="283"/>
        <v/>
      </c>
      <c r="AQ327" s="67">
        <f t="shared" si="284"/>
        <v>0</v>
      </c>
      <c r="AR327" s="66" t="str">
        <f t="shared" si="285"/>
        <v/>
      </c>
      <c r="AS327" s="67" t="str">
        <f t="shared" si="286"/>
        <v/>
      </c>
      <c r="AT327" s="68" t="str">
        <f t="shared" si="287"/>
        <v/>
      </c>
      <c r="AU327" s="69" t="str">
        <f t="shared" si="288"/>
        <v/>
      </c>
      <c r="AV327" s="67">
        <f t="shared" si="289"/>
        <v>0</v>
      </c>
      <c r="AW327" s="66" t="str">
        <f t="shared" si="290"/>
        <v/>
      </c>
      <c r="AX327" s="67" t="str">
        <f t="shared" si="291"/>
        <v/>
      </c>
      <c r="AY327" s="68" t="str">
        <f t="shared" si="292"/>
        <v/>
      </c>
      <c r="AZ327" s="69" t="str">
        <f t="shared" si="293"/>
        <v/>
      </c>
      <c r="BA327" s="70">
        <f t="shared" si="294"/>
        <v>0</v>
      </c>
      <c r="BB327" s="116"/>
      <c r="BC327" s="395"/>
      <c r="BD327" s="391" t="s">
        <v>410</v>
      </c>
      <c r="BE327" s="392"/>
      <c r="BF327" s="393"/>
      <c r="BG327" s="270"/>
      <c r="BH327" s="270" t="s">
        <v>7</v>
      </c>
      <c r="BI327" s="270"/>
      <c r="BJ327" s="394"/>
      <c r="BK327" s="74"/>
      <c r="BL327" s="75"/>
      <c r="BM327" s="76"/>
      <c r="BN327" s="354"/>
      <c r="BO327" s="78"/>
      <c r="BP327" s="178"/>
      <c r="BQ327" s="78" t="str">
        <f t="shared" si="209"/>
        <v>{"key_code":"4"}</v>
      </c>
    </row>
    <row r="328" spans="1:69" ht="21">
      <c r="A328" s="154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360"/>
      <c r="Z328" s="371" t="str">
        <f t="shared" si="295"/>
        <v/>
      </c>
      <c r="AA328" s="138" t="str">
        <f t="shared" si="241"/>
        <v/>
      </c>
      <c r="AB328" s="138" t="str">
        <f t="shared" si="242"/>
        <v/>
      </c>
      <c r="AC328" s="160" t="str">
        <f t="shared" si="296"/>
        <v>{"description":"[英数] 5","conditions":[{"type":"variable_unless","name":"USC","value":0}],"from":{"key_code":"5","modifiers":{"optional":["any"]}},"to":[{"key_code":"5"},{"set_variable":{"name":"E05","value":1}},{"set_variable":{"name":"USC","value":2}},{"set_variable":{"name":"LKS","value":1}}],"to_after_key_up":[{"set_variable":{"name":"E05","value":0}},{"set_variable":{"name":"USC","value":0}}],"type":"basic"},{"from":{"key_code":"5","modifiers":{"optional":["any"]}},"to":[{"key_code":"5"},{"set_variable":{"name":"E05","value":1}},{"set_variable":{"name":"USC","value":1}},{"set_variable":{"name":"LKS","value":1}}],"to_after_key_up":[{"set_variable":{"name":"E05","value":0}},{"set_variable":{"name":"USC","value":0}}],"type":"basic"},</v>
      </c>
      <c r="AD328" s="162"/>
      <c r="AF328" s="34">
        <f t="shared" si="277"/>
        <v>1</v>
      </c>
      <c r="AG328" s="33" t="str">
        <f t="shared" si="276"/>
        <v>@</v>
      </c>
      <c r="AH328" s="33">
        <f t="shared" si="278"/>
        <v>0</v>
      </c>
      <c r="AI328" s="33">
        <f t="shared" si="279"/>
        <v>0</v>
      </c>
      <c r="AJ328" s="40">
        <f t="shared" si="201"/>
        <v>32</v>
      </c>
      <c r="AK328" s="319">
        <f t="shared" si="202"/>
        <v>0</v>
      </c>
      <c r="AL328" s="116"/>
      <c r="AM328" s="66" t="str">
        <f t="shared" si="280"/>
        <v/>
      </c>
      <c r="AN328" s="67" t="str">
        <f t="shared" si="281"/>
        <v/>
      </c>
      <c r="AO328" s="68" t="str">
        <f t="shared" si="282"/>
        <v/>
      </c>
      <c r="AP328" s="69" t="str">
        <f t="shared" si="283"/>
        <v/>
      </c>
      <c r="AQ328" s="67">
        <f t="shared" si="284"/>
        <v>0</v>
      </c>
      <c r="AR328" s="66" t="str">
        <f t="shared" si="285"/>
        <v/>
      </c>
      <c r="AS328" s="67" t="str">
        <f t="shared" si="286"/>
        <v/>
      </c>
      <c r="AT328" s="68" t="str">
        <f t="shared" si="287"/>
        <v/>
      </c>
      <c r="AU328" s="69" t="str">
        <f t="shared" si="288"/>
        <v/>
      </c>
      <c r="AV328" s="67">
        <f t="shared" si="289"/>
        <v>0</v>
      </c>
      <c r="AW328" s="66" t="str">
        <f t="shared" si="290"/>
        <v/>
      </c>
      <c r="AX328" s="67" t="str">
        <f t="shared" si="291"/>
        <v/>
      </c>
      <c r="AY328" s="68" t="str">
        <f t="shared" si="292"/>
        <v/>
      </c>
      <c r="AZ328" s="69" t="str">
        <f t="shared" si="293"/>
        <v/>
      </c>
      <c r="BA328" s="70">
        <f t="shared" si="294"/>
        <v>0</v>
      </c>
      <c r="BB328" s="116"/>
      <c r="BC328" s="395"/>
      <c r="BD328" s="391" t="s">
        <v>410</v>
      </c>
      <c r="BE328" s="392"/>
      <c r="BF328" s="393"/>
      <c r="BG328" s="270"/>
      <c r="BH328" s="270" t="s">
        <v>8</v>
      </c>
      <c r="BI328" s="270"/>
      <c r="BJ328" s="394"/>
      <c r="BK328" s="74"/>
      <c r="BL328" s="75"/>
      <c r="BM328" s="76"/>
      <c r="BN328" s="354"/>
      <c r="BO328" s="78"/>
      <c r="BP328" s="178"/>
      <c r="BQ328" s="78" t="str">
        <f t="shared" si="209"/>
        <v>{"key_code":"5"}</v>
      </c>
    </row>
    <row r="329" spans="1:69" ht="21">
      <c r="A329" s="154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360"/>
      <c r="Z329" s="371" t="str">
        <f t="shared" si="295"/>
        <v/>
      </c>
      <c r="AA329" s="138" t="str">
        <f t="shared" si="241"/>
        <v/>
      </c>
      <c r="AB329" s="138" t="str">
        <f t="shared" si="242"/>
        <v/>
      </c>
      <c r="AC329" s="160" t="str">
        <f t="shared" si="296"/>
        <v>{"description":"[英数] 6","conditions":[{"type":"variable_unless","name":"USC","value":0}],"from":{"key_code":"6","modifiers":{"optional":["any"]}},"to":[{"key_code":"6"},{"set_variable":{"name":"E06","value":1}},{"set_variable":{"name":"USC","value":2}},{"set_variable":{"name":"LKS","value":1}}],"to_after_key_up":[{"set_variable":{"name":"E06","value":0}},{"set_variable":{"name":"USC","value":0}}],"type":"basic"},{"from":{"key_code":"6","modifiers":{"optional":["any"]}},"to":[{"key_code":"6"},{"set_variable":{"name":"E06","value":1}},{"set_variable":{"name":"USC","value":1}},{"set_variable":{"name":"LKS","value":1}}],"to_after_key_up":[{"set_variable":{"name":"E06","value":0}},{"set_variable":{"name":"USC","value":0}}],"type":"basic"},</v>
      </c>
      <c r="AD329" s="162"/>
      <c r="AF329" s="34">
        <f t="shared" si="277"/>
        <v>1</v>
      </c>
      <c r="AG329" s="33" t="str">
        <f t="shared" si="276"/>
        <v>@</v>
      </c>
      <c r="AH329" s="33">
        <f t="shared" si="278"/>
        <v>0</v>
      </c>
      <c r="AI329" s="33">
        <f t="shared" si="279"/>
        <v>0</v>
      </c>
      <c r="AJ329" s="40">
        <f t="shared" si="201"/>
        <v>64</v>
      </c>
      <c r="AK329" s="319">
        <f t="shared" si="202"/>
        <v>0</v>
      </c>
      <c r="AL329" s="116"/>
      <c r="AM329" s="66" t="str">
        <f t="shared" si="280"/>
        <v/>
      </c>
      <c r="AN329" s="67" t="str">
        <f t="shared" si="281"/>
        <v/>
      </c>
      <c r="AO329" s="68" t="str">
        <f t="shared" si="282"/>
        <v/>
      </c>
      <c r="AP329" s="69" t="str">
        <f t="shared" si="283"/>
        <v/>
      </c>
      <c r="AQ329" s="67">
        <f t="shared" si="284"/>
        <v>0</v>
      </c>
      <c r="AR329" s="66" t="str">
        <f t="shared" si="285"/>
        <v/>
      </c>
      <c r="AS329" s="67" t="str">
        <f t="shared" si="286"/>
        <v/>
      </c>
      <c r="AT329" s="68" t="str">
        <f t="shared" si="287"/>
        <v/>
      </c>
      <c r="AU329" s="69" t="str">
        <f t="shared" si="288"/>
        <v/>
      </c>
      <c r="AV329" s="67">
        <f t="shared" si="289"/>
        <v>0</v>
      </c>
      <c r="AW329" s="66" t="str">
        <f t="shared" si="290"/>
        <v/>
      </c>
      <c r="AX329" s="67" t="str">
        <f t="shared" si="291"/>
        <v/>
      </c>
      <c r="AY329" s="68" t="str">
        <f t="shared" si="292"/>
        <v/>
      </c>
      <c r="AZ329" s="69" t="str">
        <f t="shared" si="293"/>
        <v/>
      </c>
      <c r="BA329" s="70">
        <f t="shared" si="294"/>
        <v>0</v>
      </c>
      <c r="BB329" s="116"/>
      <c r="BC329" s="395"/>
      <c r="BD329" s="391" t="s">
        <v>410</v>
      </c>
      <c r="BE329" s="392"/>
      <c r="BF329" s="393"/>
      <c r="BG329" s="270"/>
      <c r="BH329" s="270" t="s">
        <v>9</v>
      </c>
      <c r="BI329" s="270"/>
      <c r="BJ329" s="394"/>
      <c r="BK329" s="74"/>
      <c r="BL329" s="75"/>
      <c r="BM329" s="76"/>
      <c r="BN329" s="354"/>
      <c r="BO329" s="78"/>
      <c r="BP329" s="178"/>
      <c r="BQ329" s="78" t="str">
        <f t="shared" si="209"/>
        <v>{"key_code":"6"}</v>
      </c>
    </row>
    <row r="330" spans="1:69" ht="21">
      <c r="A330" s="154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360"/>
      <c r="Z330" s="371" t="str">
        <f t="shared" si="295"/>
        <v/>
      </c>
      <c r="AA330" s="138" t="str">
        <f t="shared" si="241"/>
        <v/>
      </c>
      <c r="AB330" s="138" t="str">
        <f t="shared" si="242"/>
        <v/>
      </c>
      <c r="AC330" s="160" t="str">
        <f t="shared" si="296"/>
        <v>{"description":"[英数] 7","conditions":[{"type":"variable_unless","name":"USC","value":0}],"from":{"key_code":"7","modifiers":{"optional":["any"]}},"to":[{"key_code":"7"},{"set_variable":{"name":"E07","value":1}},{"set_variable":{"name":"USC","value":2}},{"set_variable":{"name":"LKS","value":1}}],"to_after_key_up":[{"set_variable":{"name":"E07","value":0}},{"set_variable":{"name":"USC","value":0}}],"type":"basic"},{"from":{"key_code":"7","modifiers":{"optional":["any"]}},"to":[{"key_code":"7"},{"set_variable":{"name":"E07","value":1}},{"set_variable":{"name":"USC","value":1}},{"set_variable":{"name":"LKS","value":1}}],"to_after_key_up":[{"set_variable":{"name":"E07","value":0}},{"set_variable":{"name":"USC","value":0}}],"type":"basic"},</v>
      </c>
      <c r="AD330" s="162"/>
      <c r="AF330" s="34">
        <f t="shared" si="277"/>
        <v>1</v>
      </c>
      <c r="AG330" s="33" t="str">
        <f t="shared" si="276"/>
        <v>@</v>
      </c>
      <c r="AH330" s="33">
        <f t="shared" si="278"/>
        <v>0</v>
      </c>
      <c r="AI330" s="33">
        <f t="shared" si="279"/>
        <v>0</v>
      </c>
      <c r="AJ330" s="40">
        <f t="shared" si="201"/>
        <v>128</v>
      </c>
      <c r="AK330" s="319">
        <f t="shared" si="202"/>
        <v>0</v>
      </c>
      <c r="AL330" s="116"/>
      <c r="AM330" s="66" t="str">
        <f t="shared" si="280"/>
        <v/>
      </c>
      <c r="AN330" s="67" t="str">
        <f t="shared" si="281"/>
        <v/>
      </c>
      <c r="AO330" s="68" t="str">
        <f t="shared" si="282"/>
        <v/>
      </c>
      <c r="AP330" s="69" t="str">
        <f t="shared" si="283"/>
        <v/>
      </c>
      <c r="AQ330" s="67">
        <f t="shared" si="284"/>
        <v>0</v>
      </c>
      <c r="AR330" s="66" t="str">
        <f t="shared" si="285"/>
        <v/>
      </c>
      <c r="AS330" s="67" t="str">
        <f t="shared" si="286"/>
        <v/>
      </c>
      <c r="AT330" s="68" t="str">
        <f t="shared" si="287"/>
        <v/>
      </c>
      <c r="AU330" s="69" t="str">
        <f t="shared" si="288"/>
        <v/>
      </c>
      <c r="AV330" s="67">
        <f t="shared" si="289"/>
        <v>0</v>
      </c>
      <c r="AW330" s="66" t="str">
        <f t="shared" si="290"/>
        <v/>
      </c>
      <c r="AX330" s="67" t="str">
        <f t="shared" si="291"/>
        <v/>
      </c>
      <c r="AY330" s="68" t="str">
        <f t="shared" si="292"/>
        <v/>
      </c>
      <c r="AZ330" s="69" t="str">
        <f t="shared" si="293"/>
        <v/>
      </c>
      <c r="BA330" s="70">
        <f t="shared" si="294"/>
        <v>0</v>
      </c>
      <c r="BB330" s="116"/>
      <c r="BC330" s="395"/>
      <c r="BD330" s="391" t="s">
        <v>410</v>
      </c>
      <c r="BE330" s="392"/>
      <c r="BF330" s="393"/>
      <c r="BG330" s="270"/>
      <c r="BH330" s="270" t="s">
        <v>10</v>
      </c>
      <c r="BI330" s="270"/>
      <c r="BJ330" s="394"/>
      <c r="BK330" s="74"/>
      <c r="BL330" s="75"/>
      <c r="BM330" s="76"/>
      <c r="BN330" s="354"/>
      <c r="BO330" s="78"/>
      <c r="BP330" s="178"/>
      <c r="BQ330" s="78" t="str">
        <f t="shared" si="209"/>
        <v>{"key_code":"7"}</v>
      </c>
    </row>
    <row r="331" spans="1:69" ht="21">
      <c r="A331" s="154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360"/>
      <c r="Z331" s="371" t="str">
        <f t="shared" si="295"/>
        <v/>
      </c>
      <c r="AA331" s="138" t="str">
        <f t="shared" si="241"/>
        <v/>
      </c>
      <c r="AB331" s="138" t="str">
        <f t="shared" si="242"/>
        <v/>
      </c>
      <c r="AC331" s="160" t="str">
        <f t="shared" si="296"/>
        <v>{"description":"[英数] 8","conditions":[{"type":"variable_unless","name":"USC","value":0}],"from":{"key_code":"8","modifiers":{"optional":["any"]}},"to":[{"key_code":"8"},{"set_variable":{"name":"E08","value":1}},{"set_variable":{"name":"USC","value":2}},{"set_variable":{"name":"LKS","value":1}}],"to_after_key_up":[{"set_variable":{"name":"E08","value":0}},{"set_variable":{"name":"USC","value":0}}],"type":"basic"},{"from":{"key_code":"8","modifiers":{"optional":["any"]}},"to":[{"key_code":"8"},{"set_variable":{"name":"E08","value":1}},{"set_variable":{"name":"USC","value":1}},{"set_variable":{"name":"LKS","value":1}}],"to_after_key_up":[{"set_variable":{"name":"E08","value":0}},{"set_variable":{"name":"USC","value":0}}],"type":"basic"},</v>
      </c>
      <c r="AD331" s="162"/>
      <c r="AF331" s="34">
        <f t="shared" si="277"/>
        <v>1</v>
      </c>
      <c r="AG331" s="33" t="str">
        <f t="shared" si="276"/>
        <v>@</v>
      </c>
      <c r="AH331" s="33">
        <f t="shared" si="278"/>
        <v>0</v>
      </c>
      <c r="AI331" s="33">
        <f t="shared" si="279"/>
        <v>0</v>
      </c>
      <c r="AJ331" s="40">
        <f t="shared" si="201"/>
        <v>256</v>
      </c>
      <c r="AK331" s="319">
        <f t="shared" si="202"/>
        <v>0</v>
      </c>
      <c r="AL331" s="116"/>
      <c r="AM331" s="66" t="str">
        <f t="shared" si="280"/>
        <v/>
      </c>
      <c r="AN331" s="67" t="str">
        <f t="shared" si="281"/>
        <v/>
      </c>
      <c r="AO331" s="68" t="str">
        <f t="shared" si="282"/>
        <v/>
      </c>
      <c r="AP331" s="69" t="str">
        <f t="shared" si="283"/>
        <v/>
      </c>
      <c r="AQ331" s="67">
        <f t="shared" si="284"/>
        <v>0</v>
      </c>
      <c r="AR331" s="66" t="str">
        <f t="shared" si="285"/>
        <v/>
      </c>
      <c r="AS331" s="67" t="str">
        <f t="shared" si="286"/>
        <v/>
      </c>
      <c r="AT331" s="68" t="str">
        <f t="shared" si="287"/>
        <v/>
      </c>
      <c r="AU331" s="69" t="str">
        <f t="shared" si="288"/>
        <v/>
      </c>
      <c r="AV331" s="67">
        <f t="shared" si="289"/>
        <v>0</v>
      </c>
      <c r="AW331" s="66" t="str">
        <f t="shared" si="290"/>
        <v/>
      </c>
      <c r="AX331" s="67" t="str">
        <f t="shared" si="291"/>
        <v/>
      </c>
      <c r="AY331" s="68" t="str">
        <f t="shared" si="292"/>
        <v/>
      </c>
      <c r="AZ331" s="69" t="str">
        <f t="shared" si="293"/>
        <v/>
      </c>
      <c r="BA331" s="70">
        <f t="shared" si="294"/>
        <v>0</v>
      </c>
      <c r="BB331" s="116"/>
      <c r="BC331" s="395"/>
      <c r="BD331" s="391" t="s">
        <v>410</v>
      </c>
      <c r="BE331" s="392"/>
      <c r="BF331" s="393"/>
      <c r="BG331" s="270"/>
      <c r="BH331" s="270" t="s">
        <v>11</v>
      </c>
      <c r="BI331" s="270"/>
      <c r="BJ331" s="394"/>
      <c r="BK331" s="74"/>
      <c r="BL331" s="75"/>
      <c r="BM331" s="76"/>
      <c r="BN331" s="354"/>
      <c r="BO331" s="78"/>
      <c r="BP331" s="178"/>
      <c r="BQ331" s="78" t="str">
        <f t="shared" si="209"/>
        <v>{"key_code":"8"}</v>
      </c>
    </row>
    <row r="332" spans="1:69" ht="21">
      <c r="A332" s="154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360"/>
      <c r="Z332" s="371" t="str">
        <f t="shared" si="295"/>
        <v/>
      </c>
      <c r="AA332" s="138" t="str">
        <f t="shared" si="241"/>
        <v/>
      </c>
      <c r="AB332" s="138" t="str">
        <f t="shared" si="242"/>
        <v/>
      </c>
      <c r="AC332" s="160" t="str">
        <f t="shared" si="296"/>
        <v>{"description":"[英数] 9","conditions":[{"type":"variable_unless","name":"USC","value":0}],"from":{"key_code":"9","modifiers":{"optional":["any"]}},"to":[{"key_code":"9"},{"set_variable":{"name":"E09","value":1}},{"set_variable":{"name":"USC","value":2}},{"set_variable":{"name":"LKS","value":1}}],"to_after_key_up":[{"set_variable":{"name":"E09","value":0}},{"set_variable":{"name":"USC","value":0}}],"type":"basic"},{"from":{"key_code":"9","modifiers":{"optional":["any"]}},"to":[{"key_code":"9"},{"set_variable":{"name":"E09","value":1}},{"set_variable":{"name":"USC","value":1}},{"set_variable":{"name":"LKS","value":1}}],"to_after_key_up":[{"set_variable":{"name":"E09","value":0}},{"set_variable":{"name":"USC","value":0}}],"type":"basic"},</v>
      </c>
      <c r="AD332" s="162"/>
      <c r="AF332" s="34">
        <f t="shared" si="277"/>
        <v>1</v>
      </c>
      <c r="AG332" s="33" t="str">
        <f t="shared" si="276"/>
        <v>@</v>
      </c>
      <c r="AH332" s="33">
        <f t="shared" si="278"/>
        <v>0</v>
      </c>
      <c r="AI332" s="33">
        <f t="shared" si="279"/>
        <v>0</v>
      </c>
      <c r="AJ332" s="40">
        <f t="shared" si="201"/>
        <v>512</v>
      </c>
      <c r="AK332" s="319">
        <f t="shared" si="202"/>
        <v>0</v>
      </c>
      <c r="AL332" s="116"/>
      <c r="AM332" s="66" t="str">
        <f t="shared" si="280"/>
        <v/>
      </c>
      <c r="AN332" s="67" t="str">
        <f t="shared" si="281"/>
        <v/>
      </c>
      <c r="AO332" s="68" t="str">
        <f t="shared" si="282"/>
        <v/>
      </c>
      <c r="AP332" s="69" t="str">
        <f t="shared" si="283"/>
        <v/>
      </c>
      <c r="AQ332" s="67">
        <f t="shared" si="284"/>
        <v>0</v>
      </c>
      <c r="AR332" s="66" t="str">
        <f t="shared" si="285"/>
        <v/>
      </c>
      <c r="AS332" s="67" t="str">
        <f t="shared" si="286"/>
        <v/>
      </c>
      <c r="AT332" s="68" t="str">
        <f t="shared" si="287"/>
        <v/>
      </c>
      <c r="AU332" s="69" t="str">
        <f t="shared" si="288"/>
        <v/>
      </c>
      <c r="AV332" s="67">
        <f t="shared" si="289"/>
        <v>0</v>
      </c>
      <c r="AW332" s="66" t="str">
        <f t="shared" si="290"/>
        <v/>
      </c>
      <c r="AX332" s="67" t="str">
        <f t="shared" si="291"/>
        <v/>
      </c>
      <c r="AY332" s="68" t="str">
        <f t="shared" si="292"/>
        <v/>
      </c>
      <c r="AZ332" s="69" t="str">
        <f t="shared" si="293"/>
        <v/>
      </c>
      <c r="BA332" s="70">
        <f t="shared" si="294"/>
        <v>0</v>
      </c>
      <c r="BB332" s="116"/>
      <c r="BC332" s="395"/>
      <c r="BD332" s="391" t="s">
        <v>410</v>
      </c>
      <c r="BE332" s="392"/>
      <c r="BF332" s="393"/>
      <c r="BG332" s="270"/>
      <c r="BH332" s="270" t="s">
        <v>12</v>
      </c>
      <c r="BI332" s="270"/>
      <c r="BJ332" s="394"/>
      <c r="BK332" s="74"/>
      <c r="BL332" s="75"/>
      <c r="BM332" s="76"/>
      <c r="BN332" s="354"/>
      <c r="BO332" s="78"/>
      <c r="BP332" s="178"/>
      <c r="BQ332" s="78" t="str">
        <f t="shared" si="209"/>
        <v>{"key_code":"9"}</v>
      </c>
    </row>
    <row r="333" spans="1:69" ht="21">
      <c r="A333" s="154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360"/>
      <c r="Z333" s="371" t="str">
        <f t="shared" si="295"/>
        <v/>
      </c>
      <c r="AA333" s="138" t="str">
        <f t="shared" si="241"/>
        <v/>
      </c>
      <c r="AB333" s="138" t="str">
        <f t="shared" si="242"/>
        <v/>
      </c>
      <c r="AC333" s="160" t="str">
        <f t="shared" si="296"/>
        <v>{"description":"[英数] 0","conditions":[{"type":"variable_unless","name":"USC","value":0}],"from":{"key_code":"0","modifiers":{"optional":["any"]}},"to":[{"key_code":"0"},{"set_variable":{"name":"E10","value":1}},{"set_variable":{"name":"USC","value":2}},{"set_variable":{"name":"LKS","value":1}}],"to_after_key_up":[{"set_variable":{"name":"E10","value":0}},{"set_variable":{"name":"USC","value":0}}],"type":"basic"},{"from":{"key_code":"0","modifiers":{"optional":["any"]}},"to":[{"key_code":"0"},{"set_variable":{"name":"E10","value":1}},{"set_variable":{"name":"USC","value":1}},{"set_variable":{"name":"LKS","value":1}}],"to_after_key_up":[{"set_variable":{"name":"E10","value":0}},{"set_variable":{"name":"USC","value":0}}],"type":"basic"},</v>
      </c>
      <c r="AD333" s="162"/>
      <c r="AF333" s="34">
        <f t="shared" si="277"/>
        <v>1</v>
      </c>
      <c r="AG333" s="33" t="str">
        <f t="shared" si="276"/>
        <v>@</v>
      </c>
      <c r="AH333" s="33">
        <f t="shared" si="278"/>
        <v>0</v>
      </c>
      <c r="AI333" s="33">
        <f t="shared" si="279"/>
        <v>0</v>
      </c>
      <c r="AJ333" s="40">
        <f t="shared" si="201"/>
        <v>1024</v>
      </c>
      <c r="AK333" s="319">
        <f t="shared" si="202"/>
        <v>0</v>
      </c>
      <c r="AL333" s="116"/>
      <c r="AM333" s="66" t="str">
        <f t="shared" si="280"/>
        <v/>
      </c>
      <c r="AN333" s="67" t="str">
        <f t="shared" si="281"/>
        <v/>
      </c>
      <c r="AO333" s="68" t="str">
        <f t="shared" si="282"/>
        <v/>
      </c>
      <c r="AP333" s="69" t="str">
        <f t="shared" si="283"/>
        <v/>
      </c>
      <c r="AQ333" s="67">
        <f t="shared" si="284"/>
        <v>0</v>
      </c>
      <c r="AR333" s="66" t="str">
        <f t="shared" si="285"/>
        <v/>
      </c>
      <c r="AS333" s="67" t="str">
        <f t="shared" si="286"/>
        <v/>
      </c>
      <c r="AT333" s="68" t="str">
        <f t="shared" si="287"/>
        <v/>
      </c>
      <c r="AU333" s="69" t="str">
        <f t="shared" si="288"/>
        <v/>
      </c>
      <c r="AV333" s="67">
        <f t="shared" si="289"/>
        <v>0</v>
      </c>
      <c r="AW333" s="66" t="str">
        <f t="shared" si="290"/>
        <v/>
      </c>
      <c r="AX333" s="67" t="str">
        <f t="shared" si="291"/>
        <v/>
      </c>
      <c r="AY333" s="68" t="str">
        <f t="shared" si="292"/>
        <v/>
      </c>
      <c r="AZ333" s="69" t="str">
        <f t="shared" si="293"/>
        <v/>
      </c>
      <c r="BA333" s="70">
        <f t="shared" si="294"/>
        <v>0</v>
      </c>
      <c r="BB333" s="116"/>
      <c r="BC333" s="395"/>
      <c r="BD333" s="391" t="s">
        <v>410</v>
      </c>
      <c r="BE333" s="392"/>
      <c r="BF333" s="393"/>
      <c r="BG333" s="270"/>
      <c r="BH333" s="270" t="s">
        <v>13</v>
      </c>
      <c r="BI333" s="270"/>
      <c r="BJ333" s="394"/>
      <c r="BK333" s="74"/>
      <c r="BL333" s="75"/>
      <c r="BM333" s="76"/>
      <c r="BN333" s="354"/>
      <c r="BO333" s="78"/>
      <c r="BP333" s="178"/>
      <c r="BQ333" s="78" t="str">
        <f t="shared" si="209"/>
        <v>{"key_code":"0"}</v>
      </c>
    </row>
    <row r="334" spans="1:69" ht="21">
      <c r="A334" s="154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360"/>
      <c r="Z334" s="371" t="str">
        <f t="shared" si="295"/>
        <v/>
      </c>
      <c r="AA334" s="138" t="str">
        <f t="shared" si="241"/>
        <v/>
      </c>
      <c r="AB334" s="138" t="str">
        <f t="shared" si="242"/>
        <v/>
      </c>
      <c r="AC334" s="160" t="str">
        <f t="shared" si="296"/>
        <v>{"description":"[英数] Hyphen","conditions":[{"type":"variable_unless","name":"USC","value":0}],"from":{"key_code":"hyphen","modifiers":{"optional":["any"]}},"to":[{"key_code":"hyphen"},{"set_variable":{"name":"E11","value":1}},{"set_variable":{"name":"USC","value":2}},{"set_variable":{"name":"LKS","value":1}}],"to_after_key_up":[{"set_variable":{"name":"E11","value":0}},{"set_variable":{"name":"USC","value":0}}],"type":"basic"},{"from":{"key_code":"hyphen","modifiers":{"optional":["any"]}},"to":[{"key_code":"hyphen"},{"set_variable":{"name":"E11","value":1}},{"set_variable":{"name":"USC","value":1}},{"set_variable":{"name":"LKS","value":1}}],"to_after_key_up":[{"set_variable":{"name":"E11","value":0}},{"set_variable":{"name":"USC","value":0}}],"type":"basic"},</v>
      </c>
      <c r="AD334" s="162"/>
      <c r="AF334" s="34">
        <f t="shared" si="277"/>
        <v>1</v>
      </c>
      <c r="AG334" s="33" t="str">
        <f t="shared" si="276"/>
        <v>@</v>
      </c>
      <c r="AH334" s="33">
        <f t="shared" si="278"/>
        <v>0</v>
      </c>
      <c r="AI334" s="33">
        <f t="shared" si="279"/>
        <v>0</v>
      </c>
      <c r="AJ334" s="40">
        <f t="shared" si="201"/>
        <v>2048</v>
      </c>
      <c r="AK334" s="319">
        <f t="shared" si="202"/>
        <v>0</v>
      </c>
      <c r="AL334" s="116"/>
      <c r="AM334" s="66" t="str">
        <f t="shared" si="280"/>
        <v/>
      </c>
      <c r="AN334" s="67" t="str">
        <f t="shared" si="281"/>
        <v/>
      </c>
      <c r="AO334" s="68" t="str">
        <f t="shared" si="282"/>
        <v/>
      </c>
      <c r="AP334" s="69" t="str">
        <f t="shared" si="283"/>
        <v/>
      </c>
      <c r="AQ334" s="67">
        <f t="shared" si="284"/>
        <v>0</v>
      </c>
      <c r="AR334" s="66" t="str">
        <f t="shared" si="285"/>
        <v/>
      </c>
      <c r="AS334" s="67" t="str">
        <f t="shared" si="286"/>
        <v/>
      </c>
      <c r="AT334" s="68" t="str">
        <f t="shared" si="287"/>
        <v/>
      </c>
      <c r="AU334" s="69" t="str">
        <f t="shared" si="288"/>
        <v/>
      </c>
      <c r="AV334" s="67">
        <f t="shared" si="289"/>
        <v>0</v>
      </c>
      <c r="AW334" s="66" t="str">
        <f t="shared" si="290"/>
        <v/>
      </c>
      <c r="AX334" s="67" t="str">
        <f t="shared" si="291"/>
        <v/>
      </c>
      <c r="AY334" s="68" t="str">
        <f t="shared" si="292"/>
        <v/>
      </c>
      <c r="AZ334" s="69" t="str">
        <f t="shared" si="293"/>
        <v/>
      </c>
      <c r="BA334" s="70">
        <f t="shared" si="294"/>
        <v>0</v>
      </c>
      <c r="BB334" s="116"/>
      <c r="BC334" s="395"/>
      <c r="BD334" s="391" t="s">
        <v>410</v>
      </c>
      <c r="BE334" s="392"/>
      <c r="BF334" s="393"/>
      <c r="BG334" s="270"/>
      <c r="BH334" s="270" t="s">
        <v>256</v>
      </c>
      <c r="BI334" s="270"/>
      <c r="BJ334" s="394"/>
      <c r="BK334" s="74"/>
      <c r="BL334" s="75"/>
      <c r="BM334" s="76"/>
      <c r="BN334" s="354"/>
      <c r="BO334" s="78"/>
      <c r="BP334" s="178"/>
      <c r="BQ334" s="78" t="str">
        <f t="shared" si="209"/>
        <v>{"key_code":"hyphen"}</v>
      </c>
    </row>
    <row r="335" spans="1:69" ht="21">
      <c r="A335" s="154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360"/>
      <c r="Z335" s="371" t="str">
        <f t="shared" si="295"/>
        <v/>
      </c>
      <c r="AA335" s="138" t="str">
        <f t="shared" si="241"/>
        <v/>
      </c>
      <c r="AB335" s="138" t="str">
        <f t="shared" si="242"/>
        <v/>
      </c>
      <c r="AC335" s="160" t="str">
        <f t="shared" si="296"/>
        <v>{"description":"[英数] Equal","conditions":[{"type":"variable_unless","name":"USC","value":0}],"from":{"key_code":"equal","modifiers":{"optional":["any"]}},"to":[{"key_code":"equal"},{"set_variable":{"name":"E12","value":1}},{"set_variable":{"name":"USC","value":2}},{"set_variable":{"name":"LKS","value":1}}],"to_after_key_up":[{"set_variable":{"name":"E12","value":0}},{"set_variable":{"name":"USC","value":0}}],"type":"basic"},{"from":{"key_code":"equal","modifiers":{"optional":["any"]}},"to":[{"key_code":"equal"},{"set_variable":{"name":"E12","value":1}},{"set_variable":{"name":"USC","value":1}},{"set_variable":{"name":"LKS","value":1}}],"to_after_key_up":[{"set_variable":{"name":"E12","value":0}},{"set_variable":{"name":"USC","value":0}}],"type":"basic"},</v>
      </c>
      <c r="AD335" s="162"/>
      <c r="AF335" s="34">
        <f t="shared" si="277"/>
        <v>1</v>
      </c>
      <c r="AG335" s="33" t="str">
        <f t="shared" si="276"/>
        <v>@</v>
      </c>
      <c r="AH335" s="33">
        <f t="shared" si="278"/>
        <v>0</v>
      </c>
      <c r="AI335" s="33">
        <f t="shared" si="279"/>
        <v>0</v>
      </c>
      <c r="AJ335" s="40">
        <f t="shared" si="201"/>
        <v>4096</v>
      </c>
      <c r="AK335" s="319">
        <f t="shared" si="202"/>
        <v>0</v>
      </c>
      <c r="AL335" s="116"/>
      <c r="AM335" s="66" t="str">
        <f t="shared" si="280"/>
        <v/>
      </c>
      <c r="AN335" s="67" t="str">
        <f t="shared" si="281"/>
        <v/>
      </c>
      <c r="AO335" s="68" t="str">
        <f t="shared" si="282"/>
        <v/>
      </c>
      <c r="AP335" s="69" t="str">
        <f t="shared" si="283"/>
        <v/>
      </c>
      <c r="AQ335" s="67">
        <f t="shared" si="284"/>
        <v>0</v>
      </c>
      <c r="AR335" s="66" t="str">
        <f t="shared" si="285"/>
        <v/>
      </c>
      <c r="AS335" s="67" t="str">
        <f t="shared" si="286"/>
        <v/>
      </c>
      <c r="AT335" s="68" t="str">
        <f t="shared" si="287"/>
        <v/>
      </c>
      <c r="AU335" s="69" t="str">
        <f t="shared" si="288"/>
        <v/>
      </c>
      <c r="AV335" s="67">
        <f t="shared" si="289"/>
        <v>0</v>
      </c>
      <c r="AW335" s="66" t="str">
        <f t="shared" si="290"/>
        <v/>
      </c>
      <c r="AX335" s="67" t="str">
        <f t="shared" si="291"/>
        <v/>
      </c>
      <c r="AY335" s="68" t="str">
        <f t="shared" si="292"/>
        <v/>
      </c>
      <c r="AZ335" s="69" t="str">
        <f t="shared" si="293"/>
        <v/>
      </c>
      <c r="BA335" s="70">
        <f t="shared" si="294"/>
        <v>0</v>
      </c>
      <c r="BB335" s="116"/>
      <c r="BC335" s="395"/>
      <c r="BD335" s="391" t="s">
        <v>410</v>
      </c>
      <c r="BE335" s="392"/>
      <c r="BF335" s="393"/>
      <c r="BG335" s="270"/>
      <c r="BH335" s="270" t="s">
        <v>257</v>
      </c>
      <c r="BI335" s="270"/>
      <c r="BJ335" s="394"/>
      <c r="BK335" s="74"/>
      <c r="BL335" s="75"/>
      <c r="BM335" s="76"/>
      <c r="BN335" s="354"/>
      <c r="BO335" s="78"/>
      <c r="BP335" s="178"/>
      <c r="BQ335" s="78" t="str">
        <f t="shared" si="209"/>
        <v>{"key_code":"equal"}</v>
      </c>
    </row>
    <row r="336" spans="1:69" ht="21">
      <c r="A336" s="154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360"/>
      <c r="Z336" s="371" t="str">
        <f t="shared" si="295"/>
        <v/>
      </c>
      <c r="AA336" s="138" t="str">
        <f t="shared" si="241"/>
        <v/>
      </c>
      <c r="AB336" s="138" t="str">
        <f t="shared" si="242"/>
        <v/>
      </c>
      <c r="AC336" s="160" t="str">
        <f t="shared" si="296"/>
        <v>{"description":"[英数] Open_Bracket","conditions":[{"type":"variable_unless","name":"USC","value":0}],"from":{"key_code":"open_bracket","modifiers":{"optional":["any"]}},"to":[{"key_code":"open_bracket"},{"set_variable":{"name":"D11","value":1}},{"set_variable":{"name":"USC","value":2}},{"set_variable":{"name":"LKS","value":1}}],"to_after_key_up":[{"set_variable":{"name":"D11","value":0}},{"set_variable":{"name":"USC","value":0}}],"type":"basic"},{"from":{"key_code":"open_bracket","modifiers":{"optional":["any"]}},"to":[{"key_code":"open_bracket"},{"set_variable":{"name":"D11","value":1}},{"set_variable":{"name":"USC","value":1}},{"set_variable":{"name":"LKS","value":1}}],"to_after_key_up":[{"set_variable":{"name":"D11","value":0}},{"set_variable":{"name":"USC","value":0}}],"type":"basic"},</v>
      </c>
      <c r="AD336" s="162"/>
      <c r="AF336" s="34">
        <f t="shared" si="277"/>
        <v>1</v>
      </c>
      <c r="AG336" s="33" t="str">
        <f t="shared" si="276"/>
        <v>@</v>
      </c>
      <c r="AH336" s="33">
        <f t="shared" si="278"/>
        <v>0</v>
      </c>
      <c r="AI336" s="33">
        <f t="shared" si="279"/>
        <v>0</v>
      </c>
      <c r="AJ336" s="40">
        <f t="shared" si="201"/>
        <v>8388608</v>
      </c>
      <c r="AK336" s="319">
        <f t="shared" si="202"/>
        <v>0</v>
      </c>
      <c r="AL336" s="116"/>
      <c r="AM336" s="66" t="str">
        <f t="shared" si="280"/>
        <v/>
      </c>
      <c r="AN336" s="67" t="str">
        <f t="shared" si="281"/>
        <v/>
      </c>
      <c r="AO336" s="68" t="str">
        <f t="shared" si="282"/>
        <v/>
      </c>
      <c r="AP336" s="69" t="str">
        <f t="shared" si="283"/>
        <v/>
      </c>
      <c r="AQ336" s="67">
        <f t="shared" si="284"/>
        <v>0</v>
      </c>
      <c r="AR336" s="66" t="str">
        <f t="shared" si="285"/>
        <v/>
      </c>
      <c r="AS336" s="67" t="str">
        <f t="shared" si="286"/>
        <v/>
      </c>
      <c r="AT336" s="68" t="str">
        <f t="shared" si="287"/>
        <v/>
      </c>
      <c r="AU336" s="69" t="str">
        <f t="shared" si="288"/>
        <v/>
      </c>
      <c r="AV336" s="67">
        <f t="shared" si="289"/>
        <v>0</v>
      </c>
      <c r="AW336" s="66" t="str">
        <f t="shared" si="290"/>
        <v/>
      </c>
      <c r="AX336" s="67" t="str">
        <f t="shared" si="291"/>
        <v/>
      </c>
      <c r="AY336" s="68" t="str">
        <f t="shared" si="292"/>
        <v/>
      </c>
      <c r="AZ336" s="69" t="str">
        <f t="shared" si="293"/>
        <v/>
      </c>
      <c r="BA336" s="70">
        <f t="shared" si="294"/>
        <v>0</v>
      </c>
      <c r="BB336" s="116"/>
      <c r="BC336" s="395"/>
      <c r="BD336" s="391" t="s">
        <v>410</v>
      </c>
      <c r="BE336" s="392"/>
      <c r="BF336" s="393"/>
      <c r="BG336" s="270"/>
      <c r="BH336" s="270" t="s">
        <v>172</v>
      </c>
      <c r="BI336" s="270"/>
      <c r="BJ336" s="394"/>
      <c r="BK336" s="74"/>
      <c r="BL336" s="75"/>
      <c r="BM336" s="76"/>
      <c r="BN336" s="354"/>
      <c r="BO336" s="78"/>
      <c r="BP336" s="178"/>
      <c r="BQ336" s="78" t="str">
        <f t="shared" si="209"/>
        <v>{"key_code":"open_bracket"}</v>
      </c>
    </row>
    <row r="337" spans="1:69" ht="21">
      <c r="A337" s="154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360"/>
      <c r="Z337" s="371" t="str">
        <f t="shared" si="295"/>
        <v/>
      </c>
      <c r="AA337" s="138" t="str">
        <f t="shared" si="241"/>
        <v/>
      </c>
      <c r="AB337" s="138" t="str">
        <f t="shared" si="242"/>
        <v/>
      </c>
      <c r="AC337" s="160" t="str">
        <f t="shared" si="296"/>
        <v>{"description":"[英数] Close_Bracket","conditions":[{"type":"variable_unless","name":"USC","value":0}],"from":{"key_code":"close_bracket","modifiers":{"optional":["any"]}},"to":[{"key_code":"close_bracket"},{"set_variable":{"name":"D12","value":1}},{"set_variable":{"name":"USC","value":2}},{"set_variable":{"name":"LKS","value":1}}],"to_after_key_up":[{"set_variable":{"name":"D12","value":0}},{"set_variable":{"name":"USC","value":0}}],"type":"basic"},{"from":{"key_code":"close_bracket","modifiers":{"optional":["any"]}},"to":[{"key_code":"close_bracket"},{"set_variable":{"name":"D12","value":1}},{"set_variable":{"name":"USC","value":1}},{"set_variable":{"name":"LKS","value":1}}],"to_after_key_up":[{"set_variable":{"name":"D12","value":0}},{"set_variable":{"name":"USC","value":0}}],"type":"basic"},</v>
      </c>
      <c r="AD337" s="162"/>
      <c r="AF337" s="34">
        <f t="shared" si="277"/>
        <v>1</v>
      </c>
      <c r="AG337" s="33" t="str">
        <f t="shared" si="276"/>
        <v>@</v>
      </c>
      <c r="AH337" s="33">
        <f t="shared" si="278"/>
        <v>0</v>
      </c>
      <c r="AI337" s="33">
        <f t="shared" si="279"/>
        <v>0</v>
      </c>
      <c r="AJ337" s="40">
        <f t="shared" si="201"/>
        <v>16777216</v>
      </c>
      <c r="AK337" s="319">
        <f t="shared" si="202"/>
        <v>0</v>
      </c>
      <c r="AL337" s="116"/>
      <c r="AM337" s="66" t="str">
        <f t="shared" si="280"/>
        <v/>
      </c>
      <c r="AN337" s="67" t="str">
        <f t="shared" si="281"/>
        <v/>
      </c>
      <c r="AO337" s="68" t="str">
        <f t="shared" si="282"/>
        <v/>
      </c>
      <c r="AP337" s="69" t="str">
        <f t="shared" si="283"/>
        <v/>
      </c>
      <c r="AQ337" s="67">
        <f t="shared" si="284"/>
        <v>0</v>
      </c>
      <c r="AR337" s="66" t="str">
        <f t="shared" si="285"/>
        <v/>
      </c>
      <c r="AS337" s="67" t="str">
        <f t="shared" si="286"/>
        <v/>
      </c>
      <c r="AT337" s="68" t="str">
        <f t="shared" si="287"/>
        <v/>
      </c>
      <c r="AU337" s="69" t="str">
        <f t="shared" si="288"/>
        <v/>
      </c>
      <c r="AV337" s="67">
        <f t="shared" si="289"/>
        <v>0</v>
      </c>
      <c r="AW337" s="66" t="str">
        <f t="shared" si="290"/>
        <v/>
      </c>
      <c r="AX337" s="67" t="str">
        <f t="shared" si="291"/>
        <v/>
      </c>
      <c r="AY337" s="68" t="str">
        <f t="shared" si="292"/>
        <v/>
      </c>
      <c r="AZ337" s="69" t="str">
        <f t="shared" si="293"/>
        <v/>
      </c>
      <c r="BA337" s="70">
        <f t="shared" si="294"/>
        <v>0</v>
      </c>
      <c r="BB337" s="116"/>
      <c r="BC337" s="395"/>
      <c r="BD337" s="391" t="s">
        <v>410</v>
      </c>
      <c r="BE337" s="392"/>
      <c r="BF337" s="393"/>
      <c r="BG337" s="270"/>
      <c r="BH337" s="270" t="s">
        <v>175</v>
      </c>
      <c r="BI337" s="270"/>
      <c r="BJ337" s="394"/>
      <c r="BK337" s="74"/>
      <c r="BL337" s="75"/>
      <c r="BM337" s="76"/>
      <c r="BN337" s="354"/>
      <c r="BO337" s="78"/>
      <c r="BP337" s="178"/>
      <c r="BQ337" s="78" t="str">
        <f t="shared" si="209"/>
        <v>{"key_code":"close_bracket"}</v>
      </c>
    </row>
    <row r="338" spans="1:69" ht="21">
      <c r="A338" s="154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360"/>
      <c r="Z338" s="371" t="str">
        <f t="shared" si="295"/>
        <v/>
      </c>
      <c r="AA338" s="138" t="str">
        <f t="shared" si="241"/>
        <v/>
      </c>
      <c r="AB338" s="138" t="str">
        <f t="shared" si="242"/>
        <v/>
      </c>
      <c r="AC338" s="160" t="str">
        <f t="shared" si="296"/>
        <v>{"description":"[英数] Semicolon","conditions":[{"type":"variable_unless","name":"USC","value":0}],"from":{"key_code":"semicolon","modifiers":{"optional":["any"]}},"to":[{"key_code":"semicolon"},{"set_variable":{"name":"C10","value":1}},{"set_variable":{"name":"USC","value":2}},{"set_variable":{"name":"LKS","value":1}}],"to_after_key_up":[{"set_variable":{"name":"C10","value":0}},{"set_variable":{"name":"USC","value":0}}],"type":"basic"},{"from":{"key_code":"semicolon","modifiers":{"optional":["any"]}},"to":[{"key_code":"semicolon"},{"set_variable":{"name":"C10","value":1}},{"set_variable":{"name":"USC","value":1}},{"set_variable":{"name":"LKS","value":1}}],"to_after_key_up":[{"set_variable":{"name":"C10","value":0}},{"set_variable":{"name":"USC","value":0}}],"type":"basic"},</v>
      </c>
      <c r="AD338" s="162"/>
      <c r="AF338" s="34">
        <f t="shared" si="277"/>
        <v>1</v>
      </c>
      <c r="AG338" s="33" t="str">
        <f t="shared" si="276"/>
        <v>@</v>
      </c>
      <c r="AH338" s="33">
        <f t="shared" si="278"/>
        <v>0</v>
      </c>
      <c r="AI338" s="33">
        <f t="shared" si="279"/>
        <v>0</v>
      </c>
      <c r="AJ338" s="40">
        <f t="shared" si="201"/>
        <v>17179869184</v>
      </c>
      <c r="AK338" s="319">
        <f t="shared" si="202"/>
        <v>0</v>
      </c>
      <c r="AL338" s="116"/>
      <c r="AM338" s="66" t="str">
        <f t="shared" si="280"/>
        <v/>
      </c>
      <c r="AN338" s="67" t="str">
        <f t="shared" si="281"/>
        <v/>
      </c>
      <c r="AO338" s="68" t="str">
        <f t="shared" si="282"/>
        <v/>
      </c>
      <c r="AP338" s="69" t="str">
        <f t="shared" si="283"/>
        <v/>
      </c>
      <c r="AQ338" s="67">
        <f t="shared" si="284"/>
        <v>0</v>
      </c>
      <c r="AR338" s="66" t="str">
        <f t="shared" si="285"/>
        <v/>
      </c>
      <c r="AS338" s="67" t="str">
        <f t="shared" si="286"/>
        <v/>
      </c>
      <c r="AT338" s="68" t="str">
        <f t="shared" si="287"/>
        <v/>
      </c>
      <c r="AU338" s="69" t="str">
        <f t="shared" si="288"/>
        <v/>
      </c>
      <c r="AV338" s="67">
        <f t="shared" si="289"/>
        <v>0</v>
      </c>
      <c r="AW338" s="66" t="str">
        <f t="shared" si="290"/>
        <v/>
      </c>
      <c r="AX338" s="67" t="str">
        <f t="shared" si="291"/>
        <v/>
      </c>
      <c r="AY338" s="68" t="str">
        <f t="shared" si="292"/>
        <v/>
      </c>
      <c r="AZ338" s="69" t="str">
        <f t="shared" si="293"/>
        <v/>
      </c>
      <c r="BA338" s="70">
        <f t="shared" si="294"/>
        <v>0</v>
      </c>
      <c r="BB338" s="116"/>
      <c r="BC338" s="395"/>
      <c r="BD338" s="391" t="s">
        <v>410</v>
      </c>
      <c r="BE338" s="392"/>
      <c r="BF338" s="393"/>
      <c r="BG338" s="270"/>
      <c r="BH338" s="270" t="s">
        <v>205</v>
      </c>
      <c r="BI338" s="270"/>
      <c r="BJ338" s="394"/>
      <c r="BK338" s="74"/>
      <c r="BL338" s="75"/>
      <c r="BM338" s="76"/>
      <c r="BN338" s="354"/>
      <c r="BO338" s="78"/>
      <c r="BP338" s="178"/>
      <c r="BQ338" s="78" t="str">
        <f t="shared" si="209"/>
        <v>{"key_code":"semicolon"}</v>
      </c>
    </row>
    <row r="339" spans="1:69" ht="21">
      <c r="A339" s="154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360"/>
      <c r="Z339" s="371" t="str">
        <f t="shared" si="295"/>
        <v/>
      </c>
      <c r="AA339" s="138" t="str">
        <f t="shared" si="241"/>
        <v/>
      </c>
      <c r="AB339" s="138" t="str">
        <f t="shared" si="242"/>
        <v/>
      </c>
      <c r="AC339" s="160" t="str">
        <f t="shared" si="296"/>
        <v>{"description":"[英数] Quote","conditions":[{"type":"variable_unless","name":"USC","value":0}],"from":{"key_code":"quote","modifiers":{"optional":["any"]}},"to":[{"key_code":"quote"},{"set_variable":{"name":"C11","value":1}},{"set_variable":{"name":"USC","value":2}},{"set_variable":{"name":"LKS","value":1}}],"to_after_key_up":[{"set_variable":{"name":"C11","value":0}},{"set_variable":{"name":"USC","value":0}}],"type":"basic"},{"from":{"key_code":"quote","modifiers":{"optional":["any"]}},"to":[{"key_code":"quote"},{"set_variable":{"name":"C11","value":1}},{"set_variable":{"name":"USC","value":1}},{"set_variable":{"name":"LKS","value":1}}],"to_after_key_up":[{"set_variable":{"name":"C11","value":0}},{"set_variable":{"name":"USC","value":0}}],"type":"basic"},</v>
      </c>
      <c r="AD339" s="162"/>
      <c r="AF339" s="34">
        <f t="shared" si="277"/>
        <v>1</v>
      </c>
      <c r="AG339" s="33" t="str">
        <f t="shared" si="276"/>
        <v>@</v>
      </c>
      <c r="AH339" s="33">
        <f t="shared" si="278"/>
        <v>0</v>
      </c>
      <c r="AI339" s="33">
        <f t="shared" si="279"/>
        <v>0</v>
      </c>
      <c r="AJ339" s="40">
        <f t="shared" si="201"/>
        <v>34359738368</v>
      </c>
      <c r="AK339" s="319">
        <f t="shared" si="202"/>
        <v>0</v>
      </c>
      <c r="AL339" s="116"/>
      <c r="AM339" s="66" t="str">
        <f t="shared" si="280"/>
        <v/>
      </c>
      <c r="AN339" s="67" t="str">
        <f t="shared" si="281"/>
        <v/>
      </c>
      <c r="AO339" s="68" t="str">
        <f t="shared" si="282"/>
        <v/>
      </c>
      <c r="AP339" s="69" t="str">
        <f t="shared" si="283"/>
        <v/>
      </c>
      <c r="AQ339" s="67">
        <f t="shared" si="284"/>
        <v>0</v>
      </c>
      <c r="AR339" s="66" t="str">
        <f t="shared" si="285"/>
        <v/>
      </c>
      <c r="AS339" s="67" t="str">
        <f t="shared" si="286"/>
        <v/>
      </c>
      <c r="AT339" s="68" t="str">
        <f t="shared" si="287"/>
        <v/>
      </c>
      <c r="AU339" s="69" t="str">
        <f t="shared" si="288"/>
        <v/>
      </c>
      <c r="AV339" s="67">
        <f t="shared" si="289"/>
        <v>0</v>
      </c>
      <c r="AW339" s="66" t="str">
        <f t="shared" si="290"/>
        <v/>
      </c>
      <c r="AX339" s="67" t="str">
        <f t="shared" si="291"/>
        <v/>
      </c>
      <c r="AY339" s="68" t="str">
        <f t="shared" si="292"/>
        <v/>
      </c>
      <c r="AZ339" s="69" t="str">
        <f t="shared" si="293"/>
        <v/>
      </c>
      <c r="BA339" s="70">
        <f t="shared" si="294"/>
        <v>0</v>
      </c>
      <c r="BB339" s="116"/>
      <c r="BC339" s="395"/>
      <c r="BD339" s="391" t="s">
        <v>410</v>
      </c>
      <c r="BE339" s="392"/>
      <c r="BF339" s="393"/>
      <c r="BG339" s="270"/>
      <c r="BH339" s="270" t="s">
        <v>208</v>
      </c>
      <c r="BI339" s="270"/>
      <c r="BJ339" s="394"/>
      <c r="BK339" s="74"/>
      <c r="BL339" s="75"/>
      <c r="BM339" s="76"/>
      <c r="BN339" s="354"/>
      <c r="BO339" s="78"/>
      <c r="BP339" s="178"/>
      <c r="BQ339" s="78" t="str">
        <f t="shared" si="209"/>
        <v>{"key_code":"quote"}</v>
      </c>
    </row>
    <row r="340" spans="1:69" ht="21">
      <c r="A340" s="154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360"/>
      <c r="Z340" s="371" t="str">
        <f t="shared" si="295"/>
        <v/>
      </c>
      <c r="AA340" s="138" t="str">
        <f t="shared" si="241"/>
        <v/>
      </c>
      <c r="AB340" s="138" t="str">
        <f t="shared" si="242"/>
        <v/>
      </c>
      <c r="AC340" s="160" t="str">
        <f t="shared" si="296"/>
        <v>{"description":"[英数] Non_Us_Pound","conditions":[{"type":"variable_unless","name":"USC","value":0}],"from":{"key_code":"non_us_pound","modifiers":{"optional":["any"]}},"to":[{"key_code":"non_us_pound"},{"set_variable":{"name":"C12","value":1}},{"set_variable":{"name":"USC","value":2}},{"set_variable":{"name":"LKS","value":1}}],"to_after_key_up":[{"set_variable":{"name":"C12","value":0}},{"set_variable":{"name":"USC","value":0}}],"type":"basic"},{"from":{"key_code":"non_us_pound","modifiers":{"optional":["any"]}},"to":[{"key_code":"non_us_pound"},{"set_variable":{"name":"C12","value":1}},{"set_variable":{"name":"USC","value":1}},{"set_variable":{"name":"LKS","value":1}}],"to_after_key_up":[{"set_variable":{"name":"C12","value":0}},{"set_variable":{"name":"USC","value":0}}],"type":"basic"},</v>
      </c>
      <c r="AD340" s="162"/>
      <c r="AF340" s="34">
        <f t="shared" si="277"/>
        <v>1</v>
      </c>
      <c r="AG340" s="33" t="str">
        <f t="shared" si="276"/>
        <v>@</v>
      </c>
      <c r="AH340" s="33">
        <f t="shared" si="278"/>
        <v>0</v>
      </c>
      <c r="AI340" s="33">
        <f t="shared" si="279"/>
        <v>0</v>
      </c>
      <c r="AJ340" s="40">
        <f t="shared" si="201"/>
        <v>68719476736</v>
      </c>
      <c r="AK340" s="319">
        <f t="shared" si="202"/>
        <v>0</v>
      </c>
      <c r="AL340" s="116"/>
      <c r="AM340" s="66" t="str">
        <f t="shared" si="280"/>
        <v/>
      </c>
      <c r="AN340" s="67" t="str">
        <f t="shared" si="281"/>
        <v/>
      </c>
      <c r="AO340" s="68" t="str">
        <f t="shared" si="282"/>
        <v/>
      </c>
      <c r="AP340" s="69" t="str">
        <f t="shared" si="283"/>
        <v/>
      </c>
      <c r="AQ340" s="67">
        <f t="shared" si="284"/>
        <v>0</v>
      </c>
      <c r="AR340" s="66" t="str">
        <f t="shared" si="285"/>
        <v/>
      </c>
      <c r="AS340" s="67" t="str">
        <f t="shared" si="286"/>
        <v/>
      </c>
      <c r="AT340" s="68" t="str">
        <f t="shared" si="287"/>
        <v/>
      </c>
      <c r="AU340" s="69" t="str">
        <f t="shared" si="288"/>
        <v/>
      </c>
      <c r="AV340" s="67">
        <f t="shared" si="289"/>
        <v>0</v>
      </c>
      <c r="AW340" s="66" t="str">
        <f t="shared" si="290"/>
        <v/>
      </c>
      <c r="AX340" s="67" t="str">
        <f t="shared" si="291"/>
        <v/>
      </c>
      <c r="AY340" s="68" t="str">
        <f t="shared" si="292"/>
        <v/>
      </c>
      <c r="AZ340" s="69" t="str">
        <f t="shared" si="293"/>
        <v/>
      </c>
      <c r="BA340" s="70">
        <f t="shared" si="294"/>
        <v>0</v>
      </c>
      <c r="BB340" s="116"/>
      <c r="BC340" s="395"/>
      <c r="BD340" s="391" t="s">
        <v>410</v>
      </c>
      <c r="BE340" s="392"/>
      <c r="BF340" s="393"/>
      <c r="BG340" s="270"/>
      <c r="BH340" s="270" t="s">
        <v>77</v>
      </c>
      <c r="BI340" s="270"/>
      <c r="BJ340" s="394"/>
      <c r="BK340" s="74"/>
      <c r="BL340" s="75"/>
      <c r="BM340" s="76"/>
      <c r="BN340" s="354"/>
      <c r="BO340" s="78"/>
      <c r="BP340" s="178"/>
      <c r="BQ340" s="78" t="str">
        <f t="shared" si="209"/>
        <v>{"key_code":"non_us_pound"}</v>
      </c>
    </row>
    <row r="341" spans="1:69" ht="21">
      <c r="A341" s="154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360"/>
      <c r="Z341" s="371" t="str">
        <f t="shared" si="295"/>
        <v/>
      </c>
      <c r="AA341" s="138" t="str">
        <f t="shared" si="241"/>
        <v/>
      </c>
      <c r="AB341" s="138" t="str">
        <f t="shared" si="242"/>
        <v/>
      </c>
      <c r="AC341" s="160" t="str">
        <f t="shared" si="296"/>
        <v>{"description":"[英数] Comma","conditions":[{"type":"variable_unless","name":"USC","value":0}],"from":{"key_code":"comma","modifiers":{"optional":["any"]}},"to":[{"key_code":"comma"},{"set_variable":{"name":"B08","value":1}},{"set_variable":{"name":"USC","value":2}},{"set_variable":{"name":"LKS","value":1}}],"to_after_key_up":[{"set_variable":{"name":"B08","value":0}},{"set_variable":{"name":"USC","value":0}}],"type":"basic"},{"from":{"key_code":"comma","modifiers":{"optional":["any"]}},"to":[{"key_code":"comma"},{"set_variable":{"name":"B08","value":1}},{"set_variable":{"name":"USC","value":1}},{"set_variable":{"name":"LKS","value":1}}],"to_after_key_up":[{"set_variable":{"name":"B08","value":0}},{"set_variable":{"name":"USC","value":0}}],"type":"basic"},</v>
      </c>
      <c r="AD341" s="162"/>
      <c r="AF341" s="34">
        <f t="shared" si="277"/>
        <v>1</v>
      </c>
      <c r="AG341" s="33" t="str">
        <f t="shared" ref="AG341:AG344" si="297">CHAR($AG$16+AH341+AI341)</f>
        <v>@</v>
      </c>
      <c r="AH341" s="33">
        <f t="shared" si="278"/>
        <v>0</v>
      </c>
      <c r="AI341" s="33">
        <f t="shared" si="279"/>
        <v>0</v>
      </c>
      <c r="AJ341" s="40">
        <f t="shared" si="201"/>
        <v>17592186044416</v>
      </c>
      <c r="AK341" s="319">
        <f t="shared" ref="AK341:AK344" si="298">IF(OR(AF341=3,AND(AF341=2,COUNTIF(ビットパターンA,AJ341)+COUNTIF(ビットパターンB,AJ341)+COUNTIF(ビットパターンC,AJ341)=0)),0,LEN(BK341))</f>
        <v>0</v>
      </c>
      <c r="AL341" s="116"/>
      <c r="AM341" s="66" t="str">
        <f t="shared" si="280"/>
        <v/>
      </c>
      <c r="AN341" s="67" t="str">
        <f t="shared" si="281"/>
        <v/>
      </c>
      <c r="AO341" s="68" t="str">
        <f t="shared" si="282"/>
        <v/>
      </c>
      <c r="AP341" s="69" t="str">
        <f t="shared" si="283"/>
        <v/>
      </c>
      <c r="AQ341" s="67">
        <f t="shared" si="284"/>
        <v>0</v>
      </c>
      <c r="AR341" s="66" t="str">
        <f t="shared" si="285"/>
        <v/>
      </c>
      <c r="AS341" s="67" t="str">
        <f t="shared" si="286"/>
        <v/>
      </c>
      <c r="AT341" s="68" t="str">
        <f t="shared" si="287"/>
        <v/>
      </c>
      <c r="AU341" s="69" t="str">
        <f t="shared" si="288"/>
        <v/>
      </c>
      <c r="AV341" s="67">
        <f t="shared" si="289"/>
        <v>0</v>
      </c>
      <c r="AW341" s="66" t="str">
        <f t="shared" si="290"/>
        <v/>
      </c>
      <c r="AX341" s="67" t="str">
        <f t="shared" si="291"/>
        <v/>
      </c>
      <c r="AY341" s="68" t="str">
        <f t="shared" si="292"/>
        <v/>
      </c>
      <c r="AZ341" s="69" t="str">
        <f t="shared" si="293"/>
        <v/>
      </c>
      <c r="BA341" s="70">
        <f t="shared" si="294"/>
        <v>0</v>
      </c>
      <c r="BB341" s="116"/>
      <c r="BC341" s="395"/>
      <c r="BD341" s="391" t="s">
        <v>410</v>
      </c>
      <c r="BE341" s="392"/>
      <c r="BF341" s="393"/>
      <c r="BG341" s="270"/>
      <c r="BH341" s="270" t="s">
        <v>234</v>
      </c>
      <c r="BI341" s="270"/>
      <c r="BJ341" s="394"/>
      <c r="BK341" s="74"/>
      <c r="BL341" s="75"/>
      <c r="BM341" s="76"/>
      <c r="BN341" s="354"/>
      <c r="BO341" s="78"/>
      <c r="BP341" s="178"/>
      <c r="BQ341" s="78" t="str">
        <f t="shared" ref="BQ341:BQ344" si="299">IF(BD341="","",IF(BP341&lt;&gt;"",BP341,IF(AF341&gt;1,BO341,_xlfn.CONCAT(BQ$14,_xlfn.XLOOKUP(BH341,入力キー,入力コード),BQ$16))))</f>
        <v>{"key_code":"comma"}</v>
      </c>
    </row>
    <row r="342" spans="1:69" ht="21">
      <c r="A342" s="154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360"/>
      <c r="Z342" s="371" t="str">
        <f t="shared" si="295"/>
        <v/>
      </c>
      <c r="AA342" s="138" t="str">
        <f t="shared" si="241"/>
        <v/>
      </c>
      <c r="AB342" s="138" t="str">
        <f t="shared" si="242"/>
        <v/>
      </c>
      <c r="AC342" s="160" t="str">
        <f t="shared" si="296"/>
        <v>{"description":"[英数] Period","conditions":[{"type":"variable_unless","name":"USC","value":0}],"from":{"key_code":"period","modifiers":{"optional":["any"]}},"to":[{"key_code":"period"},{"set_variable":{"name":"B09","value":1}},{"set_variable":{"name":"USC","value":2}},{"set_variable":{"name":"LKS","value":1}}],"to_after_key_up":[{"set_variable":{"name":"B09","value":0}},{"set_variable":{"name":"USC","value":0}}],"type":"basic"},{"from":{"key_code":"period","modifiers":{"optional":["any"]}},"to":[{"key_code":"period"},{"set_variable":{"name":"B09","value":1}},{"set_variable":{"name":"USC","value":1}},{"set_variable":{"name":"LKS","value":1}}],"to_after_key_up":[{"set_variable":{"name":"B09","value":0}},{"set_variable":{"name":"USC","value":0}}],"type":"basic"},</v>
      </c>
      <c r="AD342" s="162"/>
      <c r="AF342" s="34">
        <f t="shared" si="277"/>
        <v>1</v>
      </c>
      <c r="AG342" s="33" t="str">
        <f t="shared" si="297"/>
        <v>@</v>
      </c>
      <c r="AH342" s="33">
        <f t="shared" si="278"/>
        <v>0</v>
      </c>
      <c r="AI342" s="33">
        <f t="shared" si="279"/>
        <v>0</v>
      </c>
      <c r="AJ342" s="40">
        <f t="shared" si="201"/>
        <v>35184372088832</v>
      </c>
      <c r="AK342" s="319">
        <f t="shared" si="298"/>
        <v>0</v>
      </c>
      <c r="AL342" s="116"/>
      <c r="AM342" s="66" t="str">
        <f t="shared" si="280"/>
        <v/>
      </c>
      <c r="AN342" s="67" t="str">
        <f t="shared" si="281"/>
        <v/>
      </c>
      <c r="AO342" s="68" t="str">
        <f t="shared" si="282"/>
        <v/>
      </c>
      <c r="AP342" s="69" t="str">
        <f t="shared" si="283"/>
        <v/>
      </c>
      <c r="AQ342" s="67">
        <f t="shared" si="284"/>
        <v>0</v>
      </c>
      <c r="AR342" s="66" t="str">
        <f t="shared" si="285"/>
        <v/>
      </c>
      <c r="AS342" s="67" t="str">
        <f t="shared" si="286"/>
        <v/>
      </c>
      <c r="AT342" s="68" t="str">
        <f t="shared" si="287"/>
        <v/>
      </c>
      <c r="AU342" s="69" t="str">
        <f t="shared" si="288"/>
        <v/>
      </c>
      <c r="AV342" s="67">
        <f t="shared" si="289"/>
        <v>0</v>
      </c>
      <c r="AW342" s="66" t="str">
        <f t="shared" si="290"/>
        <v/>
      </c>
      <c r="AX342" s="67" t="str">
        <f t="shared" si="291"/>
        <v/>
      </c>
      <c r="AY342" s="68" t="str">
        <f t="shared" si="292"/>
        <v/>
      </c>
      <c r="AZ342" s="69" t="str">
        <f t="shared" si="293"/>
        <v/>
      </c>
      <c r="BA342" s="70">
        <f t="shared" si="294"/>
        <v>0</v>
      </c>
      <c r="BB342" s="116"/>
      <c r="BC342" s="395"/>
      <c r="BD342" s="391" t="s">
        <v>410</v>
      </c>
      <c r="BE342" s="392"/>
      <c r="BF342" s="393"/>
      <c r="BG342" s="270"/>
      <c r="BH342" s="270" t="s">
        <v>237</v>
      </c>
      <c r="BI342" s="270"/>
      <c r="BJ342" s="394"/>
      <c r="BK342" s="74"/>
      <c r="BL342" s="75"/>
      <c r="BM342" s="76"/>
      <c r="BN342" s="354"/>
      <c r="BO342" s="78"/>
      <c r="BP342" s="178"/>
      <c r="BQ342" s="78" t="str">
        <f t="shared" si="299"/>
        <v>{"key_code":"period"}</v>
      </c>
    </row>
    <row r="343" spans="1:69" ht="21">
      <c r="A343" s="154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360"/>
      <c r="Z343" s="371" t="str">
        <f t="shared" si="295"/>
        <v/>
      </c>
      <c r="AA343" s="138" t="str">
        <f t="shared" si="241"/>
        <v/>
      </c>
      <c r="AB343" s="138" t="str">
        <f t="shared" si="242"/>
        <v/>
      </c>
      <c r="AC343" s="160" t="str">
        <f t="shared" si="296"/>
        <v>{"description":"[英数] Slash","conditions":[{"type":"variable_unless","name":"USC","value":0}],"from":{"key_code":"slash","modifiers":{"optional":["any"]}},"to":[{"key_code":"slash"},{"set_variable":{"name":"B10","value":1}},{"set_variable":{"name":"USC","value":2}},{"set_variable":{"name":"LKS","value":1}}],"to_after_key_up":[{"set_variable":{"name":"B10","value":0}},{"set_variable":{"name":"USC","value":0}}],"type":"basic"},{"from":{"key_code":"slash","modifiers":{"optional":["any"]}},"to":[{"key_code":"slash"},{"set_variable":{"name":"B10","value":1}},{"set_variable":{"name":"USC","value":1}},{"set_variable":{"name":"LKS","value":1}}],"to_after_key_up":[{"set_variable":{"name":"B10","value":0}},{"set_variable":{"name":"USC","value":0}}],"type":"basic"},</v>
      </c>
      <c r="AD343" s="162"/>
      <c r="AF343" s="34">
        <f t="shared" si="277"/>
        <v>1</v>
      </c>
      <c r="AG343" s="33" t="str">
        <f t="shared" si="297"/>
        <v>@</v>
      </c>
      <c r="AH343" s="33">
        <f t="shared" si="278"/>
        <v>0</v>
      </c>
      <c r="AI343" s="33">
        <f t="shared" si="279"/>
        <v>0</v>
      </c>
      <c r="AJ343" s="40">
        <f t="shared" si="201"/>
        <v>70368744177664</v>
      </c>
      <c r="AK343" s="319">
        <f t="shared" si="298"/>
        <v>0</v>
      </c>
      <c r="AL343" s="116"/>
      <c r="AM343" s="66" t="str">
        <f t="shared" si="280"/>
        <v/>
      </c>
      <c r="AN343" s="67" t="str">
        <f t="shared" si="281"/>
        <v/>
      </c>
      <c r="AO343" s="68" t="str">
        <f t="shared" si="282"/>
        <v/>
      </c>
      <c r="AP343" s="69" t="str">
        <f t="shared" si="283"/>
        <v/>
      </c>
      <c r="AQ343" s="67">
        <f t="shared" si="284"/>
        <v>0</v>
      </c>
      <c r="AR343" s="66" t="str">
        <f t="shared" si="285"/>
        <v/>
      </c>
      <c r="AS343" s="67" t="str">
        <f t="shared" si="286"/>
        <v/>
      </c>
      <c r="AT343" s="68" t="str">
        <f t="shared" si="287"/>
        <v/>
      </c>
      <c r="AU343" s="69" t="str">
        <f t="shared" si="288"/>
        <v/>
      </c>
      <c r="AV343" s="67">
        <f t="shared" si="289"/>
        <v>0</v>
      </c>
      <c r="AW343" s="66" t="str">
        <f t="shared" si="290"/>
        <v/>
      </c>
      <c r="AX343" s="67" t="str">
        <f t="shared" si="291"/>
        <v/>
      </c>
      <c r="AY343" s="68" t="str">
        <f t="shared" si="292"/>
        <v/>
      </c>
      <c r="AZ343" s="69" t="str">
        <f t="shared" si="293"/>
        <v/>
      </c>
      <c r="BA343" s="70">
        <f t="shared" si="294"/>
        <v>0</v>
      </c>
      <c r="BB343" s="116"/>
      <c r="BC343" s="395"/>
      <c r="BD343" s="391" t="s">
        <v>410</v>
      </c>
      <c r="BE343" s="392"/>
      <c r="BF343" s="393"/>
      <c r="BG343" s="270"/>
      <c r="BH343" s="270" t="s">
        <v>240</v>
      </c>
      <c r="BI343" s="270"/>
      <c r="BJ343" s="394"/>
      <c r="BK343" s="74"/>
      <c r="BL343" s="75"/>
      <c r="BM343" s="76"/>
      <c r="BN343" s="354"/>
      <c r="BO343" s="78"/>
      <c r="BP343" s="178"/>
      <c r="BQ343" s="78" t="str">
        <f t="shared" si="299"/>
        <v>{"key_code":"slash"}</v>
      </c>
    </row>
    <row r="344" spans="1:69" ht="21">
      <c r="A344" s="149"/>
      <c r="B344" s="150"/>
      <c r="C344" s="150"/>
      <c r="D344" s="150"/>
      <c r="E344" s="150"/>
      <c r="F344" s="150"/>
      <c r="G344" s="150"/>
      <c r="H344" s="150"/>
      <c r="I344" s="150"/>
      <c r="J344" s="150"/>
      <c r="K344" s="150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5"/>
      <c r="Z344" s="372" t="str">
        <f t="shared" si="295"/>
        <v/>
      </c>
      <c r="AA344" s="151" t="str">
        <f t="shared" si="241"/>
        <v/>
      </c>
      <c r="AB344" s="151" t="str">
        <f t="shared" si="242"/>
        <v/>
      </c>
      <c r="AC344" s="152" t="str">
        <f t="shared" si="296"/>
        <v>{"description":"[英数] International1","conditions":[{"type":"variable_unless","name":"USC","value":0}],"from":{"key_code":"international1","modifiers":{"optional":["any"]}},"to":[{"key_code":"international1"},{"set_variable":{"name":"B11","value":1}},{"set_variable":{"name":"USC","value":2}},{"set_variable":{"name":"LKS","value":1}}],"to_after_key_up":[{"set_variable":{"name":"B11","value":0}},{"set_variable":{"name":"USC","value":0}}],"type":"basic"},{"from":{"key_code":"international1","modifiers":{"optional":["any"]}},"to":[{"key_code":"international1"},{"set_variable":{"name":"B11","value":1}},{"set_variable":{"name":"USC","value":1}},{"set_variable":{"name":"LKS","value":1}}],"to_after_key_up":[{"set_variable":{"name":"B11","value":0}},{"set_variable":{"name":"USC","value":0}}],"type":"basic"}</v>
      </c>
      <c r="AD344" s="163" t="str">
        <f>AD$3</f>
        <v>]}]}</v>
      </c>
      <c r="AF344" s="98">
        <f t="shared" si="277"/>
        <v>1</v>
      </c>
      <c r="AG344" s="99" t="str">
        <f t="shared" si="297"/>
        <v>@</v>
      </c>
      <c r="AH344" s="99">
        <f t="shared" si="278"/>
        <v>0</v>
      </c>
      <c r="AI344" s="99">
        <f t="shared" si="279"/>
        <v>0</v>
      </c>
      <c r="AJ344" s="100">
        <f t="shared" si="201"/>
        <v>140737488355328</v>
      </c>
      <c r="AK344" s="320">
        <f t="shared" si="298"/>
        <v>0</v>
      </c>
      <c r="AL344" s="116"/>
      <c r="AM344" s="109" t="str">
        <f t="shared" si="280"/>
        <v/>
      </c>
      <c r="AN344" s="110" t="str">
        <f t="shared" si="281"/>
        <v/>
      </c>
      <c r="AO344" s="111" t="str">
        <f t="shared" si="282"/>
        <v/>
      </c>
      <c r="AP344" s="112" t="str">
        <f t="shared" si="283"/>
        <v/>
      </c>
      <c r="AQ344" s="110">
        <f t="shared" si="284"/>
        <v>0</v>
      </c>
      <c r="AR344" s="109" t="str">
        <f t="shared" si="285"/>
        <v/>
      </c>
      <c r="AS344" s="110" t="str">
        <f t="shared" si="286"/>
        <v/>
      </c>
      <c r="AT344" s="111" t="str">
        <f t="shared" si="287"/>
        <v/>
      </c>
      <c r="AU344" s="112" t="str">
        <f t="shared" si="288"/>
        <v/>
      </c>
      <c r="AV344" s="110">
        <f t="shared" si="289"/>
        <v>0</v>
      </c>
      <c r="AW344" s="109" t="str">
        <f t="shared" si="290"/>
        <v/>
      </c>
      <c r="AX344" s="110" t="str">
        <f t="shared" si="291"/>
        <v/>
      </c>
      <c r="AY344" s="111" t="str">
        <f t="shared" si="292"/>
        <v/>
      </c>
      <c r="AZ344" s="112" t="str">
        <f t="shared" si="293"/>
        <v/>
      </c>
      <c r="BA344" s="113">
        <f t="shared" si="294"/>
        <v>0</v>
      </c>
      <c r="BB344" s="116"/>
      <c r="BC344" s="396"/>
      <c r="BD344" s="397" t="s">
        <v>410</v>
      </c>
      <c r="BE344" s="398"/>
      <c r="BF344" s="399"/>
      <c r="BG344" s="271"/>
      <c r="BH344" s="271" t="s">
        <v>121</v>
      </c>
      <c r="BI344" s="271"/>
      <c r="BJ344" s="400"/>
      <c r="BK344" s="104"/>
      <c r="BL344" s="105"/>
      <c r="BM344" s="106"/>
      <c r="BN344" s="355"/>
      <c r="BO344" s="108"/>
      <c r="BP344" s="133"/>
      <c r="BQ344" s="108" t="str">
        <f t="shared" si="299"/>
        <v>{"key_code":"international1"}</v>
      </c>
    </row>
    <row r="346" spans="1:69">
      <c r="BD346" s="481" t="s">
        <v>786</v>
      </c>
      <c r="BE346" s="488"/>
      <c r="BF346" s="488"/>
      <c r="BG346" s="482"/>
      <c r="BH346" s="492" t="s">
        <v>787</v>
      </c>
      <c r="BI346" s="493"/>
      <c r="BJ346" s="493"/>
      <c r="BK346" s="493"/>
      <c r="BL346" s="493"/>
      <c r="BM346" s="494"/>
    </row>
    <row r="347" spans="1:69">
      <c r="BD347" s="489" t="s">
        <v>788</v>
      </c>
      <c r="BE347" s="490"/>
      <c r="BF347" s="490"/>
      <c r="BG347" s="491"/>
      <c r="BH347" s="495" t="s">
        <v>789</v>
      </c>
      <c r="BI347" s="496"/>
      <c r="BJ347" s="496"/>
      <c r="BK347" s="496"/>
      <c r="BL347" s="496"/>
      <c r="BM347" s="497"/>
    </row>
  </sheetData>
  <sheetProtection sheet="1" objects="1" scenarios="1" selectLockedCells="1"/>
  <sortState xmlns:xlrd2="http://schemas.microsoft.com/office/spreadsheetml/2017/richdata2" ref="AF22:BQ293">
    <sortCondition descending="1" ref="AF22:AF293"/>
    <sortCondition ref="AG22:AG293"/>
    <sortCondition ref="BE22:BE293"/>
    <sortCondition ref="BC22:BC293"/>
  </sortState>
  <mergeCells count="23">
    <mergeCell ref="BD346:BG346"/>
    <mergeCell ref="BD347:BG347"/>
    <mergeCell ref="BH346:BM346"/>
    <mergeCell ref="BH347:BM347"/>
    <mergeCell ref="E2:G2"/>
    <mergeCell ref="H2:M2"/>
    <mergeCell ref="Z2:AB2"/>
    <mergeCell ref="N2:O2"/>
    <mergeCell ref="P2:Q2"/>
    <mergeCell ref="R2:S2"/>
    <mergeCell ref="BP19:BQ19"/>
    <mergeCell ref="E19:G19"/>
    <mergeCell ref="H19:M19"/>
    <mergeCell ref="AW20:AX20"/>
    <mergeCell ref="BH20:BJ20"/>
    <mergeCell ref="BF19:BG19"/>
    <mergeCell ref="BN19:BO19"/>
    <mergeCell ref="AM20:AN20"/>
    <mergeCell ref="AR20:AS20"/>
    <mergeCell ref="N19:O19"/>
    <mergeCell ref="P19:Q19"/>
    <mergeCell ref="R19:S19"/>
    <mergeCell ref="Z19:AB19"/>
  </mergeCells>
  <phoneticPr fontId="1"/>
  <conditionalFormatting sqref="BF21:BJ297">
    <cfRule type="expression" dxfId="6" priority="11">
      <formula>COUNTIFS(シフト非押下時,$AH21,ビットパターン,$AJ21)+COUNTIFS(シフト押下時,$AI21,ビットパターン,$AJ21)&gt;2</formula>
    </cfRule>
  </conditionalFormatting>
  <conditionalFormatting sqref="BH21:BJ344">
    <cfRule type="expression" dxfId="5" priority="10">
      <formula>_xlfn.XLOOKUP(BH21,仮想キートップ,ビット,"")=""</formula>
    </cfRule>
  </conditionalFormatting>
  <conditionalFormatting sqref="BN69:BO296">
    <cfRule type="expression" dxfId="4" priority="15">
      <formula>$BO69=""</formula>
    </cfRule>
    <cfRule type="expression" dxfId="3" priority="18">
      <formula>AND($BN69&lt;&gt;"",_xlfn.XLOOKUP($BK69,ひらがな,ローマ字コード,"")&lt;&gt;"")</formula>
    </cfRule>
  </conditionalFormatting>
  <conditionalFormatting sqref="BP69:BQ344">
    <cfRule type="expression" dxfId="2" priority="19">
      <formula>AND($BP69&lt;&gt;"",_xlfn.XLOOKUP($BK69,仮想キートップ,入力コード,"")&lt;&gt;"")</formula>
    </cfRule>
  </conditionalFormatting>
  <conditionalFormatting sqref="BP69:BQ297">
    <cfRule type="expression" dxfId="1" priority="20">
      <formula>AND($BD69&lt;&gt;"",$BO69&lt;&gt;$BQ69)</formula>
    </cfRule>
  </conditionalFormatting>
  <dataValidations count="1">
    <dataValidation imeMode="off" allowBlank="1" showInputMessage="1" showErrorMessage="1" sqref="BN21:BQ344 BC21:BG344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I227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75" bestFit="1" customWidth="1"/>
    <col min="4" max="4" width="6.85546875" bestFit="1" customWidth="1"/>
    <col min="5" max="9" width="2.7109375" bestFit="1" customWidth="1"/>
  </cols>
  <sheetData>
    <row r="1" spans="1:9" ht="27">
      <c r="A1" s="1" t="s">
        <v>790</v>
      </c>
      <c r="C1" s="180" t="s">
        <v>791</v>
      </c>
      <c r="D1" s="39" t="s">
        <v>792</v>
      </c>
      <c r="E1" s="59" t="s">
        <v>793</v>
      </c>
      <c r="F1" s="60" t="s">
        <v>253</v>
      </c>
      <c r="G1" s="61" t="s">
        <v>366</v>
      </c>
    </row>
    <row r="2" spans="1:9">
      <c r="A2" t="s">
        <v>794</v>
      </c>
    </row>
    <row r="3" spans="1:9">
      <c r="A3" s="50" t="s">
        <v>795</v>
      </c>
      <c r="B3" s="51" t="s">
        <v>796</v>
      </c>
      <c r="C3" s="411" t="s">
        <v>797</v>
      </c>
      <c r="D3" s="58" t="s">
        <v>798</v>
      </c>
      <c r="E3" s="405">
        <v>1</v>
      </c>
      <c r="F3" s="405">
        <v>2</v>
      </c>
      <c r="G3" s="405">
        <v>3</v>
      </c>
      <c r="H3" s="405">
        <v>4</v>
      </c>
      <c r="I3" s="406">
        <v>5</v>
      </c>
    </row>
    <row r="4" spans="1:9">
      <c r="A4" s="25" t="s">
        <v>799</v>
      </c>
      <c r="B4" s="26" t="s">
        <v>800</v>
      </c>
      <c r="C4" s="12" t="str">
        <f t="shared" ref="C4:C67" si="0">_xlfn.CONCAT(E4:I4)</f>
        <v>{"key_code":"a"}</v>
      </c>
      <c r="D4" s="52">
        <f t="shared" ref="D4:D67" si="1">LEN(B4)</f>
        <v>1</v>
      </c>
      <c r="E4" s="53" t="str">
        <f t="shared" ref="E4:E67" si="2">IF($D4=E$3,_xlfn.CONCAT($E$1,_xlfn.XLOOKUP($B4,入力キー,入力コード),$G$1),"")</f>
        <v>{"key_code":"a"}</v>
      </c>
      <c r="F4" s="53" t="str">
        <f t="shared" ref="F4:F67" si="3">IF($D4=F$3,_xlfn.CONCAT($E$1,_xlfn.XLOOKUP(LEFT($B4),入力キー,入力コード),$F$1,_xlfn.XLOOKUP(RIGHT($B4),入力キー,入力コード),$G$1),"")</f>
        <v/>
      </c>
      <c r="G4" s="53" t="str">
        <f t="shared" ref="G4:G67" si="4">IF($D4=G$3,_xlfn.CONCAT($E$1,_xlfn.XLOOKUP(LEFT($B4),入力キー,入力コード),$F$1,_xlfn.XLOOKUP(MID($B4,2,1),入力キー,入力コード),$F$1,_xlfn.XLOOKUP(RIGHT($B4),入力キー,入力コード),$G$1),"")</f>
        <v/>
      </c>
      <c r="H4" s="53" t="str">
        <f t="shared" ref="H4:H67" si="5">IF($D4=H$3,_xlfn.CONCAT($E$1,_xlfn.XLOOKUP(LEFT($B4),入力キー,入力コード),$F$1,_xlfn.XLOOKUP(MID($B4,2,1),入力キー,入力コード),$F$1,_xlfn.XLOOKUP(MID($B4,3,1),入力キー,入力コード),$F$1,_xlfn.XLOOKUP(RIGHT($B4),入力キー,入力コード),$G$1),"")</f>
        <v/>
      </c>
      <c r="I4" s="54" t="str">
        <f t="shared" ref="I4:I67" si="6">IF($D4=I$3,_xlfn.CONCAT($E$1,_xlfn.XLOOKUP(LEFT($B4),入力キー,入力コード),$F$1,_xlfn.XLOOKUP(MID($B4,2,1),入力キー,入力コード),$F$1,_xlfn.XLOOKUP(MID($B4,3,1),入力キー,入力コード),$F$1,_xlfn.XLOOKUP(MID($B4,4,1),入力キー,入力コード),$F$1,_xlfn.XLOOKUP(RIGHT($B4),入力キー,入力コード),$G$1),"")</f>
        <v/>
      </c>
    </row>
    <row r="5" spans="1:9">
      <c r="A5" s="20" t="s">
        <v>707</v>
      </c>
      <c r="B5" s="23" t="s">
        <v>801</v>
      </c>
      <c r="C5" s="10" t="str">
        <f t="shared" si="0"/>
        <v>{"key_code":"b"},{"key_code":"a"}</v>
      </c>
      <c r="D5" s="52">
        <f t="shared" si="1"/>
        <v>2</v>
      </c>
      <c r="E5" s="53" t="str">
        <f t="shared" si="2"/>
        <v/>
      </c>
      <c r="F5" s="53" t="str">
        <f t="shared" si="3"/>
        <v>{"key_code":"b"},{"key_code":"a"}</v>
      </c>
      <c r="G5" s="53" t="str">
        <f t="shared" si="4"/>
        <v/>
      </c>
      <c r="H5" s="53" t="str">
        <f t="shared" si="5"/>
        <v/>
      </c>
      <c r="I5" s="54" t="str">
        <f t="shared" si="6"/>
        <v/>
      </c>
    </row>
    <row r="6" spans="1:9">
      <c r="A6" s="20" t="s">
        <v>802</v>
      </c>
      <c r="B6" s="23" t="s">
        <v>803</v>
      </c>
      <c r="C6" s="10" t="str">
        <f t="shared" si="0"/>
        <v>{"key_code":"b"},{"key_code":"e"}</v>
      </c>
      <c r="D6" s="52">
        <f t="shared" si="1"/>
        <v>2</v>
      </c>
      <c r="E6" s="53" t="str">
        <f t="shared" si="2"/>
        <v/>
      </c>
      <c r="F6" s="53" t="str">
        <f t="shared" si="3"/>
        <v>{"key_code":"b"},{"key_code":"e"}</v>
      </c>
      <c r="G6" s="53" t="str">
        <f t="shared" si="4"/>
        <v/>
      </c>
      <c r="H6" s="53" t="str">
        <f t="shared" si="5"/>
        <v/>
      </c>
      <c r="I6" s="54" t="str">
        <f t="shared" si="6"/>
        <v/>
      </c>
    </row>
    <row r="7" spans="1:9">
      <c r="A7" s="20" t="s">
        <v>804</v>
      </c>
      <c r="B7" s="23" t="s">
        <v>805</v>
      </c>
      <c r="C7" s="10" t="str">
        <f t="shared" si="0"/>
        <v>{"key_code":"b"},{"key_code":"i"}</v>
      </c>
      <c r="D7" s="52">
        <f t="shared" si="1"/>
        <v>2</v>
      </c>
      <c r="E7" s="53" t="str">
        <f t="shared" si="2"/>
        <v/>
      </c>
      <c r="F7" s="53" t="str">
        <f t="shared" si="3"/>
        <v>{"key_code":"b"},{"key_code":"i"}</v>
      </c>
      <c r="G7" s="53" t="str">
        <f t="shared" si="4"/>
        <v/>
      </c>
      <c r="H7" s="53" t="str">
        <f t="shared" si="5"/>
        <v/>
      </c>
      <c r="I7" s="54" t="str">
        <f t="shared" si="6"/>
        <v/>
      </c>
    </row>
    <row r="8" spans="1:9">
      <c r="A8" s="20" t="s">
        <v>806</v>
      </c>
      <c r="B8" s="23" t="s">
        <v>807</v>
      </c>
      <c r="C8" s="10" t="str">
        <f t="shared" si="0"/>
        <v>{"key_code":"b"},{"key_code":"o"}</v>
      </c>
      <c r="D8" s="52">
        <f t="shared" si="1"/>
        <v>2</v>
      </c>
      <c r="E8" s="53" t="str">
        <f t="shared" si="2"/>
        <v/>
      </c>
      <c r="F8" s="53" t="str">
        <f t="shared" si="3"/>
        <v>{"key_code":"b"},{"key_code":"o"}</v>
      </c>
      <c r="G8" s="53" t="str">
        <f t="shared" si="4"/>
        <v/>
      </c>
      <c r="H8" s="53" t="str">
        <f t="shared" si="5"/>
        <v/>
      </c>
      <c r="I8" s="54" t="str">
        <f t="shared" si="6"/>
        <v/>
      </c>
    </row>
    <row r="9" spans="1:9">
      <c r="A9" s="20" t="s">
        <v>808</v>
      </c>
      <c r="B9" s="23" t="s">
        <v>809</v>
      </c>
      <c r="C9" s="10" t="str">
        <f t="shared" si="0"/>
        <v>{"key_code":"b"},{"key_code":"u"}</v>
      </c>
      <c r="D9" s="52">
        <f t="shared" si="1"/>
        <v>2</v>
      </c>
      <c r="E9" s="53" t="str">
        <f t="shared" si="2"/>
        <v/>
      </c>
      <c r="F9" s="53" t="str">
        <f t="shared" si="3"/>
        <v>{"key_code":"b"},{"key_code":"u"}</v>
      </c>
      <c r="G9" s="53" t="str">
        <f t="shared" si="4"/>
        <v/>
      </c>
      <c r="H9" s="53" t="str">
        <f t="shared" si="5"/>
        <v/>
      </c>
      <c r="I9" s="54" t="str">
        <f t="shared" si="6"/>
        <v/>
      </c>
    </row>
    <row r="10" spans="1:9">
      <c r="A10" s="20" t="s">
        <v>810</v>
      </c>
      <c r="B10" s="23" t="s">
        <v>811</v>
      </c>
      <c r="C10" s="10" t="str">
        <f t="shared" si="0"/>
        <v>{"key_code":"b"},{"key_code":"y"},{"key_code":"a"}</v>
      </c>
      <c r="D10" s="52">
        <f t="shared" si="1"/>
        <v>3</v>
      </c>
      <c r="E10" s="53" t="str">
        <f t="shared" si="2"/>
        <v/>
      </c>
      <c r="F10" s="53" t="str">
        <f t="shared" si="3"/>
        <v/>
      </c>
      <c r="G10" s="53" t="str">
        <f t="shared" si="4"/>
        <v>{"key_code":"b"},{"key_code":"y"},{"key_code":"a"}</v>
      </c>
      <c r="H10" s="53" t="str">
        <f t="shared" si="5"/>
        <v/>
      </c>
      <c r="I10" s="54" t="str">
        <f t="shared" si="6"/>
        <v/>
      </c>
    </row>
    <row r="11" spans="1:9">
      <c r="A11" s="20" t="s">
        <v>812</v>
      </c>
      <c r="B11" s="23" t="s">
        <v>813</v>
      </c>
      <c r="C11" s="10" t="str">
        <f t="shared" si="0"/>
        <v>{"key_code":"b"},{"key_code":"y"},{"key_code":"e"}</v>
      </c>
      <c r="D11" s="52">
        <f t="shared" si="1"/>
        <v>3</v>
      </c>
      <c r="E11" s="53" t="str">
        <f t="shared" si="2"/>
        <v/>
      </c>
      <c r="F11" s="53" t="str">
        <f t="shared" si="3"/>
        <v/>
      </c>
      <c r="G11" s="53" t="str">
        <f t="shared" si="4"/>
        <v>{"key_code":"b"},{"key_code":"y"},{"key_code":"e"}</v>
      </c>
      <c r="H11" s="53" t="str">
        <f t="shared" si="5"/>
        <v/>
      </c>
      <c r="I11" s="54" t="str">
        <f t="shared" si="6"/>
        <v/>
      </c>
    </row>
    <row r="12" spans="1:9">
      <c r="A12" s="20" t="s">
        <v>814</v>
      </c>
      <c r="B12" s="23" t="s">
        <v>815</v>
      </c>
      <c r="C12" s="10" t="str">
        <f t="shared" si="0"/>
        <v>{"key_code":"b"},{"key_code":"y"},{"key_code":"i"}</v>
      </c>
      <c r="D12" s="52">
        <f t="shared" si="1"/>
        <v>3</v>
      </c>
      <c r="E12" s="53" t="str">
        <f t="shared" si="2"/>
        <v/>
      </c>
      <c r="F12" s="53" t="str">
        <f t="shared" si="3"/>
        <v/>
      </c>
      <c r="G12" s="53" t="str">
        <f t="shared" si="4"/>
        <v>{"key_code":"b"},{"key_code":"y"},{"key_code":"i"}</v>
      </c>
      <c r="H12" s="53" t="str">
        <f t="shared" si="5"/>
        <v/>
      </c>
      <c r="I12" s="54" t="str">
        <f t="shared" si="6"/>
        <v/>
      </c>
    </row>
    <row r="13" spans="1:9">
      <c r="A13" s="20" t="s">
        <v>816</v>
      </c>
      <c r="B13" s="23" t="s">
        <v>817</v>
      </c>
      <c r="C13" s="10" t="str">
        <f t="shared" si="0"/>
        <v>{"key_code":"b"},{"key_code":"y"},{"key_code":"o"}</v>
      </c>
      <c r="D13" s="52">
        <f t="shared" si="1"/>
        <v>3</v>
      </c>
      <c r="E13" s="53" t="str">
        <f t="shared" si="2"/>
        <v/>
      </c>
      <c r="F13" s="53" t="str">
        <f t="shared" si="3"/>
        <v/>
      </c>
      <c r="G13" s="53" t="str">
        <f t="shared" si="4"/>
        <v>{"key_code":"b"},{"key_code":"y"},{"key_code":"o"}</v>
      </c>
      <c r="H13" s="53" t="str">
        <f t="shared" si="5"/>
        <v/>
      </c>
      <c r="I13" s="54" t="str">
        <f t="shared" si="6"/>
        <v/>
      </c>
    </row>
    <row r="14" spans="1:9">
      <c r="A14" s="20" t="s">
        <v>818</v>
      </c>
      <c r="B14" s="23" t="s">
        <v>819</v>
      </c>
      <c r="C14" s="10" t="str">
        <f t="shared" si="0"/>
        <v>{"key_code":"b"},{"key_code":"y"},{"key_code":"u"}</v>
      </c>
      <c r="D14" s="52">
        <f t="shared" si="1"/>
        <v>3</v>
      </c>
      <c r="E14" s="53" t="str">
        <f t="shared" si="2"/>
        <v/>
      </c>
      <c r="F14" s="53" t="str">
        <f t="shared" si="3"/>
        <v/>
      </c>
      <c r="G14" s="53" t="str">
        <f t="shared" si="4"/>
        <v>{"key_code":"b"},{"key_code":"y"},{"key_code":"u"}</v>
      </c>
      <c r="H14" s="53" t="str">
        <f t="shared" si="5"/>
        <v/>
      </c>
      <c r="I14" s="54" t="str">
        <f t="shared" si="6"/>
        <v/>
      </c>
    </row>
    <row r="15" spans="1:9">
      <c r="A15" s="20" t="s">
        <v>693</v>
      </c>
      <c r="B15" s="23" t="s">
        <v>820</v>
      </c>
      <c r="C15" s="10" t="str">
        <f t="shared" si="0"/>
        <v>{"key_code":"d"},{"key_code":"a"}</v>
      </c>
      <c r="D15" s="52">
        <f t="shared" si="1"/>
        <v>2</v>
      </c>
      <c r="E15" s="53" t="str">
        <f t="shared" si="2"/>
        <v/>
      </c>
      <c r="F15" s="53" t="str">
        <f t="shared" si="3"/>
        <v>{"key_code":"d"},{"key_code":"a"}</v>
      </c>
      <c r="G15" s="53" t="str">
        <f t="shared" si="4"/>
        <v/>
      </c>
      <c r="H15" s="53" t="str">
        <f t="shared" si="5"/>
        <v/>
      </c>
      <c r="I15" s="54" t="str">
        <f t="shared" si="6"/>
        <v/>
      </c>
    </row>
    <row r="16" spans="1:9">
      <c r="A16" s="20" t="s">
        <v>821</v>
      </c>
      <c r="B16" s="23" t="s">
        <v>822</v>
      </c>
      <c r="C16" s="10" t="str">
        <f t="shared" si="0"/>
        <v>{"key_code":"d"},{"key_code":"e"}</v>
      </c>
      <c r="D16" s="52">
        <f t="shared" si="1"/>
        <v>2</v>
      </c>
      <c r="E16" s="53" t="str">
        <f t="shared" si="2"/>
        <v/>
      </c>
      <c r="F16" s="53" t="str">
        <f t="shared" si="3"/>
        <v>{"key_code":"d"},{"key_code":"e"}</v>
      </c>
      <c r="G16" s="53" t="str">
        <f t="shared" si="4"/>
        <v/>
      </c>
      <c r="H16" s="53" t="str">
        <f t="shared" si="5"/>
        <v/>
      </c>
      <c r="I16" s="54" t="str">
        <f t="shared" si="6"/>
        <v/>
      </c>
    </row>
    <row r="17" spans="1:9">
      <c r="A17" s="21" t="s">
        <v>823</v>
      </c>
      <c r="B17" s="23" t="s">
        <v>824</v>
      </c>
      <c r="C17" s="10" t="str">
        <f t="shared" si="0"/>
        <v>{"key_code":"d"},{"key_code":"h"},{"key_code":"a"}</v>
      </c>
      <c r="D17" s="52">
        <f t="shared" si="1"/>
        <v>3</v>
      </c>
      <c r="E17" s="53" t="str">
        <f t="shared" si="2"/>
        <v/>
      </c>
      <c r="F17" s="53" t="str">
        <f t="shared" si="3"/>
        <v/>
      </c>
      <c r="G17" s="53" t="str">
        <f t="shared" si="4"/>
        <v>{"key_code":"d"},{"key_code":"h"},{"key_code":"a"}</v>
      </c>
      <c r="H17" s="53" t="str">
        <f t="shared" si="5"/>
        <v/>
      </c>
      <c r="I17" s="54" t="str">
        <f t="shared" si="6"/>
        <v/>
      </c>
    </row>
    <row r="18" spans="1:9">
      <c r="A18" s="21" t="s">
        <v>825</v>
      </c>
      <c r="B18" s="23" t="s">
        <v>826</v>
      </c>
      <c r="C18" s="10" t="str">
        <f t="shared" si="0"/>
        <v>{"key_code":"d"},{"key_code":"h"},{"key_code":"e"}</v>
      </c>
      <c r="D18" s="52">
        <f t="shared" si="1"/>
        <v>3</v>
      </c>
      <c r="E18" s="53" t="str">
        <f t="shared" si="2"/>
        <v/>
      </c>
      <c r="F18" s="53" t="str">
        <f t="shared" si="3"/>
        <v/>
      </c>
      <c r="G18" s="53" t="str">
        <f t="shared" si="4"/>
        <v>{"key_code":"d"},{"key_code":"h"},{"key_code":"e"}</v>
      </c>
      <c r="H18" s="53" t="str">
        <f t="shared" si="5"/>
        <v/>
      </c>
      <c r="I18" s="54" t="str">
        <f t="shared" si="6"/>
        <v/>
      </c>
    </row>
    <row r="19" spans="1:9">
      <c r="A19" s="21" t="s">
        <v>827</v>
      </c>
      <c r="B19" s="23" t="s">
        <v>828</v>
      </c>
      <c r="C19" s="10" t="str">
        <f t="shared" si="0"/>
        <v>{"key_code":"d"},{"key_code":"h"},{"key_code":"i"}</v>
      </c>
      <c r="D19" s="52">
        <f t="shared" si="1"/>
        <v>3</v>
      </c>
      <c r="E19" s="53" t="str">
        <f t="shared" si="2"/>
        <v/>
      </c>
      <c r="F19" s="53" t="str">
        <f t="shared" si="3"/>
        <v/>
      </c>
      <c r="G19" s="53" t="str">
        <f t="shared" si="4"/>
        <v>{"key_code":"d"},{"key_code":"h"},{"key_code":"i"}</v>
      </c>
      <c r="H19" s="53" t="str">
        <f t="shared" si="5"/>
        <v/>
      </c>
      <c r="I19" s="54" t="str">
        <f t="shared" si="6"/>
        <v/>
      </c>
    </row>
    <row r="20" spans="1:9">
      <c r="A20" s="21" t="s">
        <v>829</v>
      </c>
      <c r="B20" s="23" t="s">
        <v>830</v>
      </c>
      <c r="C20" s="10" t="str">
        <f t="shared" si="0"/>
        <v>{"key_code":"d"},{"key_code":"h"},{"key_code":"o"}</v>
      </c>
      <c r="D20" s="52">
        <f t="shared" si="1"/>
        <v>3</v>
      </c>
      <c r="E20" s="53" t="str">
        <f t="shared" si="2"/>
        <v/>
      </c>
      <c r="F20" s="53" t="str">
        <f t="shared" si="3"/>
        <v/>
      </c>
      <c r="G20" s="53" t="str">
        <f t="shared" si="4"/>
        <v>{"key_code":"d"},{"key_code":"h"},{"key_code":"o"}</v>
      </c>
      <c r="H20" s="53" t="str">
        <f t="shared" si="5"/>
        <v/>
      </c>
      <c r="I20" s="54" t="str">
        <f t="shared" si="6"/>
        <v/>
      </c>
    </row>
    <row r="21" spans="1:9">
      <c r="A21" s="21" t="s">
        <v>831</v>
      </c>
      <c r="B21" s="23" t="s">
        <v>832</v>
      </c>
      <c r="C21" s="10" t="str">
        <f t="shared" si="0"/>
        <v>{"key_code":"d"},{"key_code":"h"},{"key_code":"u"}</v>
      </c>
      <c r="D21" s="52">
        <f t="shared" si="1"/>
        <v>3</v>
      </c>
      <c r="E21" s="53" t="str">
        <f t="shared" si="2"/>
        <v/>
      </c>
      <c r="F21" s="53" t="str">
        <f t="shared" si="3"/>
        <v/>
      </c>
      <c r="G21" s="53" t="str">
        <f t="shared" si="4"/>
        <v>{"key_code":"d"},{"key_code":"h"},{"key_code":"u"}</v>
      </c>
      <c r="H21" s="53" t="str">
        <f t="shared" si="5"/>
        <v/>
      </c>
      <c r="I21" s="54" t="str">
        <f t="shared" si="6"/>
        <v/>
      </c>
    </row>
    <row r="22" spans="1:9">
      <c r="A22" s="20" t="s">
        <v>704</v>
      </c>
      <c r="B22" s="23" t="s">
        <v>833</v>
      </c>
      <c r="C22" s="10" t="str">
        <f t="shared" si="0"/>
        <v>{"key_code":"d"},{"key_code":"i"}</v>
      </c>
      <c r="D22" s="52">
        <f t="shared" si="1"/>
        <v>2</v>
      </c>
      <c r="E22" s="53" t="str">
        <f t="shared" si="2"/>
        <v/>
      </c>
      <c r="F22" s="53" t="str">
        <f t="shared" si="3"/>
        <v>{"key_code":"d"},{"key_code":"i"}</v>
      </c>
      <c r="G22" s="53" t="str">
        <f t="shared" si="4"/>
        <v/>
      </c>
      <c r="H22" s="53" t="str">
        <f t="shared" si="5"/>
        <v/>
      </c>
      <c r="I22" s="54" t="str">
        <f t="shared" si="6"/>
        <v/>
      </c>
    </row>
    <row r="23" spans="1:9">
      <c r="A23" s="20" t="s">
        <v>834</v>
      </c>
      <c r="B23" s="23" t="s">
        <v>835</v>
      </c>
      <c r="C23" s="10" t="str">
        <f t="shared" si="0"/>
        <v>{"key_code":"d"},{"key_code":"o"}</v>
      </c>
      <c r="D23" s="52">
        <f t="shared" si="1"/>
        <v>2</v>
      </c>
      <c r="E23" s="53" t="str">
        <f t="shared" si="2"/>
        <v/>
      </c>
      <c r="F23" s="53" t="str">
        <f t="shared" si="3"/>
        <v>{"key_code":"d"},{"key_code":"o"}</v>
      </c>
      <c r="G23" s="53" t="str">
        <f t="shared" si="4"/>
        <v/>
      </c>
      <c r="H23" s="53" t="str">
        <f t="shared" si="5"/>
        <v/>
      </c>
      <c r="I23" s="54" t="str">
        <f t="shared" si="6"/>
        <v/>
      </c>
    </row>
    <row r="24" spans="1:9">
      <c r="A24" s="20" t="s">
        <v>836</v>
      </c>
      <c r="B24" s="23" t="s">
        <v>837</v>
      </c>
      <c r="C24" s="10" t="str">
        <f t="shared" si="0"/>
        <v>{"key_code":"d"},{"key_code":"u"}</v>
      </c>
      <c r="D24" s="52">
        <f t="shared" si="1"/>
        <v>2</v>
      </c>
      <c r="E24" s="53" t="str">
        <f t="shared" si="2"/>
        <v/>
      </c>
      <c r="F24" s="53" t="str">
        <f t="shared" si="3"/>
        <v>{"key_code":"d"},{"key_code":"u"}</v>
      </c>
      <c r="G24" s="53" t="str">
        <f t="shared" si="4"/>
        <v/>
      </c>
      <c r="H24" s="53" t="str">
        <f t="shared" si="5"/>
        <v/>
      </c>
      <c r="I24" s="54" t="str">
        <f t="shared" si="6"/>
        <v/>
      </c>
    </row>
    <row r="25" spans="1:9">
      <c r="A25" s="21" t="s">
        <v>838</v>
      </c>
      <c r="B25" s="23" t="s">
        <v>839</v>
      </c>
      <c r="C25" s="10" t="str">
        <f t="shared" si="0"/>
        <v>{"key_code":"d"},{"key_code":"w"},{"key_code":"a"}</v>
      </c>
      <c r="D25" s="52">
        <f t="shared" si="1"/>
        <v>3</v>
      </c>
      <c r="E25" s="53" t="str">
        <f t="shared" si="2"/>
        <v/>
      </c>
      <c r="F25" s="53" t="str">
        <f t="shared" si="3"/>
        <v/>
      </c>
      <c r="G25" s="53" t="str">
        <f t="shared" si="4"/>
        <v>{"key_code":"d"},{"key_code":"w"},{"key_code":"a"}</v>
      </c>
      <c r="H25" s="53" t="str">
        <f t="shared" si="5"/>
        <v/>
      </c>
      <c r="I25" s="54" t="str">
        <f t="shared" si="6"/>
        <v/>
      </c>
    </row>
    <row r="26" spans="1:9">
      <c r="A26" s="21" t="s">
        <v>840</v>
      </c>
      <c r="B26" s="23" t="s">
        <v>841</v>
      </c>
      <c r="C26" s="10" t="str">
        <f t="shared" si="0"/>
        <v>{"key_code":"d"},{"key_code":"w"},{"key_code":"e"}</v>
      </c>
      <c r="D26" s="52">
        <f t="shared" si="1"/>
        <v>3</v>
      </c>
      <c r="E26" s="53" t="str">
        <f t="shared" si="2"/>
        <v/>
      </c>
      <c r="F26" s="53" t="str">
        <f t="shared" si="3"/>
        <v/>
      </c>
      <c r="G26" s="53" t="str">
        <f t="shared" si="4"/>
        <v>{"key_code":"d"},{"key_code":"w"},{"key_code":"e"}</v>
      </c>
      <c r="H26" s="53" t="str">
        <f t="shared" si="5"/>
        <v/>
      </c>
      <c r="I26" s="54" t="str">
        <f t="shared" si="6"/>
        <v/>
      </c>
    </row>
    <row r="27" spans="1:9">
      <c r="A27" s="21" t="s">
        <v>842</v>
      </c>
      <c r="B27" s="23" t="s">
        <v>843</v>
      </c>
      <c r="C27" s="10" t="str">
        <f t="shared" si="0"/>
        <v>{"key_code":"d"},{"key_code":"w"},{"key_code":"i"}</v>
      </c>
      <c r="D27" s="52">
        <f t="shared" si="1"/>
        <v>3</v>
      </c>
      <c r="E27" s="53" t="str">
        <f t="shared" si="2"/>
        <v/>
      </c>
      <c r="F27" s="53" t="str">
        <f t="shared" si="3"/>
        <v/>
      </c>
      <c r="G27" s="53" t="str">
        <f t="shared" si="4"/>
        <v>{"key_code":"d"},{"key_code":"w"},{"key_code":"i"}</v>
      </c>
      <c r="H27" s="53" t="str">
        <f t="shared" si="5"/>
        <v/>
      </c>
      <c r="I27" s="54" t="str">
        <f t="shared" si="6"/>
        <v/>
      </c>
    </row>
    <row r="28" spans="1:9">
      <c r="A28" s="21" t="s">
        <v>844</v>
      </c>
      <c r="B28" s="23" t="s">
        <v>845</v>
      </c>
      <c r="C28" s="10" t="str">
        <f t="shared" si="0"/>
        <v>{"key_code":"d"},{"key_code":"w"},{"key_code":"o"}</v>
      </c>
      <c r="D28" s="52">
        <f t="shared" si="1"/>
        <v>3</v>
      </c>
      <c r="E28" s="53" t="str">
        <f t="shared" si="2"/>
        <v/>
      </c>
      <c r="F28" s="53" t="str">
        <f t="shared" si="3"/>
        <v/>
      </c>
      <c r="G28" s="53" t="str">
        <f t="shared" si="4"/>
        <v>{"key_code":"d"},{"key_code":"w"},{"key_code":"o"}</v>
      </c>
      <c r="H28" s="53" t="str">
        <f t="shared" si="5"/>
        <v/>
      </c>
      <c r="I28" s="54" t="str">
        <f t="shared" si="6"/>
        <v/>
      </c>
    </row>
    <row r="29" spans="1:9">
      <c r="A29" s="21" t="s">
        <v>846</v>
      </c>
      <c r="B29" s="23" t="s">
        <v>847</v>
      </c>
      <c r="C29" s="10" t="str">
        <f t="shared" si="0"/>
        <v>{"key_code":"d"},{"key_code":"w"},{"key_code":"u"}</v>
      </c>
      <c r="D29" s="52">
        <f t="shared" si="1"/>
        <v>3</v>
      </c>
      <c r="E29" s="53" t="str">
        <f t="shared" si="2"/>
        <v/>
      </c>
      <c r="F29" s="53" t="str">
        <f t="shared" si="3"/>
        <v/>
      </c>
      <c r="G29" s="53" t="str">
        <f t="shared" si="4"/>
        <v>{"key_code":"d"},{"key_code":"w"},{"key_code":"u"}</v>
      </c>
      <c r="H29" s="53" t="str">
        <f t="shared" si="5"/>
        <v/>
      </c>
      <c r="I29" s="54" t="str">
        <f t="shared" si="6"/>
        <v/>
      </c>
    </row>
    <row r="30" spans="1:9">
      <c r="A30" s="20" t="s">
        <v>848</v>
      </c>
      <c r="B30" s="23" t="s">
        <v>849</v>
      </c>
      <c r="C30" s="10" t="str">
        <f t="shared" si="0"/>
        <v>{"key_code":"d"},{"key_code":"y"},{"key_code":"a"}</v>
      </c>
      <c r="D30" s="52">
        <f t="shared" si="1"/>
        <v>3</v>
      </c>
      <c r="E30" s="53" t="str">
        <f t="shared" si="2"/>
        <v/>
      </c>
      <c r="F30" s="53" t="str">
        <f t="shared" si="3"/>
        <v/>
      </c>
      <c r="G30" s="53" t="str">
        <f t="shared" si="4"/>
        <v>{"key_code":"d"},{"key_code":"y"},{"key_code":"a"}</v>
      </c>
      <c r="H30" s="53" t="str">
        <f t="shared" si="5"/>
        <v/>
      </c>
      <c r="I30" s="54" t="str">
        <f t="shared" si="6"/>
        <v/>
      </c>
    </row>
    <row r="31" spans="1:9">
      <c r="A31" s="20" t="s">
        <v>850</v>
      </c>
      <c r="B31" s="23" t="s">
        <v>851</v>
      </c>
      <c r="C31" s="10" t="str">
        <f t="shared" si="0"/>
        <v>{"key_code":"d"},{"key_code":"y"},{"key_code":"e"}</v>
      </c>
      <c r="D31" s="52">
        <f t="shared" si="1"/>
        <v>3</v>
      </c>
      <c r="E31" s="53" t="str">
        <f t="shared" si="2"/>
        <v/>
      </c>
      <c r="F31" s="53" t="str">
        <f t="shared" si="3"/>
        <v/>
      </c>
      <c r="G31" s="53" t="str">
        <f t="shared" si="4"/>
        <v>{"key_code":"d"},{"key_code":"y"},{"key_code":"e"}</v>
      </c>
      <c r="H31" s="53" t="str">
        <f t="shared" si="5"/>
        <v/>
      </c>
      <c r="I31" s="54" t="str">
        <f t="shared" si="6"/>
        <v/>
      </c>
    </row>
    <row r="32" spans="1:9">
      <c r="A32" s="20" t="s">
        <v>852</v>
      </c>
      <c r="B32" s="23" t="s">
        <v>853</v>
      </c>
      <c r="C32" s="10" t="str">
        <f t="shared" si="0"/>
        <v>{"key_code":"d"},{"key_code":"y"},{"key_code":"i"}</v>
      </c>
      <c r="D32" s="52">
        <f t="shared" si="1"/>
        <v>3</v>
      </c>
      <c r="E32" s="53" t="str">
        <f t="shared" si="2"/>
        <v/>
      </c>
      <c r="F32" s="53" t="str">
        <f t="shared" si="3"/>
        <v/>
      </c>
      <c r="G32" s="53" t="str">
        <f t="shared" si="4"/>
        <v>{"key_code":"d"},{"key_code":"y"},{"key_code":"i"}</v>
      </c>
      <c r="H32" s="53" t="str">
        <f t="shared" si="5"/>
        <v/>
      </c>
      <c r="I32" s="54" t="str">
        <f t="shared" si="6"/>
        <v/>
      </c>
    </row>
    <row r="33" spans="1:9">
      <c r="A33" s="20" t="s">
        <v>854</v>
      </c>
      <c r="B33" s="23" t="s">
        <v>855</v>
      </c>
      <c r="C33" s="10" t="str">
        <f t="shared" si="0"/>
        <v>{"key_code":"d"},{"key_code":"y"},{"key_code":"o"}</v>
      </c>
      <c r="D33" s="52">
        <f t="shared" si="1"/>
        <v>3</v>
      </c>
      <c r="E33" s="53" t="str">
        <f t="shared" si="2"/>
        <v/>
      </c>
      <c r="F33" s="53" t="str">
        <f t="shared" si="3"/>
        <v/>
      </c>
      <c r="G33" s="53" t="str">
        <f t="shared" si="4"/>
        <v>{"key_code":"d"},{"key_code":"y"},{"key_code":"o"}</v>
      </c>
      <c r="H33" s="53" t="str">
        <f t="shared" si="5"/>
        <v/>
      </c>
      <c r="I33" s="54" t="str">
        <f t="shared" si="6"/>
        <v/>
      </c>
    </row>
    <row r="34" spans="1:9">
      <c r="A34" s="20" t="s">
        <v>856</v>
      </c>
      <c r="B34" s="23" t="s">
        <v>857</v>
      </c>
      <c r="C34" s="10" t="str">
        <f t="shared" si="0"/>
        <v>{"key_code":"d"},{"key_code":"y"},{"key_code":"u"}</v>
      </c>
      <c r="D34" s="52">
        <f t="shared" si="1"/>
        <v>3</v>
      </c>
      <c r="E34" s="53" t="str">
        <f t="shared" si="2"/>
        <v/>
      </c>
      <c r="F34" s="53" t="str">
        <f t="shared" si="3"/>
        <v/>
      </c>
      <c r="G34" s="53" t="str">
        <f t="shared" si="4"/>
        <v>{"key_code":"d"},{"key_code":"y"},{"key_code":"u"}</v>
      </c>
      <c r="H34" s="53" t="str">
        <f t="shared" si="5"/>
        <v/>
      </c>
      <c r="I34" s="54" t="str">
        <f t="shared" si="6"/>
        <v/>
      </c>
    </row>
    <row r="35" spans="1:9">
      <c r="A35" s="20" t="s">
        <v>21</v>
      </c>
      <c r="B35" s="23" t="s">
        <v>149</v>
      </c>
      <c r="C35" s="10" t="str">
        <f t="shared" si="0"/>
        <v>{"key_code":"e"}</v>
      </c>
      <c r="D35" s="52">
        <f t="shared" si="1"/>
        <v>1</v>
      </c>
      <c r="E35" s="53" t="str">
        <f t="shared" si="2"/>
        <v>{"key_code":"e"}</v>
      </c>
      <c r="F35" s="53" t="str">
        <f t="shared" si="3"/>
        <v/>
      </c>
      <c r="G35" s="53" t="str">
        <f t="shared" si="4"/>
        <v/>
      </c>
      <c r="H35" s="53" t="str">
        <f t="shared" si="5"/>
        <v/>
      </c>
      <c r="I35" s="54" t="str">
        <f t="shared" si="6"/>
        <v/>
      </c>
    </row>
    <row r="36" spans="1:9">
      <c r="A36" s="21" t="s">
        <v>858</v>
      </c>
      <c r="B36" s="23" t="s">
        <v>859</v>
      </c>
      <c r="C36" s="10" t="str">
        <f t="shared" si="0"/>
        <v>{"key_code":"f"},{"key_code":"a"}</v>
      </c>
      <c r="D36" s="52">
        <f t="shared" si="1"/>
        <v>2</v>
      </c>
      <c r="E36" s="53" t="str">
        <f t="shared" si="2"/>
        <v/>
      </c>
      <c r="F36" s="53" t="str">
        <f t="shared" si="3"/>
        <v>{"key_code":"f"},{"key_code":"a"}</v>
      </c>
      <c r="G36" s="53" t="str">
        <f t="shared" si="4"/>
        <v/>
      </c>
      <c r="H36" s="53" t="str">
        <f t="shared" si="5"/>
        <v/>
      </c>
      <c r="I36" s="54" t="str">
        <f t="shared" si="6"/>
        <v/>
      </c>
    </row>
    <row r="37" spans="1:9">
      <c r="A37" s="21" t="s">
        <v>860</v>
      </c>
      <c r="B37" s="23" t="s">
        <v>861</v>
      </c>
      <c r="C37" s="10" t="str">
        <f t="shared" si="0"/>
        <v>{"key_code":"f"},{"key_code":"e"}</v>
      </c>
      <c r="D37" s="52">
        <f t="shared" si="1"/>
        <v>2</v>
      </c>
      <c r="E37" s="53" t="str">
        <f t="shared" si="2"/>
        <v/>
      </c>
      <c r="F37" s="53" t="str">
        <f t="shared" si="3"/>
        <v>{"key_code":"f"},{"key_code":"e"}</v>
      </c>
      <c r="G37" s="53" t="str">
        <f t="shared" si="4"/>
        <v/>
      </c>
      <c r="H37" s="53" t="str">
        <f t="shared" si="5"/>
        <v/>
      </c>
      <c r="I37" s="54" t="str">
        <f t="shared" si="6"/>
        <v/>
      </c>
    </row>
    <row r="38" spans="1:9">
      <c r="A38" s="21" t="s">
        <v>862</v>
      </c>
      <c r="B38" s="23" t="s">
        <v>863</v>
      </c>
      <c r="C38" s="10" t="str">
        <f t="shared" si="0"/>
        <v>{"key_code":"f"},{"key_code":"i"}</v>
      </c>
      <c r="D38" s="52">
        <f t="shared" si="1"/>
        <v>2</v>
      </c>
      <c r="E38" s="53" t="str">
        <f t="shared" si="2"/>
        <v/>
      </c>
      <c r="F38" s="53" t="str">
        <f t="shared" si="3"/>
        <v>{"key_code":"f"},{"key_code":"i"}</v>
      </c>
      <c r="G38" s="53" t="str">
        <f t="shared" si="4"/>
        <v/>
      </c>
      <c r="H38" s="53" t="str">
        <f t="shared" si="5"/>
        <v/>
      </c>
      <c r="I38" s="54" t="str">
        <f t="shared" si="6"/>
        <v/>
      </c>
    </row>
    <row r="39" spans="1:9">
      <c r="A39" s="21" t="s">
        <v>864</v>
      </c>
      <c r="B39" s="23" t="s">
        <v>865</v>
      </c>
      <c r="C39" s="10" t="str">
        <f t="shared" si="0"/>
        <v>{"key_code":"f"},{"key_code":"o"}</v>
      </c>
      <c r="D39" s="52">
        <f t="shared" si="1"/>
        <v>2</v>
      </c>
      <c r="E39" s="53" t="str">
        <f t="shared" si="2"/>
        <v/>
      </c>
      <c r="F39" s="53" t="str">
        <f t="shared" si="3"/>
        <v>{"key_code":"f"},{"key_code":"o"}</v>
      </c>
      <c r="G39" s="53" t="str">
        <f t="shared" si="4"/>
        <v/>
      </c>
      <c r="H39" s="53" t="str">
        <f t="shared" si="5"/>
        <v/>
      </c>
      <c r="I39" s="54" t="str">
        <f t="shared" si="6"/>
        <v/>
      </c>
    </row>
    <row r="40" spans="1:9">
      <c r="A40" s="21" t="s">
        <v>866</v>
      </c>
      <c r="B40" s="23" t="s">
        <v>867</v>
      </c>
      <c r="C40" s="10" t="str">
        <f t="shared" si="0"/>
        <v>{"key_code":"f"},{"key_code":"y"},{"key_code":"a"}</v>
      </c>
      <c r="D40" s="52">
        <f t="shared" si="1"/>
        <v>3</v>
      </c>
      <c r="E40" s="53" t="str">
        <f t="shared" si="2"/>
        <v/>
      </c>
      <c r="F40" s="53" t="str">
        <f t="shared" si="3"/>
        <v/>
      </c>
      <c r="G40" s="53" t="str">
        <f t="shared" si="4"/>
        <v>{"key_code":"f"},{"key_code":"y"},{"key_code":"a"}</v>
      </c>
      <c r="H40" s="53" t="str">
        <f t="shared" si="5"/>
        <v/>
      </c>
      <c r="I40" s="54" t="str">
        <f t="shared" si="6"/>
        <v/>
      </c>
    </row>
    <row r="41" spans="1:9">
      <c r="A41" s="21" t="s">
        <v>868</v>
      </c>
      <c r="B41" s="23" t="s">
        <v>869</v>
      </c>
      <c r="C41" s="10" t="str">
        <f t="shared" si="0"/>
        <v>{"key_code":"f"},{"key_code":"y"},{"key_code":"o"}</v>
      </c>
      <c r="D41" s="52">
        <f t="shared" si="1"/>
        <v>3</v>
      </c>
      <c r="E41" s="53" t="str">
        <f t="shared" si="2"/>
        <v/>
      </c>
      <c r="F41" s="53" t="str">
        <f t="shared" si="3"/>
        <v/>
      </c>
      <c r="G41" s="53" t="str">
        <f t="shared" si="4"/>
        <v>{"key_code":"f"},{"key_code":"y"},{"key_code":"o"}</v>
      </c>
      <c r="H41" s="53" t="str">
        <f t="shared" si="5"/>
        <v/>
      </c>
      <c r="I41" s="54" t="str">
        <f t="shared" si="6"/>
        <v/>
      </c>
    </row>
    <row r="42" spans="1:9">
      <c r="A42" s="21" t="s">
        <v>870</v>
      </c>
      <c r="B42" s="23" t="s">
        <v>871</v>
      </c>
      <c r="C42" s="10" t="str">
        <f t="shared" si="0"/>
        <v>{"key_code":"f"},{"key_code":"y"},{"key_code":"u"}</v>
      </c>
      <c r="D42" s="52">
        <f t="shared" si="1"/>
        <v>3</v>
      </c>
      <c r="E42" s="53" t="str">
        <f t="shared" si="2"/>
        <v/>
      </c>
      <c r="F42" s="53" t="str">
        <f t="shared" si="3"/>
        <v/>
      </c>
      <c r="G42" s="53" t="str">
        <f t="shared" si="4"/>
        <v>{"key_code":"f"},{"key_code":"y"},{"key_code":"u"}</v>
      </c>
      <c r="H42" s="53" t="str">
        <f t="shared" si="5"/>
        <v/>
      </c>
      <c r="I42" s="54" t="str">
        <f t="shared" si="6"/>
        <v/>
      </c>
    </row>
    <row r="43" spans="1:9">
      <c r="A43" s="20" t="s">
        <v>703</v>
      </c>
      <c r="B43" s="23" t="s">
        <v>872</v>
      </c>
      <c r="C43" s="10" t="str">
        <f t="shared" si="0"/>
        <v>{"key_code":"g"},{"key_code":"a"}</v>
      </c>
      <c r="D43" s="52">
        <f t="shared" si="1"/>
        <v>2</v>
      </c>
      <c r="E43" s="53" t="str">
        <f t="shared" si="2"/>
        <v/>
      </c>
      <c r="F43" s="53" t="str">
        <f t="shared" si="3"/>
        <v>{"key_code":"g"},{"key_code":"a"}</v>
      </c>
      <c r="G43" s="53" t="str">
        <f t="shared" si="4"/>
        <v/>
      </c>
      <c r="H43" s="53" t="str">
        <f t="shared" si="5"/>
        <v/>
      </c>
      <c r="I43" s="54" t="str">
        <f t="shared" si="6"/>
        <v/>
      </c>
    </row>
    <row r="44" spans="1:9">
      <c r="A44" s="20" t="s">
        <v>697</v>
      </c>
      <c r="B44" s="23" t="s">
        <v>873</v>
      </c>
      <c r="C44" s="10" t="str">
        <f t="shared" si="0"/>
        <v>{"key_code":"g"},{"key_code":"e"}</v>
      </c>
      <c r="D44" s="52">
        <f t="shared" si="1"/>
        <v>2</v>
      </c>
      <c r="E44" s="53" t="str">
        <f t="shared" si="2"/>
        <v/>
      </c>
      <c r="F44" s="53" t="str">
        <f t="shared" si="3"/>
        <v>{"key_code":"g"},{"key_code":"e"}</v>
      </c>
      <c r="G44" s="53" t="str">
        <f t="shared" si="4"/>
        <v/>
      </c>
      <c r="H44" s="53" t="str">
        <f t="shared" si="5"/>
        <v/>
      </c>
      <c r="I44" s="54" t="str">
        <f t="shared" si="6"/>
        <v/>
      </c>
    </row>
    <row r="45" spans="1:9">
      <c r="A45" s="20" t="s">
        <v>701</v>
      </c>
      <c r="B45" s="23" t="s">
        <v>874</v>
      </c>
      <c r="C45" s="10" t="str">
        <f t="shared" si="0"/>
        <v>{"key_code":"g"},{"key_code":"i"}</v>
      </c>
      <c r="D45" s="52">
        <f t="shared" si="1"/>
        <v>2</v>
      </c>
      <c r="E45" s="53" t="str">
        <f t="shared" si="2"/>
        <v/>
      </c>
      <c r="F45" s="53" t="str">
        <f t="shared" si="3"/>
        <v>{"key_code":"g"},{"key_code":"i"}</v>
      </c>
      <c r="G45" s="53" t="str">
        <f t="shared" si="4"/>
        <v/>
      </c>
      <c r="H45" s="53" t="str">
        <f t="shared" si="5"/>
        <v/>
      </c>
      <c r="I45" s="54" t="str">
        <f t="shared" si="6"/>
        <v/>
      </c>
    </row>
    <row r="46" spans="1:9">
      <c r="A46" s="20" t="s">
        <v>708</v>
      </c>
      <c r="B46" s="23" t="s">
        <v>875</v>
      </c>
      <c r="C46" s="10" t="str">
        <f t="shared" si="0"/>
        <v>{"key_code":"g"},{"key_code":"o"}</v>
      </c>
      <c r="D46" s="52">
        <f t="shared" si="1"/>
        <v>2</v>
      </c>
      <c r="E46" s="53" t="str">
        <f t="shared" si="2"/>
        <v/>
      </c>
      <c r="F46" s="53" t="str">
        <f t="shared" si="3"/>
        <v>{"key_code":"g"},{"key_code":"o"}</v>
      </c>
      <c r="G46" s="53" t="str">
        <f t="shared" si="4"/>
        <v/>
      </c>
      <c r="H46" s="53" t="str">
        <f t="shared" si="5"/>
        <v/>
      </c>
      <c r="I46" s="54" t="str">
        <f t="shared" si="6"/>
        <v/>
      </c>
    </row>
    <row r="47" spans="1:9">
      <c r="A47" s="20" t="s">
        <v>690</v>
      </c>
      <c r="B47" s="23" t="s">
        <v>876</v>
      </c>
      <c r="C47" s="10" t="str">
        <f t="shared" si="0"/>
        <v>{"key_code":"g"},{"key_code":"u"}</v>
      </c>
      <c r="D47" s="52">
        <f t="shared" si="1"/>
        <v>2</v>
      </c>
      <c r="E47" s="53" t="str">
        <f t="shared" si="2"/>
        <v/>
      </c>
      <c r="F47" s="53" t="str">
        <f t="shared" si="3"/>
        <v>{"key_code":"g"},{"key_code":"u"}</v>
      </c>
      <c r="G47" s="53" t="str">
        <f t="shared" si="4"/>
        <v/>
      </c>
      <c r="H47" s="53" t="str">
        <f t="shared" si="5"/>
        <v/>
      </c>
      <c r="I47" s="54" t="str">
        <f t="shared" si="6"/>
        <v/>
      </c>
    </row>
    <row r="48" spans="1:9">
      <c r="A48" s="21" t="s">
        <v>670</v>
      </c>
      <c r="B48" s="23" t="s">
        <v>877</v>
      </c>
      <c r="C48" s="10" t="str">
        <f t="shared" si="0"/>
        <v>{"key_code":"g"},{"key_code":"u"},{"key_code":"x"},{"key_code":"w"},{"key_code":"a"}</v>
      </c>
      <c r="D48" s="52">
        <f t="shared" si="1"/>
        <v>5</v>
      </c>
      <c r="E48" s="53" t="str">
        <f t="shared" si="2"/>
        <v/>
      </c>
      <c r="F48" s="53" t="str">
        <f t="shared" si="3"/>
        <v/>
      </c>
      <c r="G48" s="53" t="str">
        <f t="shared" si="4"/>
        <v/>
      </c>
      <c r="H48" s="53" t="str">
        <f t="shared" si="5"/>
        <v/>
      </c>
      <c r="I48" s="54" t="str">
        <f t="shared" si="6"/>
        <v>{"key_code":"g"},{"key_code":"u"},{"key_code":"x"},{"key_code":"w"},{"key_code":"a"}</v>
      </c>
    </row>
    <row r="49" spans="1:9">
      <c r="A49" s="21" t="s">
        <v>666</v>
      </c>
      <c r="B49" s="23" t="s">
        <v>878</v>
      </c>
      <c r="C49" s="10" t="str">
        <f t="shared" si="0"/>
        <v>{"key_code":"g"},{"key_code":"w"},{"key_code":"a"}</v>
      </c>
      <c r="D49" s="52">
        <f t="shared" si="1"/>
        <v>3</v>
      </c>
      <c r="E49" s="53" t="str">
        <f t="shared" si="2"/>
        <v/>
      </c>
      <c r="F49" s="53" t="str">
        <f t="shared" si="3"/>
        <v/>
      </c>
      <c r="G49" s="53" t="str">
        <f t="shared" si="4"/>
        <v>{"key_code":"g"},{"key_code":"w"},{"key_code":"a"}</v>
      </c>
      <c r="H49" s="53" t="str">
        <f t="shared" si="5"/>
        <v/>
      </c>
      <c r="I49" s="54" t="str">
        <f t="shared" si="6"/>
        <v/>
      </c>
    </row>
    <row r="50" spans="1:9">
      <c r="A50" s="21" t="s">
        <v>668</v>
      </c>
      <c r="B50" s="23" t="s">
        <v>879</v>
      </c>
      <c r="C50" s="10" t="str">
        <f t="shared" si="0"/>
        <v>{"key_code":"g"},{"key_code":"w"},{"key_code":"e"}</v>
      </c>
      <c r="D50" s="52">
        <f t="shared" si="1"/>
        <v>3</v>
      </c>
      <c r="E50" s="53" t="str">
        <f t="shared" si="2"/>
        <v/>
      </c>
      <c r="F50" s="53" t="str">
        <f t="shared" si="3"/>
        <v/>
      </c>
      <c r="G50" s="53" t="str">
        <f t="shared" si="4"/>
        <v>{"key_code":"g"},{"key_code":"w"},{"key_code":"e"}</v>
      </c>
      <c r="H50" s="53" t="str">
        <f t="shared" si="5"/>
        <v/>
      </c>
      <c r="I50" s="54" t="str">
        <f t="shared" si="6"/>
        <v/>
      </c>
    </row>
    <row r="51" spans="1:9">
      <c r="A51" s="21" t="s">
        <v>667</v>
      </c>
      <c r="B51" s="23" t="s">
        <v>880</v>
      </c>
      <c r="C51" s="10" t="str">
        <f t="shared" si="0"/>
        <v>{"key_code":"g"},{"key_code":"w"},{"key_code":"i"}</v>
      </c>
      <c r="D51" s="52">
        <f t="shared" si="1"/>
        <v>3</v>
      </c>
      <c r="E51" s="53" t="str">
        <f t="shared" si="2"/>
        <v/>
      </c>
      <c r="F51" s="53" t="str">
        <f t="shared" si="3"/>
        <v/>
      </c>
      <c r="G51" s="53" t="str">
        <f t="shared" si="4"/>
        <v>{"key_code":"g"},{"key_code":"w"},{"key_code":"i"}</v>
      </c>
      <c r="H51" s="53" t="str">
        <f t="shared" si="5"/>
        <v/>
      </c>
      <c r="I51" s="54" t="str">
        <f t="shared" si="6"/>
        <v/>
      </c>
    </row>
    <row r="52" spans="1:9">
      <c r="A52" s="21" t="s">
        <v>669</v>
      </c>
      <c r="B52" s="23" t="s">
        <v>881</v>
      </c>
      <c r="C52" s="10" t="str">
        <f t="shared" si="0"/>
        <v>{"key_code":"g"},{"key_code":"w"},{"key_code":"o"}</v>
      </c>
      <c r="D52" s="52">
        <f t="shared" si="1"/>
        <v>3</v>
      </c>
      <c r="E52" s="53" t="str">
        <f t="shared" si="2"/>
        <v/>
      </c>
      <c r="F52" s="53" t="str">
        <f t="shared" si="3"/>
        <v/>
      </c>
      <c r="G52" s="53" t="str">
        <f t="shared" si="4"/>
        <v>{"key_code":"g"},{"key_code":"w"},{"key_code":"o"}</v>
      </c>
      <c r="H52" s="53" t="str">
        <f t="shared" si="5"/>
        <v/>
      </c>
      <c r="I52" s="54" t="str">
        <f t="shared" si="6"/>
        <v/>
      </c>
    </row>
    <row r="53" spans="1:9">
      <c r="A53" s="21" t="s">
        <v>882</v>
      </c>
      <c r="B53" s="23" t="s">
        <v>883</v>
      </c>
      <c r="C53" s="10" t="str">
        <f t="shared" si="0"/>
        <v>{"key_code":"g"},{"key_code":"w"},{"key_code":"u"}</v>
      </c>
      <c r="D53" s="52">
        <f t="shared" si="1"/>
        <v>3</v>
      </c>
      <c r="E53" s="53" t="str">
        <f t="shared" si="2"/>
        <v/>
      </c>
      <c r="F53" s="53" t="str">
        <f t="shared" si="3"/>
        <v/>
      </c>
      <c r="G53" s="53" t="str">
        <f t="shared" si="4"/>
        <v>{"key_code":"g"},{"key_code":"w"},{"key_code":"u"}</v>
      </c>
      <c r="H53" s="53" t="str">
        <f t="shared" si="5"/>
        <v/>
      </c>
      <c r="I53" s="54" t="str">
        <f t="shared" si="6"/>
        <v/>
      </c>
    </row>
    <row r="54" spans="1:9">
      <c r="A54" s="20" t="s">
        <v>884</v>
      </c>
      <c r="B54" s="23" t="s">
        <v>885</v>
      </c>
      <c r="C54" s="10" t="str">
        <f t="shared" si="0"/>
        <v>{"key_code":"g"},{"key_code":"y"},{"key_code":"a"}</v>
      </c>
      <c r="D54" s="52">
        <f t="shared" si="1"/>
        <v>3</v>
      </c>
      <c r="E54" s="53" t="str">
        <f t="shared" si="2"/>
        <v/>
      </c>
      <c r="F54" s="53" t="str">
        <f t="shared" si="3"/>
        <v/>
      </c>
      <c r="G54" s="53" t="str">
        <f t="shared" si="4"/>
        <v>{"key_code":"g"},{"key_code":"y"},{"key_code":"a"}</v>
      </c>
      <c r="H54" s="53" t="str">
        <f t="shared" si="5"/>
        <v/>
      </c>
      <c r="I54" s="54" t="str">
        <f t="shared" si="6"/>
        <v/>
      </c>
    </row>
    <row r="55" spans="1:9">
      <c r="A55" s="20" t="s">
        <v>886</v>
      </c>
      <c r="B55" s="23" t="s">
        <v>887</v>
      </c>
      <c r="C55" s="10" t="str">
        <f t="shared" si="0"/>
        <v>{"key_code":"g"},{"key_code":"y"},{"key_code":"e"}</v>
      </c>
      <c r="D55" s="52">
        <f t="shared" si="1"/>
        <v>3</v>
      </c>
      <c r="E55" s="53" t="str">
        <f t="shared" si="2"/>
        <v/>
      </c>
      <c r="F55" s="53" t="str">
        <f t="shared" si="3"/>
        <v/>
      </c>
      <c r="G55" s="53" t="str">
        <f t="shared" si="4"/>
        <v>{"key_code":"g"},{"key_code":"y"},{"key_code":"e"}</v>
      </c>
      <c r="H55" s="53" t="str">
        <f t="shared" si="5"/>
        <v/>
      </c>
      <c r="I55" s="54" t="str">
        <f t="shared" si="6"/>
        <v/>
      </c>
    </row>
    <row r="56" spans="1:9">
      <c r="A56" s="20" t="s">
        <v>888</v>
      </c>
      <c r="B56" s="23" t="s">
        <v>889</v>
      </c>
      <c r="C56" s="10" t="str">
        <f t="shared" si="0"/>
        <v>{"key_code":"g"},{"key_code":"y"},{"key_code":"i"}</v>
      </c>
      <c r="D56" s="52">
        <f t="shared" si="1"/>
        <v>3</v>
      </c>
      <c r="E56" s="53" t="str">
        <f t="shared" si="2"/>
        <v/>
      </c>
      <c r="F56" s="53" t="str">
        <f t="shared" si="3"/>
        <v/>
      </c>
      <c r="G56" s="53" t="str">
        <f t="shared" si="4"/>
        <v>{"key_code":"g"},{"key_code":"y"},{"key_code":"i"}</v>
      </c>
      <c r="H56" s="53" t="str">
        <f t="shared" si="5"/>
        <v/>
      </c>
      <c r="I56" s="54" t="str">
        <f t="shared" si="6"/>
        <v/>
      </c>
    </row>
    <row r="57" spans="1:9">
      <c r="A57" s="20" t="s">
        <v>890</v>
      </c>
      <c r="B57" s="23" t="s">
        <v>891</v>
      </c>
      <c r="C57" s="10" t="str">
        <f t="shared" si="0"/>
        <v>{"key_code":"g"},{"key_code":"y"},{"key_code":"o"}</v>
      </c>
      <c r="D57" s="52">
        <f t="shared" si="1"/>
        <v>3</v>
      </c>
      <c r="E57" s="53" t="str">
        <f t="shared" si="2"/>
        <v/>
      </c>
      <c r="F57" s="53" t="str">
        <f t="shared" si="3"/>
        <v/>
      </c>
      <c r="G57" s="53" t="str">
        <f t="shared" si="4"/>
        <v>{"key_code":"g"},{"key_code":"y"},{"key_code":"o"}</v>
      </c>
      <c r="H57" s="53" t="str">
        <f t="shared" si="5"/>
        <v/>
      </c>
      <c r="I57" s="54" t="str">
        <f t="shared" si="6"/>
        <v/>
      </c>
    </row>
    <row r="58" spans="1:9">
      <c r="A58" s="20" t="s">
        <v>892</v>
      </c>
      <c r="B58" s="23" t="s">
        <v>893</v>
      </c>
      <c r="C58" s="10" t="str">
        <f t="shared" si="0"/>
        <v>{"key_code":"g"},{"key_code":"y"},{"key_code":"u"}</v>
      </c>
      <c r="D58" s="52">
        <f t="shared" si="1"/>
        <v>3</v>
      </c>
      <c r="E58" s="53" t="str">
        <f t="shared" si="2"/>
        <v/>
      </c>
      <c r="F58" s="53" t="str">
        <f t="shared" si="3"/>
        <v/>
      </c>
      <c r="G58" s="53" t="str">
        <f t="shared" si="4"/>
        <v>{"key_code":"g"},{"key_code":"y"},{"key_code":"u"}</v>
      </c>
      <c r="H58" s="53" t="str">
        <f t="shared" si="5"/>
        <v/>
      </c>
      <c r="I58" s="54" t="str">
        <f t="shared" si="6"/>
        <v/>
      </c>
    </row>
    <row r="59" spans="1:9">
      <c r="A59" s="20" t="s">
        <v>90</v>
      </c>
      <c r="B59" s="23" t="s">
        <v>894</v>
      </c>
      <c r="C59" s="10" t="str">
        <f t="shared" si="0"/>
        <v>{"key_code":"h"},{"key_code":"a"}</v>
      </c>
      <c r="D59" s="52">
        <f t="shared" si="1"/>
        <v>2</v>
      </c>
      <c r="E59" s="53" t="str">
        <f t="shared" si="2"/>
        <v/>
      </c>
      <c r="F59" s="53" t="str">
        <f t="shared" si="3"/>
        <v>{"key_code":"h"},{"key_code":"a"}</v>
      </c>
      <c r="G59" s="53" t="str">
        <f t="shared" si="4"/>
        <v/>
      </c>
      <c r="H59" s="53" t="str">
        <f t="shared" si="5"/>
        <v/>
      </c>
      <c r="I59" s="54" t="str">
        <f t="shared" si="6"/>
        <v/>
      </c>
    </row>
    <row r="60" spans="1:9">
      <c r="A60" s="20" t="s">
        <v>895</v>
      </c>
      <c r="B60" s="23" t="s">
        <v>896</v>
      </c>
      <c r="C60" s="10" t="str">
        <f t="shared" si="0"/>
        <v>{"key_code":"h"},{"key_code":"e"}</v>
      </c>
      <c r="D60" s="52">
        <f t="shared" si="1"/>
        <v>2</v>
      </c>
      <c r="E60" s="53" t="str">
        <f t="shared" si="2"/>
        <v/>
      </c>
      <c r="F60" s="53" t="str">
        <f t="shared" si="3"/>
        <v>{"key_code":"h"},{"key_code":"e"}</v>
      </c>
      <c r="G60" s="53" t="str">
        <f t="shared" si="4"/>
        <v/>
      </c>
      <c r="H60" s="53" t="str">
        <f t="shared" si="5"/>
        <v/>
      </c>
      <c r="I60" s="54" t="str">
        <f t="shared" si="6"/>
        <v/>
      </c>
    </row>
    <row r="61" spans="1:9">
      <c r="A61" s="20" t="s">
        <v>897</v>
      </c>
      <c r="B61" s="23" t="s">
        <v>898</v>
      </c>
      <c r="C61" s="10" t="str">
        <f t="shared" si="0"/>
        <v>{"key_code":"h"},{"key_code":"i"}</v>
      </c>
      <c r="D61" s="52">
        <f t="shared" si="1"/>
        <v>2</v>
      </c>
      <c r="E61" s="53" t="str">
        <f t="shared" si="2"/>
        <v/>
      </c>
      <c r="F61" s="53" t="str">
        <f t="shared" si="3"/>
        <v>{"key_code":"h"},{"key_code":"i"}</v>
      </c>
      <c r="G61" s="53" t="str">
        <f t="shared" si="4"/>
        <v/>
      </c>
      <c r="H61" s="53" t="str">
        <f t="shared" si="5"/>
        <v/>
      </c>
      <c r="I61" s="54" t="str">
        <f t="shared" si="6"/>
        <v/>
      </c>
    </row>
    <row r="62" spans="1:9">
      <c r="A62" s="20" t="s">
        <v>899</v>
      </c>
      <c r="B62" s="23" t="s">
        <v>900</v>
      </c>
      <c r="C62" s="10" t="str">
        <f t="shared" si="0"/>
        <v>{"key_code":"h"},{"key_code":"o"}</v>
      </c>
      <c r="D62" s="52">
        <f t="shared" si="1"/>
        <v>2</v>
      </c>
      <c r="E62" s="53" t="str">
        <f t="shared" si="2"/>
        <v/>
      </c>
      <c r="F62" s="53" t="str">
        <f t="shared" si="3"/>
        <v>{"key_code":"h"},{"key_code":"o"}</v>
      </c>
      <c r="G62" s="53" t="str">
        <f t="shared" si="4"/>
        <v/>
      </c>
      <c r="H62" s="53" t="str">
        <f t="shared" si="5"/>
        <v/>
      </c>
      <c r="I62" s="54" t="str">
        <f t="shared" si="6"/>
        <v/>
      </c>
    </row>
    <row r="63" spans="1:9">
      <c r="A63" s="20" t="s">
        <v>901</v>
      </c>
      <c r="B63" s="23" t="s">
        <v>902</v>
      </c>
      <c r="C63" s="10" t="str">
        <f t="shared" si="0"/>
        <v>{"key_code":"h"},{"key_code":"u"}</v>
      </c>
      <c r="D63" s="52">
        <f t="shared" si="1"/>
        <v>2</v>
      </c>
      <c r="E63" s="53" t="str">
        <f t="shared" si="2"/>
        <v/>
      </c>
      <c r="F63" s="53" t="str">
        <f t="shared" si="3"/>
        <v>{"key_code":"h"},{"key_code":"u"}</v>
      </c>
      <c r="G63" s="53" t="str">
        <f t="shared" si="4"/>
        <v/>
      </c>
      <c r="H63" s="53" t="str">
        <f t="shared" si="5"/>
        <v/>
      </c>
      <c r="I63" s="54" t="str">
        <f t="shared" si="6"/>
        <v/>
      </c>
    </row>
    <row r="64" spans="1:9">
      <c r="A64" s="20" t="s">
        <v>903</v>
      </c>
      <c r="B64" s="23" t="s">
        <v>904</v>
      </c>
      <c r="C64" s="10" t="str">
        <f t="shared" si="0"/>
        <v>{"key_code":"h"},{"key_code":"y"},{"key_code":"a"}</v>
      </c>
      <c r="D64" s="52">
        <f t="shared" si="1"/>
        <v>3</v>
      </c>
      <c r="E64" s="53" t="str">
        <f t="shared" si="2"/>
        <v/>
      </c>
      <c r="F64" s="53" t="str">
        <f t="shared" si="3"/>
        <v/>
      </c>
      <c r="G64" s="53" t="str">
        <f t="shared" si="4"/>
        <v>{"key_code":"h"},{"key_code":"y"},{"key_code":"a"}</v>
      </c>
      <c r="H64" s="53" t="str">
        <f t="shared" si="5"/>
        <v/>
      </c>
      <c r="I64" s="54" t="str">
        <f t="shared" si="6"/>
        <v/>
      </c>
    </row>
    <row r="65" spans="1:9">
      <c r="A65" s="20" t="s">
        <v>905</v>
      </c>
      <c r="B65" s="23" t="s">
        <v>906</v>
      </c>
      <c r="C65" s="10" t="str">
        <f t="shared" si="0"/>
        <v>{"key_code":"h"},{"key_code":"y"},{"key_code":"e"}</v>
      </c>
      <c r="D65" s="52">
        <f t="shared" si="1"/>
        <v>3</v>
      </c>
      <c r="E65" s="53" t="str">
        <f t="shared" si="2"/>
        <v/>
      </c>
      <c r="F65" s="53" t="str">
        <f t="shared" si="3"/>
        <v/>
      </c>
      <c r="G65" s="53" t="str">
        <f t="shared" si="4"/>
        <v>{"key_code":"h"},{"key_code":"y"},{"key_code":"e"}</v>
      </c>
      <c r="H65" s="53" t="str">
        <f t="shared" si="5"/>
        <v/>
      </c>
      <c r="I65" s="54" t="str">
        <f t="shared" si="6"/>
        <v/>
      </c>
    </row>
    <row r="66" spans="1:9">
      <c r="A66" s="20" t="s">
        <v>907</v>
      </c>
      <c r="B66" s="23" t="s">
        <v>908</v>
      </c>
      <c r="C66" s="10" t="str">
        <f t="shared" si="0"/>
        <v>{"key_code":"h"},{"key_code":"y"},{"key_code":"i"}</v>
      </c>
      <c r="D66" s="52">
        <f t="shared" si="1"/>
        <v>3</v>
      </c>
      <c r="E66" s="53" t="str">
        <f t="shared" si="2"/>
        <v/>
      </c>
      <c r="F66" s="53" t="str">
        <f t="shared" si="3"/>
        <v/>
      </c>
      <c r="G66" s="53" t="str">
        <f t="shared" si="4"/>
        <v>{"key_code":"h"},{"key_code":"y"},{"key_code":"i"}</v>
      </c>
      <c r="H66" s="53" t="str">
        <f t="shared" si="5"/>
        <v/>
      </c>
      <c r="I66" s="54" t="str">
        <f t="shared" si="6"/>
        <v/>
      </c>
    </row>
    <row r="67" spans="1:9">
      <c r="A67" s="20" t="s">
        <v>909</v>
      </c>
      <c r="B67" s="23" t="s">
        <v>910</v>
      </c>
      <c r="C67" s="10" t="str">
        <f t="shared" si="0"/>
        <v>{"key_code":"h"},{"key_code":"y"},{"key_code":"o"}</v>
      </c>
      <c r="D67" s="52">
        <f t="shared" si="1"/>
        <v>3</v>
      </c>
      <c r="E67" s="53" t="str">
        <f t="shared" si="2"/>
        <v/>
      </c>
      <c r="F67" s="53" t="str">
        <f t="shared" si="3"/>
        <v/>
      </c>
      <c r="G67" s="53" t="str">
        <f t="shared" si="4"/>
        <v>{"key_code":"h"},{"key_code":"y"},{"key_code":"o"}</v>
      </c>
      <c r="H67" s="53" t="str">
        <f t="shared" si="5"/>
        <v/>
      </c>
      <c r="I67" s="54" t="str">
        <f t="shared" si="6"/>
        <v/>
      </c>
    </row>
    <row r="68" spans="1:9">
      <c r="A68" s="20" t="s">
        <v>911</v>
      </c>
      <c r="B68" s="23" t="s">
        <v>912</v>
      </c>
      <c r="C68" s="10" t="str">
        <f t="shared" ref="C68:C131" si="7">_xlfn.CONCAT(E68:I68)</f>
        <v>{"key_code":"h"},{"key_code":"y"},{"key_code":"u"}</v>
      </c>
      <c r="D68" s="52">
        <f t="shared" ref="D68:D131" si="8">LEN(B68)</f>
        <v>3</v>
      </c>
      <c r="E68" s="53" t="str">
        <f t="shared" ref="E68:E131" si="9">IF($D68=E$3,_xlfn.CONCAT($E$1,_xlfn.XLOOKUP($B68,入力キー,入力コード),$G$1),"")</f>
        <v/>
      </c>
      <c r="F68" s="53" t="str">
        <f t="shared" ref="F68:F131" si="10">IF($D68=F$3,_xlfn.CONCAT($E$1,_xlfn.XLOOKUP(LEFT($B68),入力キー,入力コード),$F$1,_xlfn.XLOOKUP(RIGHT($B68),入力キー,入力コード),$G$1),"")</f>
        <v/>
      </c>
      <c r="G68" s="53" t="str">
        <f t="shared" ref="G68:G131" si="11">IF($D68=G$3,_xlfn.CONCAT($E$1,_xlfn.XLOOKUP(LEFT($B68),入力キー,入力コード),$F$1,_xlfn.XLOOKUP(MID($B68,2,1),入力キー,入力コード),$F$1,_xlfn.XLOOKUP(RIGHT($B68),入力キー,入力コード),$G$1),"")</f>
        <v>{"key_code":"h"},{"key_code":"y"},{"key_code":"u"}</v>
      </c>
      <c r="H68" s="53" t="str">
        <f t="shared" ref="H68:H131" si="12">IF($D68=H$3,_xlfn.CONCAT($E$1,_xlfn.XLOOKUP(LEFT($B68),入力キー,入力コード),$F$1,_xlfn.XLOOKUP(MID($B68,2,1),入力キー,入力コード),$F$1,_xlfn.XLOOKUP(MID($B68,3,1),入力キー,入力コード),$F$1,_xlfn.XLOOKUP(RIGHT($B68),入力キー,入力コード),$G$1),"")</f>
        <v/>
      </c>
      <c r="I68" s="54" t="str">
        <f t="shared" ref="I68:I131" si="13">IF($D68=I$3,_xlfn.CONCAT($E$1,_xlfn.XLOOKUP(LEFT($B68),入力キー,入力コード),$F$1,_xlfn.XLOOKUP(MID($B68,2,1),入力キー,入力コード),$F$1,_xlfn.XLOOKUP(MID($B68,3,1),入力キー,入力コード),$F$1,_xlfn.XLOOKUP(MID($B68,4,1),入力キー,入力コード),$F$1,_xlfn.XLOOKUP(RIGHT($B68),入力キー,入力コード),$G$1),"")</f>
        <v/>
      </c>
    </row>
    <row r="69" spans="1:9">
      <c r="A69" s="20" t="s">
        <v>71</v>
      </c>
      <c r="B69" s="23" t="s">
        <v>164</v>
      </c>
      <c r="C69" s="10" t="str">
        <f t="shared" si="7"/>
        <v>{"key_code":"i"}</v>
      </c>
      <c r="D69" s="52">
        <f t="shared" si="8"/>
        <v>1</v>
      </c>
      <c r="E69" s="53" t="str">
        <f t="shared" si="9"/>
        <v>{"key_code":"i"}</v>
      </c>
      <c r="F69" s="53" t="str">
        <f t="shared" si="10"/>
        <v/>
      </c>
      <c r="G69" s="53" t="str">
        <f t="shared" si="11"/>
        <v/>
      </c>
      <c r="H69" s="53" t="str">
        <f t="shared" si="12"/>
        <v/>
      </c>
      <c r="I69" s="54" t="str">
        <f t="shared" si="13"/>
        <v/>
      </c>
    </row>
    <row r="70" spans="1:9">
      <c r="A70" s="20" t="s">
        <v>913</v>
      </c>
      <c r="B70" s="23" t="s">
        <v>914</v>
      </c>
      <c r="C70" s="10" t="str">
        <f t="shared" si="7"/>
        <v>{"key_code":"j"},{"key_code":"a"}</v>
      </c>
      <c r="D70" s="52">
        <f t="shared" si="8"/>
        <v>2</v>
      </c>
      <c r="E70" s="53" t="str">
        <f t="shared" si="9"/>
        <v/>
      </c>
      <c r="F70" s="53" t="str">
        <f t="shared" si="10"/>
        <v>{"key_code":"j"},{"key_code":"a"}</v>
      </c>
      <c r="G70" s="53" t="str">
        <f t="shared" si="11"/>
        <v/>
      </c>
      <c r="H70" s="53" t="str">
        <f t="shared" si="12"/>
        <v/>
      </c>
      <c r="I70" s="54" t="str">
        <f t="shared" si="13"/>
        <v/>
      </c>
    </row>
    <row r="71" spans="1:9">
      <c r="A71" s="20" t="s">
        <v>915</v>
      </c>
      <c r="B71" s="23" t="s">
        <v>916</v>
      </c>
      <c r="C71" s="10" t="str">
        <f t="shared" si="7"/>
        <v>{"key_code":"j"},{"key_code":"e"}</v>
      </c>
      <c r="D71" s="52">
        <f t="shared" si="8"/>
        <v>2</v>
      </c>
      <c r="E71" s="53" t="str">
        <f t="shared" si="9"/>
        <v/>
      </c>
      <c r="F71" s="53" t="str">
        <f t="shared" si="10"/>
        <v>{"key_code":"j"},{"key_code":"e"}</v>
      </c>
      <c r="G71" s="53" t="str">
        <f t="shared" si="11"/>
        <v/>
      </c>
      <c r="H71" s="53" t="str">
        <f t="shared" si="12"/>
        <v/>
      </c>
      <c r="I71" s="54" t="str">
        <f t="shared" si="13"/>
        <v/>
      </c>
    </row>
    <row r="72" spans="1:9">
      <c r="A72" s="20" t="s">
        <v>917</v>
      </c>
      <c r="B72" s="23" t="s">
        <v>918</v>
      </c>
      <c r="C72" s="10" t="str">
        <f t="shared" si="7"/>
        <v>{"key_code":"j"},{"key_code":"o"}</v>
      </c>
      <c r="D72" s="52">
        <f t="shared" si="8"/>
        <v>2</v>
      </c>
      <c r="E72" s="53" t="str">
        <f t="shared" si="9"/>
        <v/>
      </c>
      <c r="F72" s="53" t="str">
        <f t="shared" si="10"/>
        <v>{"key_code":"j"},{"key_code":"o"}</v>
      </c>
      <c r="G72" s="53" t="str">
        <f t="shared" si="11"/>
        <v/>
      </c>
      <c r="H72" s="53" t="str">
        <f t="shared" si="12"/>
        <v/>
      </c>
      <c r="I72" s="54" t="str">
        <f t="shared" si="13"/>
        <v/>
      </c>
    </row>
    <row r="73" spans="1:9">
      <c r="A73" s="20" t="s">
        <v>919</v>
      </c>
      <c r="B73" s="23" t="s">
        <v>920</v>
      </c>
      <c r="C73" s="10" t="str">
        <f t="shared" si="7"/>
        <v>{"key_code":"j"},{"key_code":"u"}</v>
      </c>
      <c r="D73" s="52">
        <f t="shared" si="8"/>
        <v>2</v>
      </c>
      <c r="E73" s="53" t="str">
        <f t="shared" si="9"/>
        <v/>
      </c>
      <c r="F73" s="53" t="str">
        <f t="shared" si="10"/>
        <v>{"key_code":"j"},{"key_code":"u"}</v>
      </c>
      <c r="G73" s="53" t="str">
        <f t="shared" si="11"/>
        <v/>
      </c>
      <c r="H73" s="53" t="str">
        <f t="shared" si="12"/>
        <v/>
      </c>
      <c r="I73" s="54" t="str">
        <f t="shared" si="13"/>
        <v/>
      </c>
    </row>
    <row r="74" spans="1:9">
      <c r="A74" s="20" t="s">
        <v>63</v>
      </c>
      <c r="B74" s="23" t="s">
        <v>921</v>
      </c>
      <c r="C74" s="10" t="str">
        <f t="shared" si="7"/>
        <v>{"key_code":"k"},{"key_code":"a"}</v>
      </c>
      <c r="D74" s="52">
        <f t="shared" si="8"/>
        <v>2</v>
      </c>
      <c r="E74" s="53" t="str">
        <f t="shared" si="9"/>
        <v/>
      </c>
      <c r="F74" s="53" t="str">
        <f t="shared" si="10"/>
        <v>{"key_code":"k"},{"key_code":"a"}</v>
      </c>
      <c r="G74" s="53" t="str">
        <f t="shared" si="11"/>
        <v/>
      </c>
      <c r="H74" s="53" t="str">
        <f t="shared" si="12"/>
        <v/>
      </c>
      <c r="I74" s="54" t="str">
        <f t="shared" si="13"/>
        <v/>
      </c>
    </row>
    <row r="75" spans="1:9">
      <c r="A75" s="20" t="s">
        <v>59</v>
      </c>
      <c r="B75" s="23" t="s">
        <v>922</v>
      </c>
      <c r="C75" s="10" t="str">
        <f t="shared" si="7"/>
        <v>{"key_code":"k"},{"key_code":"e"}</v>
      </c>
      <c r="D75" s="52">
        <f t="shared" si="8"/>
        <v>2</v>
      </c>
      <c r="E75" s="53" t="str">
        <f t="shared" si="9"/>
        <v/>
      </c>
      <c r="F75" s="53" t="str">
        <f t="shared" si="10"/>
        <v>{"key_code":"k"},{"key_code":"e"}</v>
      </c>
      <c r="G75" s="53" t="str">
        <f t="shared" si="11"/>
        <v/>
      </c>
      <c r="H75" s="53" t="str">
        <f t="shared" si="12"/>
        <v/>
      </c>
      <c r="I75" s="54" t="str">
        <f t="shared" si="13"/>
        <v/>
      </c>
    </row>
    <row r="76" spans="1:9">
      <c r="A76" s="20" t="s">
        <v>26</v>
      </c>
      <c r="B76" s="23" t="s">
        <v>923</v>
      </c>
      <c r="C76" s="10" t="str">
        <f t="shared" si="7"/>
        <v>{"key_code":"k"},{"key_code":"i"}</v>
      </c>
      <c r="D76" s="52">
        <f t="shared" si="8"/>
        <v>2</v>
      </c>
      <c r="E76" s="53" t="str">
        <f t="shared" si="9"/>
        <v/>
      </c>
      <c r="F76" s="53" t="str">
        <f t="shared" si="10"/>
        <v>{"key_code":"k"},{"key_code":"i"}</v>
      </c>
      <c r="G76" s="53" t="str">
        <f t="shared" si="11"/>
        <v/>
      </c>
      <c r="H76" s="53" t="str">
        <f t="shared" si="12"/>
        <v/>
      </c>
      <c r="I76" s="54" t="str">
        <f t="shared" si="13"/>
        <v/>
      </c>
    </row>
    <row r="77" spans="1:9">
      <c r="A77" s="20" t="s">
        <v>92</v>
      </c>
      <c r="B77" s="23" t="s">
        <v>924</v>
      </c>
      <c r="C77" s="10" t="str">
        <f t="shared" si="7"/>
        <v>{"key_code":"k"},{"key_code":"o"}</v>
      </c>
      <c r="D77" s="52">
        <f t="shared" si="8"/>
        <v>2</v>
      </c>
      <c r="E77" s="53" t="str">
        <f t="shared" si="9"/>
        <v/>
      </c>
      <c r="F77" s="53" t="str">
        <f t="shared" si="10"/>
        <v>{"key_code":"k"},{"key_code":"o"}</v>
      </c>
      <c r="G77" s="53" t="str">
        <f t="shared" si="11"/>
        <v/>
      </c>
      <c r="H77" s="53" t="str">
        <f t="shared" si="12"/>
        <v/>
      </c>
      <c r="I77" s="54" t="str">
        <f t="shared" si="13"/>
        <v/>
      </c>
    </row>
    <row r="78" spans="1:9">
      <c r="A78" s="20" t="s">
        <v>67</v>
      </c>
      <c r="B78" s="23" t="s">
        <v>925</v>
      </c>
      <c r="C78" s="10" t="str">
        <f t="shared" si="7"/>
        <v>{"key_code":"k"},{"key_code":"u"}</v>
      </c>
      <c r="D78" s="52">
        <f t="shared" si="8"/>
        <v>2</v>
      </c>
      <c r="E78" s="53" t="str">
        <f t="shared" si="9"/>
        <v/>
      </c>
      <c r="F78" s="53" t="str">
        <f t="shared" si="10"/>
        <v>{"key_code":"k"},{"key_code":"u"}</v>
      </c>
      <c r="G78" s="53" t="str">
        <f t="shared" si="11"/>
        <v/>
      </c>
      <c r="H78" s="53" t="str">
        <f t="shared" si="12"/>
        <v/>
      </c>
      <c r="I78" s="54" t="str">
        <f t="shared" si="13"/>
        <v/>
      </c>
    </row>
    <row r="79" spans="1:9">
      <c r="A79" s="21" t="s">
        <v>926</v>
      </c>
      <c r="B79" s="23" t="s">
        <v>927</v>
      </c>
      <c r="C79" s="10" t="str">
        <f t="shared" si="7"/>
        <v>{"key_code":"k"},{"key_code":"u"},{"key_code":"x"},{"key_code":"w"},{"key_code":"a"}</v>
      </c>
      <c r="D79" s="52">
        <f t="shared" si="8"/>
        <v>5</v>
      </c>
      <c r="E79" s="53" t="str">
        <f t="shared" si="9"/>
        <v/>
      </c>
      <c r="F79" s="53" t="str">
        <f t="shared" si="10"/>
        <v/>
      </c>
      <c r="G79" s="53" t="str">
        <f t="shared" si="11"/>
        <v/>
      </c>
      <c r="H79" s="53" t="str">
        <f t="shared" si="12"/>
        <v/>
      </c>
      <c r="I79" s="54" t="str">
        <f t="shared" si="13"/>
        <v>{"key_code":"k"},{"key_code":"u"},{"key_code":"x"},{"key_code":"w"},{"key_code":"a"}</v>
      </c>
    </row>
    <row r="80" spans="1:9">
      <c r="A80" s="21" t="s">
        <v>928</v>
      </c>
      <c r="B80" s="23" t="s">
        <v>929</v>
      </c>
      <c r="C80" s="10" t="str">
        <f t="shared" si="7"/>
        <v>{"key_code":"k"},{"key_code":"u"},{"key_code":"x"},{"key_code":"y"},{"key_code":"a"}</v>
      </c>
      <c r="D80" s="52">
        <f t="shared" si="8"/>
        <v>5</v>
      </c>
      <c r="E80" s="53" t="str">
        <f t="shared" si="9"/>
        <v/>
      </c>
      <c r="F80" s="53" t="str">
        <f t="shared" si="10"/>
        <v/>
      </c>
      <c r="G80" s="53" t="str">
        <f t="shared" si="11"/>
        <v/>
      </c>
      <c r="H80" s="53" t="str">
        <f t="shared" si="12"/>
        <v/>
      </c>
      <c r="I80" s="54" t="str">
        <f t="shared" si="13"/>
        <v>{"key_code":"k"},{"key_code":"u"},{"key_code":"x"},{"key_code":"y"},{"key_code":"a"}</v>
      </c>
    </row>
    <row r="81" spans="1:9">
      <c r="A81" s="21" t="s">
        <v>930</v>
      </c>
      <c r="B81" s="23" t="s">
        <v>931</v>
      </c>
      <c r="C81" s="10" t="str">
        <f t="shared" si="7"/>
        <v>{"key_code":"k"},{"key_code":"u"},{"key_code":"x"},{"key_code":"y"},{"key_code":"o"}</v>
      </c>
      <c r="D81" s="52">
        <f t="shared" si="8"/>
        <v>5</v>
      </c>
      <c r="E81" s="53" t="str">
        <f t="shared" si="9"/>
        <v/>
      </c>
      <c r="F81" s="53" t="str">
        <f t="shared" si="10"/>
        <v/>
      </c>
      <c r="G81" s="53" t="str">
        <f t="shared" si="11"/>
        <v/>
      </c>
      <c r="H81" s="53" t="str">
        <f t="shared" si="12"/>
        <v/>
      </c>
      <c r="I81" s="54" t="str">
        <f t="shared" si="13"/>
        <v>{"key_code":"k"},{"key_code":"u"},{"key_code":"x"},{"key_code":"y"},{"key_code":"o"}</v>
      </c>
    </row>
    <row r="82" spans="1:9">
      <c r="A82" s="21" t="s">
        <v>932</v>
      </c>
      <c r="B82" s="23" t="s">
        <v>933</v>
      </c>
      <c r="C82" s="10" t="str">
        <f t="shared" si="7"/>
        <v>{"key_code":"k"},{"key_code":"u"},{"key_code":"x"},{"key_code":"y"},{"key_code":"u"}</v>
      </c>
      <c r="D82" s="52">
        <f t="shared" si="8"/>
        <v>5</v>
      </c>
      <c r="E82" s="53" t="str">
        <f t="shared" si="9"/>
        <v/>
      </c>
      <c r="F82" s="53" t="str">
        <f t="shared" si="10"/>
        <v/>
      </c>
      <c r="G82" s="53" t="str">
        <f t="shared" si="11"/>
        <v/>
      </c>
      <c r="H82" s="53" t="str">
        <f t="shared" si="12"/>
        <v/>
      </c>
      <c r="I82" s="54" t="str">
        <f t="shared" si="13"/>
        <v>{"key_code":"k"},{"key_code":"u"},{"key_code":"x"},{"key_code":"y"},{"key_code":"u"}</v>
      </c>
    </row>
    <row r="83" spans="1:9">
      <c r="A83" s="20" t="s">
        <v>934</v>
      </c>
      <c r="B83" s="23" t="s">
        <v>935</v>
      </c>
      <c r="C83" s="10" t="str">
        <f t="shared" si="7"/>
        <v>{"key_code":"k"},{"key_code":"y"},{"key_code":"a"}</v>
      </c>
      <c r="D83" s="52">
        <f t="shared" si="8"/>
        <v>3</v>
      </c>
      <c r="E83" s="53" t="str">
        <f t="shared" si="9"/>
        <v/>
      </c>
      <c r="F83" s="53" t="str">
        <f t="shared" si="10"/>
        <v/>
      </c>
      <c r="G83" s="53" t="str">
        <f t="shared" si="11"/>
        <v>{"key_code":"k"},{"key_code":"y"},{"key_code":"a"}</v>
      </c>
      <c r="H83" s="53" t="str">
        <f t="shared" si="12"/>
        <v/>
      </c>
      <c r="I83" s="54" t="str">
        <f t="shared" si="13"/>
        <v/>
      </c>
    </row>
    <row r="84" spans="1:9">
      <c r="A84" s="20" t="s">
        <v>936</v>
      </c>
      <c r="B84" s="23" t="s">
        <v>937</v>
      </c>
      <c r="C84" s="10" t="str">
        <f t="shared" si="7"/>
        <v>{"key_code":"k"},{"key_code":"y"},{"key_code":"e"}</v>
      </c>
      <c r="D84" s="52">
        <f t="shared" si="8"/>
        <v>3</v>
      </c>
      <c r="E84" s="53" t="str">
        <f t="shared" si="9"/>
        <v/>
      </c>
      <c r="F84" s="53" t="str">
        <f t="shared" si="10"/>
        <v/>
      </c>
      <c r="G84" s="53" t="str">
        <f t="shared" si="11"/>
        <v>{"key_code":"k"},{"key_code":"y"},{"key_code":"e"}</v>
      </c>
      <c r="H84" s="53" t="str">
        <f t="shared" si="12"/>
        <v/>
      </c>
      <c r="I84" s="54" t="str">
        <f t="shared" si="13"/>
        <v/>
      </c>
    </row>
    <row r="85" spans="1:9">
      <c r="A85" s="20" t="s">
        <v>938</v>
      </c>
      <c r="B85" s="23" t="s">
        <v>939</v>
      </c>
      <c r="C85" s="10" t="str">
        <f t="shared" si="7"/>
        <v>{"key_code":"k"},{"key_code":"y"},{"key_code":"i"}</v>
      </c>
      <c r="D85" s="52">
        <f t="shared" si="8"/>
        <v>3</v>
      </c>
      <c r="E85" s="53" t="str">
        <f t="shared" si="9"/>
        <v/>
      </c>
      <c r="F85" s="53" t="str">
        <f t="shared" si="10"/>
        <v/>
      </c>
      <c r="G85" s="53" t="str">
        <f t="shared" si="11"/>
        <v>{"key_code":"k"},{"key_code":"y"},{"key_code":"i"}</v>
      </c>
      <c r="H85" s="53" t="str">
        <f t="shared" si="12"/>
        <v/>
      </c>
      <c r="I85" s="54" t="str">
        <f t="shared" si="13"/>
        <v/>
      </c>
    </row>
    <row r="86" spans="1:9">
      <c r="A86" s="20" t="s">
        <v>940</v>
      </c>
      <c r="B86" s="23" t="s">
        <v>941</v>
      </c>
      <c r="C86" s="10" t="str">
        <f t="shared" si="7"/>
        <v>{"key_code":"k"},{"key_code":"y"},{"key_code":"o"}</v>
      </c>
      <c r="D86" s="52">
        <f t="shared" si="8"/>
        <v>3</v>
      </c>
      <c r="E86" s="53" t="str">
        <f t="shared" si="9"/>
        <v/>
      </c>
      <c r="F86" s="53" t="str">
        <f t="shared" si="10"/>
        <v/>
      </c>
      <c r="G86" s="53" t="str">
        <f t="shared" si="11"/>
        <v>{"key_code":"k"},{"key_code":"y"},{"key_code":"o"}</v>
      </c>
      <c r="H86" s="53" t="str">
        <f t="shared" si="12"/>
        <v/>
      </c>
      <c r="I86" s="54" t="str">
        <f t="shared" si="13"/>
        <v/>
      </c>
    </row>
    <row r="87" spans="1:9">
      <c r="A87" s="20" t="s">
        <v>942</v>
      </c>
      <c r="B87" s="23" t="s">
        <v>943</v>
      </c>
      <c r="C87" s="10" t="str">
        <f t="shared" si="7"/>
        <v>{"key_code":"k"},{"key_code":"y"},{"key_code":"u"}</v>
      </c>
      <c r="D87" s="52">
        <f t="shared" si="8"/>
        <v>3</v>
      </c>
      <c r="E87" s="53" t="str">
        <f t="shared" si="9"/>
        <v/>
      </c>
      <c r="F87" s="53" t="str">
        <f t="shared" si="10"/>
        <v/>
      </c>
      <c r="G87" s="53" t="str">
        <f t="shared" si="11"/>
        <v>{"key_code":"k"},{"key_code":"y"},{"key_code":"u"}</v>
      </c>
      <c r="H87" s="53" t="str">
        <f t="shared" si="12"/>
        <v/>
      </c>
      <c r="I87" s="54" t="str">
        <f t="shared" si="13"/>
        <v/>
      </c>
    </row>
    <row r="88" spans="1:9">
      <c r="A88" s="20" t="s">
        <v>49</v>
      </c>
      <c r="B88" s="23" t="s">
        <v>944</v>
      </c>
      <c r="C88" s="10" t="str">
        <f t="shared" si="7"/>
        <v>{"key_code":"m"},{"key_code":"a"}</v>
      </c>
      <c r="D88" s="52">
        <f t="shared" si="8"/>
        <v>2</v>
      </c>
      <c r="E88" s="53" t="str">
        <f t="shared" si="9"/>
        <v/>
      </c>
      <c r="F88" s="53" t="str">
        <f t="shared" si="10"/>
        <v>{"key_code":"m"},{"key_code":"a"}</v>
      </c>
      <c r="G88" s="53" t="str">
        <f t="shared" si="11"/>
        <v/>
      </c>
      <c r="H88" s="53" t="str">
        <f t="shared" si="12"/>
        <v/>
      </c>
      <c r="I88" s="54" t="str">
        <f t="shared" si="13"/>
        <v/>
      </c>
    </row>
    <row r="89" spans="1:9">
      <c r="A89" s="20" t="s">
        <v>760</v>
      </c>
      <c r="B89" s="23" t="s">
        <v>945</v>
      </c>
      <c r="C89" s="10" t="str">
        <f t="shared" si="7"/>
        <v>{"key_code":"m"},{"key_code":"e"}</v>
      </c>
      <c r="D89" s="52">
        <f t="shared" si="8"/>
        <v>2</v>
      </c>
      <c r="E89" s="53" t="str">
        <f t="shared" si="9"/>
        <v/>
      </c>
      <c r="F89" s="53" t="str">
        <f t="shared" si="10"/>
        <v>{"key_code":"m"},{"key_code":"e"}</v>
      </c>
      <c r="G89" s="53" t="str">
        <f t="shared" si="11"/>
        <v/>
      </c>
      <c r="H89" s="53" t="str">
        <f t="shared" si="12"/>
        <v/>
      </c>
      <c r="I89" s="54" t="str">
        <f t="shared" si="13"/>
        <v/>
      </c>
    </row>
    <row r="90" spans="1:9">
      <c r="A90" s="20" t="s">
        <v>946</v>
      </c>
      <c r="B90" s="23" t="s">
        <v>947</v>
      </c>
      <c r="C90" s="10" t="str">
        <f t="shared" si="7"/>
        <v>{"key_code":"m"},{"key_code":"i"}</v>
      </c>
      <c r="D90" s="52">
        <f t="shared" si="8"/>
        <v>2</v>
      </c>
      <c r="E90" s="53" t="str">
        <f t="shared" si="9"/>
        <v/>
      </c>
      <c r="F90" s="53" t="str">
        <f t="shared" si="10"/>
        <v>{"key_code":"m"},{"key_code":"i"}</v>
      </c>
      <c r="G90" s="53" t="str">
        <f t="shared" si="11"/>
        <v/>
      </c>
      <c r="H90" s="53" t="str">
        <f t="shared" si="12"/>
        <v/>
      </c>
      <c r="I90" s="54" t="str">
        <f t="shared" si="13"/>
        <v/>
      </c>
    </row>
    <row r="91" spans="1:9">
      <c r="A91" s="20" t="s">
        <v>948</v>
      </c>
      <c r="B91" s="23" t="s">
        <v>949</v>
      </c>
      <c r="C91" s="10" t="str">
        <f t="shared" si="7"/>
        <v>{"key_code":"m"},{"key_code":"o"}</v>
      </c>
      <c r="D91" s="52">
        <f t="shared" si="8"/>
        <v>2</v>
      </c>
      <c r="E91" s="53" t="str">
        <f t="shared" si="9"/>
        <v/>
      </c>
      <c r="F91" s="53" t="str">
        <f t="shared" si="10"/>
        <v>{"key_code":"m"},{"key_code":"o"}</v>
      </c>
      <c r="G91" s="53" t="str">
        <f t="shared" si="11"/>
        <v/>
      </c>
      <c r="H91" s="53" t="str">
        <f t="shared" si="12"/>
        <v/>
      </c>
      <c r="I91" s="54" t="str">
        <f t="shared" si="13"/>
        <v/>
      </c>
    </row>
    <row r="92" spans="1:9">
      <c r="A92" s="20" t="s">
        <v>950</v>
      </c>
      <c r="B92" s="23" t="s">
        <v>951</v>
      </c>
      <c r="C92" s="10" t="str">
        <f t="shared" si="7"/>
        <v>{"key_code":"m"},{"key_code":"u"}</v>
      </c>
      <c r="D92" s="52">
        <f t="shared" si="8"/>
        <v>2</v>
      </c>
      <c r="E92" s="53" t="str">
        <f t="shared" si="9"/>
        <v/>
      </c>
      <c r="F92" s="53" t="str">
        <f t="shared" si="10"/>
        <v>{"key_code":"m"},{"key_code":"u"}</v>
      </c>
      <c r="G92" s="53" t="str">
        <f t="shared" si="11"/>
        <v/>
      </c>
      <c r="H92" s="53" t="str">
        <f t="shared" si="12"/>
        <v/>
      </c>
      <c r="I92" s="54" t="str">
        <f t="shared" si="13"/>
        <v/>
      </c>
    </row>
    <row r="93" spans="1:9">
      <c r="A93" s="20" t="s">
        <v>952</v>
      </c>
      <c r="B93" s="23" t="s">
        <v>953</v>
      </c>
      <c r="C93" s="10" t="str">
        <f t="shared" si="7"/>
        <v>{"key_code":"m"},{"key_code":"y"},{"key_code":"a"}</v>
      </c>
      <c r="D93" s="52">
        <f t="shared" si="8"/>
        <v>3</v>
      </c>
      <c r="E93" s="53" t="str">
        <f t="shared" si="9"/>
        <v/>
      </c>
      <c r="F93" s="53" t="str">
        <f t="shared" si="10"/>
        <v/>
      </c>
      <c r="G93" s="53" t="str">
        <f t="shared" si="11"/>
        <v>{"key_code":"m"},{"key_code":"y"},{"key_code":"a"}</v>
      </c>
      <c r="H93" s="53" t="str">
        <f t="shared" si="12"/>
        <v/>
      </c>
      <c r="I93" s="54" t="str">
        <f t="shared" si="13"/>
        <v/>
      </c>
    </row>
    <row r="94" spans="1:9">
      <c r="A94" s="20" t="s">
        <v>954</v>
      </c>
      <c r="B94" s="23" t="s">
        <v>955</v>
      </c>
      <c r="C94" s="10" t="str">
        <f t="shared" si="7"/>
        <v>{"key_code":"m"},{"key_code":"y"},{"key_code":"e"}</v>
      </c>
      <c r="D94" s="52">
        <f t="shared" si="8"/>
        <v>3</v>
      </c>
      <c r="E94" s="53" t="str">
        <f t="shared" si="9"/>
        <v/>
      </c>
      <c r="F94" s="53" t="str">
        <f t="shared" si="10"/>
        <v/>
      </c>
      <c r="G94" s="53" t="str">
        <f t="shared" si="11"/>
        <v>{"key_code":"m"},{"key_code":"y"},{"key_code":"e"}</v>
      </c>
      <c r="H94" s="53" t="str">
        <f t="shared" si="12"/>
        <v/>
      </c>
      <c r="I94" s="54" t="str">
        <f t="shared" si="13"/>
        <v/>
      </c>
    </row>
    <row r="95" spans="1:9">
      <c r="A95" s="20" t="s">
        <v>956</v>
      </c>
      <c r="B95" s="23" t="s">
        <v>957</v>
      </c>
      <c r="C95" s="10" t="str">
        <f t="shared" si="7"/>
        <v>{"key_code":"m"},{"key_code":"y"},{"key_code":"i"}</v>
      </c>
      <c r="D95" s="52">
        <f t="shared" si="8"/>
        <v>3</v>
      </c>
      <c r="E95" s="53" t="str">
        <f t="shared" si="9"/>
        <v/>
      </c>
      <c r="F95" s="53" t="str">
        <f t="shared" si="10"/>
        <v/>
      </c>
      <c r="G95" s="53" t="str">
        <f t="shared" si="11"/>
        <v>{"key_code":"m"},{"key_code":"y"},{"key_code":"i"}</v>
      </c>
      <c r="H95" s="53" t="str">
        <f t="shared" si="12"/>
        <v/>
      </c>
      <c r="I95" s="54" t="str">
        <f t="shared" si="13"/>
        <v/>
      </c>
    </row>
    <row r="96" spans="1:9">
      <c r="A96" s="20" t="s">
        <v>958</v>
      </c>
      <c r="B96" s="23" t="s">
        <v>959</v>
      </c>
      <c r="C96" s="10" t="str">
        <f t="shared" si="7"/>
        <v>{"key_code":"m"},{"key_code":"y"},{"key_code":"o"}</v>
      </c>
      <c r="D96" s="52">
        <f t="shared" si="8"/>
        <v>3</v>
      </c>
      <c r="E96" s="53" t="str">
        <f t="shared" si="9"/>
        <v/>
      </c>
      <c r="F96" s="53" t="str">
        <f t="shared" si="10"/>
        <v/>
      </c>
      <c r="G96" s="53" t="str">
        <f t="shared" si="11"/>
        <v>{"key_code":"m"},{"key_code":"y"},{"key_code":"o"}</v>
      </c>
      <c r="H96" s="53" t="str">
        <f t="shared" si="12"/>
        <v/>
      </c>
      <c r="I96" s="54" t="str">
        <f t="shared" si="13"/>
        <v/>
      </c>
    </row>
    <row r="97" spans="1:9">
      <c r="A97" s="20" t="s">
        <v>960</v>
      </c>
      <c r="B97" s="23" t="s">
        <v>961</v>
      </c>
      <c r="C97" s="10" t="str">
        <f t="shared" si="7"/>
        <v>{"key_code":"m"},{"key_code":"y"},{"key_code":"u"}</v>
      </c>
      <c r="D97" s="52">
        <f t="shared" si="8"/>
        <v>3</v>
      </c>
      <c r="E97" s="53" t="str">
        <f t="shared" si="9"/>
        <v/>
      </c>
      <c r="F97" s="53" t="str">
        <f t="shared" si="10"/>
        <v/>
      </c>
      <c r="G97" s="53" t="str">
        <f t="shared" si="11"/>
        <v>{"key_code":"m"},{"key_code":"y"},{"key_code":"u"}</v>
      </c>
      <c r="H97" s="53" t="str">
        <f t="shared" si="12"/>
        <v/>
      </c>
      <c r="I97" s="54" t="str">
        <f t="shared" si="13"/>
        <v/>
      </c>
    </row>
    <row r="98" spans="1:9">
      <c r="A98" s="20" t="s">
        <v>98</v>
      </c>
      <c r="B98" s="23" t="s">
        <v>962</v>
      </c>
      <c r="C98" s="10" t="str">
        <f t="shared" si="7"/>
        <v>{"key_code":"n"},{"key_code":"a"}</v>
      </c>
      <c r="D98" s="52">
        <f t="shared" si="8"/>
        <v>2</v>
      </c>
      <c r="E98" s="53" t="str">
        <f t="shared" si="9"/>
        <v/>
      </c>
      <c r="F98" s="53" t="str">
        <f t="shared" si="10"/>
        <v>{"key_code":"n"},{"key_code":"a"}</v>
      </c>
      <c r="G98" s="53" t="str">
        <f t="shared" si="11"/>
        <v/>
      </c>
      <c r="H98" s="53" t="str">
        <f t="shared" si="12"/>
        <v/>
      </c>
      <c r="I98" s="54" t="str">
        <f t="shared" si="13"/>
        <v/>
      </c>
    </row>
    <row r="99" spans="1:9">
      <c r="A99" s="20" t="s">
        <v>963</v>
      </c>
      <c r="B99" s="23" t="s">
        <v>964</v>
      </c>
      <c r="C99" s="10" t="str">
        <f t="shared" si="7"/>
        <v>{"key_code":"n"},{"key_code":"e"}</v>
      </c>
      <c r="D99" s="52">
        <f t="shared" si="8"/>
        <v>2</v>
      </c>
      <c r="E99" s="53" t="str">
        <f t="shared" si="9"/>
        <v/>
      </c>
      <c r="F99" s="53" t="str">
        <f t="shared" si="10"/>
        <v>{"key_code":"n"},{"key_code":"e"}</v>
      </c>
      <c r="G99" s="53" t="str">
        <f t="shared" si="11"/>
        <v/>
      </c>
      <c r="H99" s="53" t="str">
        <f t="shared" si="12"/>
        <v/>
      </c>
      <c r="I99" s="54" t="str">
        <f t="shared" si="13"/>
        <v/>
      </c>
    </row>
    <row r="100" spans="1:9">
      <c r="A100" s="20" t="s">
        <v>965</v>
      </c>
      <c r="B100" s="23" t="s">
        <v>966</v>
      </c>
      <c r="C100" s="10" t="str">
        <f t="shared" si="7"/>
        <v>{"key_code":"n"},{"key_code":"i"}</v>
      </c>
      <c r="D100" s="52">
        <f t="shared" si="8"/>
        <v>2</v>
      </c>
      <c r="E100" s="53" t="str">
        <f t="shared" si="9"/>
        <v/>
      </c>
      <c r="F100" s="53" t="str">
        <f t="shared" si="10"/>
        <v>{"key_code":"n"},{"key_code":"i"}</v>
      </c>
      <c r="G100" s="53" t="str">
        <f t="shared" si="11"/>
        <v/>
      </c>
      <c r="H100" s="53" t="str">
        <f t="shared" si="12"/>
        <v/>
      </c>
      <c r="I100" s="54" t="str">
        <f t="shared" si="13"/>
        <v/>
      </c>
    </row>
    <row r="101" spans="1:9">
      <c r="A101" s="20" t="s">
        <v>100</v>
      </c>
      <c r="B101" s="23" t="s">
        <v>967</v>
      </c>
      <c r="C101" s="10" t="str">
        <f t="shared" si="7"/>
        <v>{"key_code":"n"},{"key_code":"n"}</v>
      </c>
      <c r="D101" s="52">
        <f t="shared" si="8"/>
        <v>2</v>
      </c>
      <c r="E101" s="53" t="str">
        <f t="shared" si="9"/>
        <v/>
      </c>
      <c r="F101" s="53" t="str">
        <f t="shared" si="10"/>
        <v>{"key_code":"n"},{"key_code":"n"}</v>
      </c>
      <c r="G101" s="53" t="str">
        <f t="shared" si="11"/>
        <v/>
      </c>
      <c r="H101" s="53" t="str">
        <f t="shared" si="12"/>
        <v/>
      </c>
      <c r="I101" s="54" t="str">
        <f t="shared" si="13"/>
        <v/>
      </c>
    </row>
    <row r="102" spans="1:9">
      <c r="A102" s="20" t="s">
        <v>968</v>
      </c>
      <c r="B102" s="23" t="s">
        <v>969</v>
      </c>
      <c r="C102" s="10" t="str">
        <f t="shared" si="7"/>
        <v>{"key_code":"n"},{"key_code":"o"}</v>
      </c>
      <c r="D102" s="52">
        <f t="shared" si="8"/>
        <v>2</v>
      </c>
      <c r="E102" s="53" t="str">
        <f t="shared" si="9"/>
        <v/>
      </c>
      <c r="F102" s="53" t="str">
        <f t="shared" si="10"/>
        <v>{"key_code":"n"},{"key_code":"o"}</v>
      </c>
      <c r="G102" s="53" t="str">
        <f t="shared" si="11"/>
        <v/>
      </c>
      <c r="H102" s="53" t="str">
        <f t="shared" si="12"/>
        <v/>
      </c>
      <c r="I102" s="54" t="str">
        <f t="shared" si="13"/>
        <v/>
      </c>
    </row>
    <row r="103" spans="1:9">
      <c r="A103" s="20" t="s">
        <v>758</v>
      </c>
      <c r="B103" s="23" t="s">
        <v>970</v>
      </c>
      <c r="C103" s="10" t="str">
        <f t="shared" si="7"/>
        <v>{"key_code":"n"},{"key_code":"u"}</v>
      </c>
      <c r="D103" s="52">
        <f t="shared" si="8"/>
        <v>2</v>
      </c>
      <c r="E103" s="53" t="str">
        <f t="shared" si="9"/>
        <v/>
      </c>
      <c r="F103" s="53" t="str">
        <f t="shared" si="10"/>
        <v>{"key_code":"n"},{"key_code":"u"}</v>
      </c>
      <c r="G103" s="53" t="str">
        <f t="shared" si="11"/>
        <v/>
      </c>
      <c r="H103" s="53" t="str">
        <f t="shared" si="12"/>
        <v/>
      </c>
      <c r="I103" s="54" t="str">
        <f t="shared" si="13"/>
        <v/>
      </c>
    </row>
    <row r="104" spans="1:9">
      <c r="A104" s="20" t="s">
        <v>971</v>
      </c>
      <c r="B104" s="23" t="s">
        <v>972</v>
      </c>
      <c r="C104" s="10" t="str">
        <f t="shared" si="7"/>
        <v>{"key_code":"n"},{"key_code":"y"},{"key_code":"a"}</v>
      </c>
      <c r="D104" s="52">
        <f t="shared" si="8"/>
        <v>3</v>
      </c>
      <c r="E104" s="53" t="str">
        <f t="shared" si="9"/>
        <v/>
      </c>
      <c r="F104" s="53" t="str">
        <f t="shared" si="10"/>
        <v/>
      </c>
      <c r="G104" s="53" t="str">
        <f t="shared" si="11"/>
        <v>{"key_code":"n"},{"key_code":"y"},{"key_code":"a"}</v>
      </c>
      <c r="H104" s="53" t="str">
        <f t="shared" si="12"/>
        <v/>
      </c>
      <c r="I104" s="54" t="str">
        <f t="shared" si="13"/>
        <v/>
      </c>
    </row>
    <row r="105" spans="1:9">
      <c r="A105" s="20" t="s">
        <v>973</v>
      </c>
      <c r="B105" s="23" t="s">
        <v>974</v>
      </c>
      <c r="C105" s="10" t="str">
        <f t="shared" si="7"/>
        <v>{"key_code":"n"},{"key_code":"y"},{"key_code":"e"}</v>
      </c>
      <c r="D105" s="52">
        <f t="shared" si="8"/>
        <v>3</v>
      </c>
      <c r="E105" s="53" t="str">
        <f t="shared" si="9"/>
        <v/>
      </c>
      <c r="F105" s="53" t="str">
        <f t="shared" si="10"/>
        <v/>
      </c>
      <c r="G105" s="53" t="str">
        <f t="shared" si="11"/>
        <v>{"key_code":"n"},{"key_code":"y"},{"key_code":"e"}</v>
      </c>
      <c r="H105" s="53" t="str">
        <f t="shared" si="12"/>
        <v/>
      </c>
      <c r="I105" s="54" t="str">
        <f t="shared" si="13"/>
        <v/>
      </c>
    </row>
    <row r="106" spans="1:9">
      <c r="A106" s="20" t="s">
        <v>975</v>
      </c>
      <c r="B106" s="23" t="s">
        <v>976</v>
      </c>
      <c r="C106" s="10" t="str">
        <f t="shared" si="7"/>
        <v>{"key_code":"n"},{"key_code":"y"},{"key_code":"i"}</v>
      </c>
      <c r="D106" s="52">
        <f t="shared" si="8"/>
        <v>3</v>
      </c>
      <c r="E106" s="53" t="str">
        <f t="shared" si="9"/>
        <v/>
      </c>
      <c r="F106" s="53" t="str">
        <f t="shared" si="10"/>
        <v/>
      </c>
      <c r="G106" s="53" t="str">
        <f t="shared" si="11"/>
        <v>{"key_code":"n"},{"key_code":"y"},{"key_code":"i"}</v>
      </c>
      <c r="H106" s="53" t="str">
        <f t="shared" si="12"/>
        <v/>
      </c>
      <c r="I106" s="54" t="str">
        <f t="shared" si="13"/>
        <v/>
      </c>
    </row>
    <row r="107" spans="1:9">
      <c r="A107" s="20" t="s">
        <v>977</v>
      </c>
      <c r="B107" s="23" t="s">
        <v>978</v>
      </c>
      <c r="C107" s="10" t="str">
        <f t="shared" si="7"/>
        <v>{"key_code":"n"},{"key_code":"y"},{"key_code":"o"}</v>
      </c>
      <c r="D107" s="52">
        <f t="shared" si="8"/>
        <v>3</v>
      </c>
      <c r="E107" s="53" t="str">
        <f t="shared" si="9"/>
        <v/>
      </c>
      <c r="F107" s="53" t="str">
        <f t="shared" si="10"/>
        <v/>
      </c>
      <c r="G107" s="53" t="str">
        <f t="shared" si="11"/>
        <v>{"key_code":"n"},{"key_code":"y"},{"key_code":"o"}</v>
      </c>
      <c r="H107" s="53" t="str">
        <f t="shared" si="12"/>
        <v/>
      </c>
      <c r="I107" s="54" t="str">
        <f t="shared" si="13"/>
        <v/>
      </c>
    </row>
    <row r="108" spans="1:9">
      <c r="A108" s="20" t="s">
        <v>979</v>
      </c>
      <c r="B108" s="23" t="s">
        <v>980</v>
      </c>
      <c r="C108" s="10" t="str">
        <f t="shared" si="7"/>
        <v>{"key_code":"n"},{"key_code":"y"},{"key_code":"u"}</v>
      </c>
      <c r="D108" s="52">
        <f t="shared" si="8"/>
        <v>3</v>
      </c>
      <c r="E108" s="53" t="str">
        <f t="shared" si="9"/>
        <v/>
      </c>
      <c r="F108" s="53" t="str">
        <f t="shared" si="10"/>
        <v/>
      </c>
      <c r="G108" s="53" t="str">
        <f t="shared" si="11"/>
        <v>{"key_code":"n"},{"key_code":"y"},{"key_code":"u"}</v>
      </c>
      <c r="H108" s="53" t="str">
        <f t="shared" si="12"/>
        <v/>
      </c>
      <c r="I108" s="54" t="str">
        <f t="shared" si="13"/>
        <v/>
      </c>
    </row>
    <row r="109" spans="1:9">
      <c r="A109" s="20" t="s">
        <v>81</v>
      </c>
      <c r="B109" s="23" t="s">
        <v>167</v>
      </c>
      <c r="C109" s="10" t="str">
        <f t="shared" si="7"/>
        <v>{"key_code":"o"}</v>
      </c>
      <c r="D109" s="52">
        <f t="shared" si="8"/>
        <v>1</v>
      </c>
      <c r="E109" s="53" t="str">
        <f t="shared" si="9"/>
        <v>{"key_code":"o"}</v>
      </c>
      <c r="F109" s="53" t="str">
        <f t="shared" si="10"/>
        <v/>
      </c>
      <c r="G109" s="53" t="str">
        <f t="shared" si="11"/>
        <v/>
      </c>
      <c r="H109" s="53" t="str">
        <f t="shared" si="12"/>
        <v/>
      </c>
      <c r="I109" s="54" t="str">
        <f t="shared" si="13"/>
        <v/>
      </c>
    </row>
    <row r="110" spans="1:9">
      <c r="A110" s="20" t="s">
        <v>714</v>
      </c>
      <c r="B110" s="23" t="s">
        <v>981</v>
      </c>
      <c r="C110" s="10" t="str">
        <f t="shared" si="7"/>
        <v>{"key_code":"p"},{"key_code":"a"}</v>
      </c>
      <c r="D110" s="52">
        <f t="shared" si="8"/>
        <v>2</v>
      </c>
      <c r="E110" s="53" t="str">
        <f t="shared" si="9"/>
        <v/>
      </c>
      <c r="F110" s="53" t="str">
        <f t="shared" si="10"/>
        <v>{"key_code":"p"},{"key_code":"a"}</v>
      </c>
      <c r="G110" s="53" t="str">
        <f t="shared" si="11"/>
        <v/>
      </c>
      <c r="H110" s="53" t="str">
        <f t="shared" si="12"/>
        <v/>
      </c>
      <c r="I110" s="54" t="str">
        <f t="shared" si="13"/>
        <v/>
      </c>
    </row>
    <row r="111" spans="1:9">
      <c r="A111" s="20" t="s">
        <v>982</v>
      </c>
      <c r="B111" s="23" t="s">
        <v>983</v>
      </c>
      <c r="C111" s="10" t="str">
        <f t="shared" si="7"/>
        <v>{"key_code":"p"},{"key_code":"e"}</v>
      </c>
      <c r="D111" s="52">
        <f t="shared" si="8"/>
        <v>2</v>
      </c>
      <c r="E111" s="53" t="str">
        <f t="shared" si="9"/>
        <v/>
      </c>
      <c r="F111" s="53" t="str">
        <f t="shared" si="10"/>
        <v>{"key_code":"p"},{"key_code":"e"}</v>
      </c>
      <c r="G111" s="53" t="str">
        <f t="shared" si="11"/>
        <v/>
      </c>
      <c r="H111" s="53" t="str">
        <f t="shared" si="12"/>
        <v/>
      </c>
      <c r="I111" s="54" t="str">
        <f t="shared" si="13"/>
        <v/>
      </c>
    </row>
    <row r="112" spans="1:9">
      <c r="A112" s="20" t="s">
        <v>984</v>
      </c>
      <c r="B112" s="23" t="s">
        <v>985</v>
      </c>
      <c r="C112" s="10" t="str">
        <f t="shared" si="7"/>
        <v>{"key_code":"p"},{"key_code":"i"}</v>
      </c>
      <c r="D112" s="52">
        <f t="shared" si="8"/>
        <v>2</v>
      </c>
      <c r="E112" s="53" t="str">
        <f t="shared" si="9"/>
        <v/>
      </c>
      <c r="F112" s="53" t="str">
        <f t="shared" si="10"/>
        <v>{"key_code":"p"},{"key_code":"i"}</v>
      </c>
      <c r="G112" s="53" t="str">
        <f t="shared" si="11"/>
        <v/>
      </c>
      <c r="H112" s="53" t="str">
        <f t="shared" si="12"/>
        <v/>
      </c>
      <c r="I112" s="54" t="str">
        <f t="shared" si="13"/>
        <v/>
      </c>
    </row>
    <row r="113" spans="1:9">
      <c r="A113" s="20" t="s">
        <v>986</v>
      </c>
      <c r="B113" s="23" t="s">
        <v>987</v>
      </c>
      <c r="C113" s="10" t="str">
        <f t="shared" si="7"/>
        <v>{"key_code":"p"},{"key_code":"o"}</v>
      </c>
      <c r="D113" s="52">
        <f t="shared" si="8"/>
        <v>2</v>
      </c>
      <c r="E113" s="53" t="str">
        <f t="shared" si="9"/>
        <v/>
      </c>
      <c r="F113" s="53" t="str">
        <f t="shared" si="10"/>
        <v>{"key_code":"p"},{"key_code":"o"}</v>
      </c>
      <c r="G113" s="53" t="str">
        <f t="shared" si="11"/>
        <v/>
      </c>
      <c r="H113" s="53" t="str">
        <f t="shared" si="12"/>
        <v/>
      </c>
      <c r="I113" s="54" t="str">
        <f t="shared" si="13"/>
        <v/>
      </c>
    </row>
    <row r="114" spans="1:9">
      <c r="A114" s="20" t="s">
        <v>988</v>
      </c>
      <c r="B114" s="23" t="s">
        <v>989</v>
      </c>
      <c r="C114" s="10" t="str">
        <f t="shared" si="7"/>
        <v>{"key_code":"p"},{"key_code":"u"}</v>
      </c>
      <c r="D114" s="52">
        <f t="shared" si="8"/>
        <v>2</v>
      </c>
      <c r="E114" s="53" t="str">
        <f t="shared" si="9"/>
        <v/>
      </c>
      <c r="F114" s="53" t="str">
        <f t="shared" si="10"/>
        <v>{"key_code":"p"},{"key_code":"u"}</v>
      </c>
      <c r="G114" s="53" t="str">
        <f t="shared" si="11"/>
        <v/>
      </c>
      <c r="H114" s="53" t="str">
        <f t="shared" si="12"/>
        <v/>
      </c>
      <c r="I114" s="54" t="str">
        <f t="shared" si="13"/>
        <v/>
      </c>
    </row>
    <row r="115" spans="1:9">
      <c r="A115" s="20" t="s">
        <v>990</v>
      </c>
      <c r="B115" s="23" t="s">
        <v>991</v>
      </c>
      <c r="C115" s="10" t="str">
        <f t="shared" si="7"/>
        <v>{"key_code":"p"},{"key_code":"y"},{"key_code":"a"}</v>
      </c>
      <c r="D115" s="52">
        <f t="shared" si="8"/>
        <v>3</v>
      </c>
      <c r="E115" s="53" t="str">
        <f t="shared" si="9"/>
        <v/>
      </c>
      <c r="F115" s="53" t="str">
        <f t="shared" si="10"/>
        <v/>
      </c>
      <c r="G115" s="53" t="str">
        <f t="shared" si="11"/>
        <v>{"key_code":"p"},{"key_code":"y"},{"key_code":"a"}</v>
      </c>
      <c r="H115" s="53" t="str">
        <f t="shared" si="12"/>
        <v/>
      </c>
      <c r="I115" s="54" t="str">
        <f t="shared" si="13"/>
        <v/>
      </c>
    </row>
    <row r="116" spans="1:9">
      <c r="A116" s="20" t="s">
        <v>992</v>
      </c>
      <c r="B116" s="23" t="s">
        <v>993</v>
      </c>
      <c r="C116" s="10" t="str">
        <f t="shared" si="7"/>
        <v>{"key_code":"p"},{"key_code":"y"},{"key_code":"e"}</v>
      </c>
      <c r="D116" s="52">
        <f t="shared" si="8"/>
        <v>3</v>
      </c>
      <c r="E116" s="53" t="str">
        <f t="shared" si="9"/>
        <v/>
      </c>
      <c r="F116" s="53" t="str">
        <f t="shared" si="10"/>
        <v/>
      </c>
      <c r="G116" s="53" t="str">
        <f t="shared" si="11"/>
        <v>{"key_code":"p"},{"key_code":"y"},{"key_code":"e"}</v>
      </c>
      <c r="H116" s="53" t="str">
        <f t="shared" si="12"/>
        <v/>
      </c>
      <c r="I116" s="54" t="str">
        <f t="shared" si="13"/>
        <v/>
      </c>
    </row>
    <row r="117" spans="1:9">
      <c r="A117" s="20" t="s">
        <v>994</v>
      </c>
      <c r="B117" s="23" t="s">
        <v>995</v>
      </c>
      <c r="C117" s="10" t="str">
        <f t="shared" si="7"/>
        <v>{"key_code":"p"},{"key_code":"y"},{"key_code":"i"}</v>
      </c>
      <c r="D117" s="52">
        <f t="shared" si="8"/>
        <v>3</v>
      </c>
      <c r="E117" s="53" t="str">
        <f t="shared" si="9"/>
        <v/>
      </c>
      <c r="F117" s="53" t="str">
        <f t="shared" si="10"/>
        <v/>
      </c>
      <c r="G117" s="53" t="str">
        <f t="shared" si="11"/>
        <v>{"key_code":"p"},{"key_code":"y"},{"key_code":"i"}</v>
      </c>
      <c r="H117" s="53" t="str">
        <f t="shared" si="12"/>
        <v/>
      </c>
      <c r="I117" s="54" t="str">
        <f t="shared" si="13"/>
        <v/>
      </c>
    </row>
    <row r="118" spans="1:9">
      <c r="A118" s="20" t="s">
        <v>996</v>
      </c>
      <c r="B118" s="23" t="s">
        <v>997</v>
      </c>
      <c r="C118" s="10" t="str">
        <f t="shared" si="7"/>
        <v>{"key_code":"p"},{"key_code":"y"},{"key_code":"o"}</v>
      </c>
      <c r="D118" s="52">
        <f t="shared" si="8"/>
        <v>3</v>
      </c>
      <c r="E118" s="53" t="str">
        <f t="shared" si="9"/>
        <v/>
      </c>
      <c r="F118" s="53" t="str">
        <f t="shared" si="10"/>
        <v/>
      </c>
      <c r="G118" s="53" t="str">
        <f t="shared" si="11"/>
        <v>{"key_code":"p"},{"key_code":"y"},{"key_code":"o"}</v>
      </c>
      <c r="H118" s="53" t="str">
        <f t="shared" si="12"/>
        <v/>
      </c>
      <c r="I118" s="54" t="str">
        <f t="shared" si="13"/>
        <v/>
      </c>
    </row>
    <row r="119" spans="1:9">
      <c r="A119" s="20" t="s">
        <v>998</v>
      </c>
      <c r="B119" s="23" t="s">
        <v>999</v>
      </c>
      <c r="C119" s="10" t="str">
        <f t="shared" si="7"/>
        <v>{"key_code":"p"},{"key_code":"y"},{"key_code":"u"}</v>
      </c>
      <c r="D119" s="52">
        <f t="shared" si="8"/>
        <v>3</v>
      </c>
      <c r="E119" s="53" t="str">
        <f t="shared" si="9"/>
        <v/>
      </c>
      <c r="F119" s="53" t="str">
        <f t="shared" si="10"/>
        <v/>
      </c>
      <c r="G119" s="53" t="str">
        <f t="shared" si="11"/>
        <v>{"key_code":"p"},{"key_code":"y"},{"key_code":"u"}</v>
      </c>
      <c r="H119" s="53" t="str">
        <f t="shared" si="12"/>
        <v/>
      </c>
      <c r="I119" s="54" t="str">
        <f t="shared" si="13"/>
        <v/>
      </c>
    </row>
    <row r="120" spans="1:9">
      <c r="A120" s="21" t="s">
        <v>1000</v>
      </c>
      <c r="B120" s="23" t="s">
        <v>1001</v>
      </c>
      <c r="C120" s="10" t="str">
        <f t="shared" si="7"/>
        <v>{"key_code":"q"},{"key_code":"a"}</v>
      </c>
      <c r="D120" s="52">
        <f t="shared" si="8"/>
        <v>2</v>
      </c>
      <c r="E120" s="53" t="str">
        <f t="shared" si="9"/>
        <v/>
      </c>
      <c r="F120" s="53" t="str">
        <f t="shared" si="10"/>
        <v>{"key_code":"q"},{"key_code":"a"}</v>
      </c>
      <c r="G120" s="53" t="str">
        <f t="shared" si="11"/>
        <v/>
      </c>
      <c r="H120" s="53" t="str">
        <f t="shared" si="12"/>
        <v/>
      </c>
      <c r="I120" s="54" t="str">
        <f t="shared" si="13"/>
        <v/>
      </c>
    </row>
    <row r="121" spans="1:9">
      <c r="A121" s="21" t="s">
        <v>1002</v>
      </c>
      <c r="B121" s="23" t="s">
        <v>1003</v>
      </c>
      <c r="C121" s="10" t="str">
        <f t="shared" si="7"/>
        <v>{"key_code":"q"},{"key_code":"e"}</v>
      </c>
      <c r="D121" s="52">
        <f t="shared" si="8"/>
        <v>2</v>
      </c>
      <c r="E121" s="53" t="str">
        <f t="shared" si="9"/>
        <v/>
      </c>
      <c r="F121" s="53" t="str">
        <f t="shared" si="10"/>
        <v>{"key_code":"q"},{"key_code":"e"}</v>
      </c>
      <c r="G121" s="53" t="str">
        <f t="shared" si="11"/>
        <v/>
      </c>
      <c r="H121" s="53" t="str">
        <f t="shared" si="12"/>
        <v/>
      </c>
      <c r="I121" s="54" t="str">
        <f t="shared" si="13"/>
        <v/>
      </c>
    </row>
    <row r="122" spans="1:9">
      <c r="A122" s="21" t="s">
        <v>1004</v>
      </c>
      <c r="B122" s="23" t="s">
        <v>1005</v>
      </c>
      <c r="C122" s="10" t="str">
        <f t="shared" si="7"/>
        <v>{"key_code":"q"},{"key_code":"i"}</v>
      </c>
      <c r="D122" s="52">
        <f t="shared" si="8"/>
        <v>2</v>
      </c>
      <c r="E122" s="53" t="str">
        <f t="shared" si="9"/>
        <v/>
      </c>
      <c r="F122" s="53" t="str">
        <f t="shared" si="10"/>
        <v>{"key_code":"q"},{"key_code":"i"}</v>
      </c>
      <c r="G122" s="53" t="str">
        <f t="shared" si="11"/>
        <v/>
      </c>
      <c r="H122" s="53" t="str">
        <f t="shared" si="12"/>
        <v/>
      </c>
      <c r="I122" s="54" t="str">
        <f t="shared" si="13"/>
        <v/>
      </c>
    </row>
    <row r="123" spans="1:9">
      <c r="A123" s="21" t="s">
        <v>1006</v>
      </c>
      <c r="B123" s="23" t="s">
        <v>1007</v>
      </c>
      <c r="C123" s="10" t="str">
        <f t="shared" si="7"/>
        <v>{"key_code":"q"},{"key_code":"o"}</v>
      </c>
      <c r="D123" s="52">
        <f t="shared" si="8"/>
        <v>2</v>
      </c>
      <c r="E123" s="53" t="str">
        <f t="shared" si="9"/>
        <v/>
      </c>
      <c r="F123" s="53" t="str">
        <f t="shared" si="10"/>
        <v>{"key_code":"q"},{"key_code":"o"}</v>
      </c>
      <c r="G123" s="53" t="str">
        <f t="shared" si="11"/>
        <v/>
      </c>
      <c r="H123" s="53" t="str">
        <f t="shared" si="12"/>
        <v/>
      </c>
      <c r="I123" s="54" t="str">
        <f t="shared" si="13"/>
        <v/>
      </c>
    </row>
    <row r="124" spans="1:9">
      <c r="A124" s="21" t="s">
        <v>1008</v>
      </c>
      <c r="B124" s="23" t="s">
        <v>1009</v>
      </c>
      <c r="C124" s="10" t="str">
        <f t="shared" si="7"/>
        <v>{"key_code":"q"},{"key_code":"u"}</v>
      </c>
      <c r="D124" s="52">
        <f t="shared" si="8"/>
        <v>2</v>
      </c>
      <c r="E124" s="53" t="str">
        <f t="shared" si="9"/>
        <v/>
      </c>
      <c r="F124" s="53" t="str">
        <f t="shared" si="10"/>
        <v>{"key_code":"q"},{"key_code":"u"}</v>
      </c>
      <c r="G124" s="53" t="str">
        <f t="shared" si="11"/>
        <v/>
      </c>
      <c r="H124" s="53" t="str">
        <f t="shared" si="12"/>
        <v/>
      </c>
      <c r="I124" s="54" t="str">
        <f t="shared" si="13"/>
        <v/>
      </c>
    </row>
    <row r="125" spans="1:9">
      <c r="A125" s="20" t="s">
        <v>102</v>
      </c>
      <c r="B125" s="23" t="s">
        <v>1010</v>
      </c>
      <c r="C125" s="10" t="str">
        <f t="shared" si="7"/>
        <v>{"key_code":"r"},{"key_code":"a"}</v>
      </c>
      <c r="D125" s="52">
        <f t="shared" si="8"/>
        <v>2</v>
      </c>
      <c r="E125" s="53" t="str">
        <f t="shared" si="9"/>
        <v/>
      </c>
      <c r="F125" s="53" t="str">
        <f t="shared" si="10"/>
        <v>{"key_code":"r"},{"key_code":"a"}</v>
      </c>
      <c r="G125" s="53" t="str">
        <f t="shared" si="11"/>
        <v/>
      </c>
      <c r="H125" s="53" t="str">
        <f t="shared" si="12"/>
        <v/>
      </c>
      <c r="I125" s="54" t="str">
        <f t="shared" si="13"/>
        <v/>
      </c>
    </row>
    <row r="126" spans="1:9">
      <c r="A126" s="20" t="s">
        <v>1011</v>
      </c>
      <c r="B126" s="23" t="s">
        <v>1012</v>
      </c>
      <c r="C126" s="10" t="str">
        <f t="shared" si="7"/>
        <v>{"key_code":"r"},{"key_code":"e"}</v>
      </c>
      <c r="D126" s="52">
        <f t="shared" si="8"/>
        <v>2</v>
      </c>
      <c r="E126" s="53" t="str">
        <f t="shared" si="9"/>
        <v/>
      </c>
      <c r="F126" s="53" t="str">
        <f t="shared" si="10"/>
        <v>{"key_code":"r"},{"key_code":"e"}</v>
      </c>
      <c r="G126" s="53" t="str">
        <f t="shared" si="11"/>
        <v/>
      </c>
      <c r="H126" s="53" t="str">
        <f t="shared" si="12"/>
        <v/>
      </c>
      <c r="I126" s="54" t="str">
        <f t="shared" si="13"/>
        <v/>
      </c>
    </row>
    <row r="127" spans="1:9">
      <c r="A127" s="20" t="s">
        <v>759</v>
      </c>
      <c r="B127" s="23" t="s">
        <v>1013</v>
      </c>
      <c r="C127" s="10" t="str">
        <f t="shared" si="7"/>
        <v>{"key_code":"r"},{"key_code":"i"}</v>
      </c>
      <c r="D127" s="52">
        <f t="shared" si="8"/>
        <v>2</v>
      </c>
      <c r="E127" s="53" t="str">
        <f t="shared" si="9"/>
        <v/>
      </c>
      <c r="F127" s="53" t="str">
        <f t="shared" si="10"/>
        <v>{"key_code":"r"},{"key_code":"i"}</v>
      </c>
      <c r="G127" s="53" t="str">
        <f t="shared" si="11"/>
        <v/>
      </c>
      <c r="H127" s="53" t="str">
        <f t="shared" si="12"/>
        <v/>
      </c>
      <c r="I127" s="54" t="str">
        <f t="shared" si="13"/>
        <v/>
      </c>
    </row>
    <row r="128" spans="1:9">
      <c r="A128" s="20" t="s">
        <v>1014</v>
      </c>
      <c r="B128" s="23" t="s">
        <v>1015</v>
      </c>
      <c r="C128" s="10" t="str">
        <f t="shared" si="7"/>
        <v>{"key_code":"r"},{"key_code":"o"}</v>
      </c>
      <c r="D128" s="52">
        <f t="shared" si="8"/>
        <v>2</v>
      </c>
      <c r="E128" s="53" t="str">
        <f t="shared" si="9"/>
        <v/>
      </c>
      <c r="F128" s="53" t="str">
        <f t="shared" si="10"/>
        <v>{"key_code":"r"},{"key_code":"o"}</v>
      </c>
      <c r="G128" s="53" t="str">
        <f t="shared" si="11"/>
        <v/>
      </c>
      <c r="H128" s="53" t="str">
        <f t="shared" si="12"/>
        <v/>
      </c>
      <c r="I128" s="54" t="str">
        <f t="shared" si="13"/>
        <v/>
      </c>
    </row>
    <row r="129" spans="1:9">
      <c r="A129" s="20" t="s">
        <v>407</v>
      </c>
      <c r="B129" s="23" t="s">
        <v>1016</v>
      </c>
      <c r="C129" s="10" t="str">
        <f t="shared" si="7"/>
        <v>{"key_code":"r"},{"key_code":"u"}</v>
      </c>
      <c r="D129" s="52">
        <f t="shared" si="8"/>
        <v>2</v>
      </c>
      <c r="E129" s="53" t="str">
        <f t="shared" si="9"/>
        <v/>
      </c>
      <c r="F129" s="53" t="str">
        <f t="shared" si="10"/>
        <v>{"key_code":"r"},{"key_code":"u"}</v>
      </c>
      <c r="G129" s="53" t="str">
        <f t="shared" si="11"/>
        <v/>
      </c>
      <c r="H129" s="53" t="str">
        <f t="shared" si="12"/>
        <v/>
      </c>
      <c r="I129" s="54" t="str">
        <f t="shared" si="13"/>
        <v/>
      </c>
    </row>
    <row r="130" spans="1:9">
      <c r="A130" s="20" t="s">
        <v>1017</v>
      </c>
      <c r="B130" s="23" t="s">
        <v>1018</v>
      </c>
      <c r="C130" s="10" t="str">
        <f t="shared" si="7"/>
        <v>{"key_code":"r"},{"key_code":"y"},{"key_code":"a"}</v>
      </c>
      <c r="D130" s="52">
        <f t="shared" si="8"/>
        <v>3</v>
      </c>
      <c r="E130" s="53" t="str">
        <f t="shared" si="9"/>
        <v/>
      </c>
      <c r="F130" s="53" t="str">
        <f t="shared" si="10"/>
        <v/>
      </c>
      <c r="G130" s="53" t="str">
        <f t="shared" si="11"/>
        <v>{"key_code":"r"},{"key_code":"y"},{"key_code":"a"}</v>
      </c>
      <c r="H130" s="53" t="str">
        <f t="shared" si="12"/>
        <v/>
      </c>
      <c r="I130" s="54" t="str">
        <f t="shared" si="13"/>
        <v/>
      </c>
    </row>
    <row r="131" spans="1:9">
      <c r="A131" s="20" t="s">
        <v>1019</v>
      </c>
      <c r="B131" s="23" t="s">
        <v>1020</v>
      </c>
      <c r="C131" s="10" t="str">
        <f t="shared" si="7"/>
        <v>{"key_code":"r"},{"key_code":"y"},{"key_code":"e"}</v>
      </c>
      <c r="D131" s="52">
        <f t="shared" si="8"/>
        <v>3</v>
      </c>
      <c r="E131" s="53" t="str">
        <f t="shared" si="9"/>
        <v/>
      </c>
      <c r="F131" s="53" t="str">
        <f t="shared" si="10"/>
        <v/>
      </c>
      <c r="G131" s="53" t="str">
        <f t="shared" si="11"/>
        <v>{"key_code":"r"},{"key_code":"y"},{"key_code":"e"}</v>
      </c>
      <c r="H131" s="53" t="str">
        <f t="shared" si="12"/>
        <v/>
      </c>
      <c r="I131" s="54" t="str">
        <f t="shared" si="13"/>
        <v/>
      </c>
    </row>
    <row r="132" spans="1:9">
      <c r="A132" s="20" t="s">
        <v>1021</v>
      </c>
      <c r="B132" s="23" t="s">
        <v>1022</v>
      </c>
      <c r="C132" s="10" t="str">
        <f t="shared" ref="C132:C195" si="14">_xlfn.CONCAT(E132:I132)</f>
        <v>{"key_code":"r"},{"key_code":"y"},{"key_code":"i"}</v>
      </c>
      <c r="D132" s="52">
        <f t="shared" ref="D132:D195" si="15">LEN(B132)</f>
        <v>3</v>
      </c>
      <c r="E132" s="53" t="str">
        <f t="shared" ref="E132:E195" si="16">IF($D132=E$3,_xlfn.CONCAT($E$1,_xlfn.XLOOKUP($B132,入力キー,入力コード),$G$1),"")</f>
        <v/>
      </c>
      <c r="F132" s="53" t="str">
        <f t="shared" ref="F132:F195" si="17">IF($D132=F$3,_xlfn.CONCAT($E$1,_xlfn.XLOOKUP(LEFT($B132),入力キー,入力コード),$F$1,_xlfn.XLOOKUP(RIGHT($B132),入力キー,入力コード),$G$1),"")</f>
        <v/>
      </c>
      <c r="G132" s="53" t="str">
        <f t="shared" ref="G132:G195" si="18">IF($D132=G$3,_xlfn.CONCAT($E$1,_xlfn.XLOOKUP(LEFT($B132),入力キー,入力コード),$F$1,_xlfn.XLOOKUP(MID($B132,2,1),入力キー,入力コード),$F$1,_xlfn.XLOOKUP(RIGHT($B132),入力キー,入力コード),$G$1),"")</f>
        <v>{"key_code":"r"},{"key_code":"y"},{"key_code":"i"}</v>
      </c>
      <c r="H132" s="53" t="str">
        <f t="shared" ref="H132:H195" si="19">IF($D132=H$3,_xlfn.CONCAT($E$1,_xlfn.XLOOKUP(LEFT($B132),入力キー,入力コード),$F$1,_xlfn.XLOOKUP(MID($B132,2,1),入力キー,入力コード),$F$1,_xlfn.XLOOKUP(MID($B132,3,1),入力キー,入力コード),$F$1,_xlfn.XLOOKUP(RIGHT($B132),入力キー,入力コード),$G$1),"")</f>
        <v/>
      </c>
      <c r="I132" s="54" t="str">
        <f t="shared" ref="I132:I195" si="20">IF($D132=I$3,_xlfn.CONCAT($E$1,_xlfn.XLOOKUP(LEFT($B132),入力キー,入力コード),$F$1,_xlfn.XLOOKUP(MID($B132,2,1),入力キー,入力コード),$F$1,_xlfn.XLOOKUP(MID($B132,3,1),入力キー,入力コード),$F$1,_xlfn.XLOOKUP(MID($B132,4,1),入力キー,入力コード),$F$1,_xlfn.XLOOKUP(RIGHT($B132),入力キー,入力コード),$G$1),"")</f>
        <v/>
      </c>
    </row>
    <row r="133" spans="1:9">
      <c r="A133" s="20" t="s">
        <v>1023</v>
      </c>
      <c r="B133" s="23" t="s">
        <v>1024</v>
      </c>
      <c r="C133" s="10" t="str">
        <f t="shared" si="14"/>
        <v>{"key_code":"r"},{"key_code":"y"},{"key_code":"o"}</v>
      </c>
      <c r="D133" s="52">
        <f t="shared" si="15"/>
        <v>3</v>
      </c>
      <c r="E133" s="53" t="str">
        <f t="shared" si="16"/>
        <v/>
      </c>
      <c r="F133" s="53" t="str">
        <f t="shared" si="17"/>
        <v/>
      </c>
      <c r="G133" s="53" t="str">
        <f t="shared" si="18"/>
        <v>{"key_code":"r"},{"key_code":"y"},{"key_code":"o"}</v>
      </c>
      <c r="H133" s="53" t="str">
        <f t="shared" si="19"/>
        <v/>
      </c>
      <c r="I133" s="54" t="str">
        <f t="shared" si="20"/>
        <v/>
      </c>
    </row>
    <row r="134" spans="1:9">
      <c r="A134" s="20" t="s">
        <v>1025</v>
      </c>
      <c r="B134" s="23" t="s">
        <v>1026</v>
      </c>
      <c r="C134" s="10" t="str">
        <f t="shared" si="14"/>
        <v>{"key_code":"r"},{"key_code":"y"},{"key_code":"u"}</v>
      </c>
      <c r="D134" s="52">
        <f t="shared" si="15"/>
        <v>3</v>
      </c>
      <c r="E134" s="53" t="str">
        <f t="shared" si="16"/>
        <v/>
      </c>
      <c r="F134" s="53" t="str">
        <f t="shared" si="17"/>
        <v/>
      </c>
      <c r="G134" s="53" t="str">
        <f t="shared" si="18"/>
        <v>{"key_code":"r"},{"key_code":"y"},{"key_code":"u"}</v>
      </c>
      <c r="H134" s="53" t="str">
        <f t="shared" si="19"/>
        <v/>
      </c>
      <c r="I134" s="54" t="str">
        <f t="shared" si="20"/>
        <v/>
      </c>
    </row>
    <row r="135" spans="1:9">
      <c r="A135" s="20" t="s">
        <v>19</v>
      </c>
      <c r="B135" s="23" t="s">
        <v>1027</v>
      </c>
      <c r="C135" s="10" t="str">
        <f t="shared" si="14"/>
        <v>{"key_code":"s"},{"key_code":"a"}</v>
      </c>
      <c r="D135" s="52">
        <f t="shared" si="15"/>
        <v>2</v>
      </c>
      <c r="E135" s="53" t="str">
        <f t="shared" si="16"/>
        <v/>
      </c>
      <c r="F135" s="53" t="str">
        <f t="shared" si="17"/>
        <v>{"key_code":"s"},{"key_code":"a"}</v>
      </c>
      <c r="G135" s="53" t="str">
        <f t="shared" si="18"/>
        <v/>
      </c>
      <c r="H135" s="53" t="str">
        <f t="shared" si="19"/>
        <v/>
      </c>
      <c r="I135" s="54" t="str">
        <f t="shared" si="20"/>
        <v/>
      </c>
    </row>
    <row r="136" spans="1:9">
      <c r="A136" s="20" t="s">
        <v>45</v>
      </c>
      <c r="B136" s="23" t="s">
        <v>1028</v>
      </c>
      <c r="C136" s="10" t="str">
        <f t="shared" si="14"/>
        <v>{"key_code":"s"},{"key_code":"e"}</v>
      </c>
      <c r="D136" s="52">
        <f t="shared" si="15"/>
        <v>2</v>
      </c>
      <c r="E136" s="53" t="str">
        <f t="shared" si="16"/>
        <v/>
      </c>
      <c r="F136" s="53" t="str">
        <f t="shared" si="17"/>
        <v>{"key_code":"s"},{"key_code":"e"}</v>
      </c>
      <c r="G136" s="53" t="str">
        <f t="shared" si="18"/>
        <v/>
      </c>
      <c r="H136" s="53" t="str">
        <f t="shared" si="19"/>
        <v/>
      </c>
      <c r="I136" s="54" t="str">
        <f t="shared" si="20"/>
        <v/>
      </c>
    </row>
    <row r="137" spans="1:9">
      <c r="A137" s="20" t="s">
        <v>30</v>
      </c>
      <c r="B137" s="23" t="s">
        <v>1029</v>
      </c>
      <c r="C137" s="10" t="str">
        <f t="shared" si="14"/>
        <v>{"key_code":"s"},{"key_code":"i"}</v>
      </c>
      <c r="D137" s="52">
        <f t="shared" si="15"/>
        <v>2</v>
      </c>
      <c r="E137" s="53" t="str">
        <f t="shared" si="16"/>
        <v/>
      </c>
      <c r="F137" s="53" t="str">
        <f t="shared" si="17"/>
        <v>{"key_code":"s"},{"key_code":"i"}</v>
      </c>
      <c r="G137" s="53" t="str">
        <f t="shared" si="18"/>
        <v/>
      </c>
      <c r="H137" s="53" t="str">
        <f t="shared" si="19"/>
        <v/>
      </c>
      <c r="I137" s="54" t="str">
        <f t="shared" si="20"/>
        <v/>
      </c>
    </row>
    <row r="138" spans="1:9">
      <c r="A138" s="20" t="s">
        <v>94</v>
      </c>
      <c r="B138" s="23" t="s">
        <v>1030</v>
      </c>
      <c r="C138" s="10" t="str">
        <f t="shared" si="14"/>
        <v>{"key_code":"s"},{"key_code":"o"}</v>
      </c>
      <c r="D138" s="52">
        <f t="shared" si="15"/>
        <v>2</v>
      </c>
      <c r="E138" s="53" t="str">
        <f t="shared" si="16"/>
        <v/>
      </c>
      <c r="F138" s="53" t="str">
        <f t="shared" si="17"/>
        <v>{"key_code":"s"},{"key_code":"o"}</v>
      </c>
      <c r="G138" s="53" t="str">
        <f t="shared" si="18"/>
        <v/>
      </c>
      <c r="H138" s="53" t="str">
        <f t="shared" si="19"/>
        <v/>
      </c>
      <c r="I138" s="54" t="str">
        <f t="shared" si="20"/>
        <v/>
      </c>
    </row>
    <row r="139" spans="1:9">
      <c r="A139" s="20" t="s">
        <v>40</v>
      </c>
      <c r="B139" s="23" t="s">
        <v>1031</v>
      </c>
      <c r="C139" s="10" t="str">
        <f t="shared" si="14"/>
        <v>{"key_code":"s"},{"key_code":"u"}</v>
      </c>
      <c r="D139" s="52">
        <f t="shared" si="15"/>
        <v>2</v>
      </c>
      <c r="E139" s="53" t="str">
        <f t="shared" si="16"/>
        <v/>
      </c>
      <c r="F139" s="53" t="str">
        <f t="shared" si="17"/>
        <v>{"key_code":"s"},{"key_code":"u"}</v>
      </c>
      <c r="G139" s="53" t="str">
        <f t="shared" si="18"/>
        <v/>
      </c>
      <c r="H139" s="53" t="str">
        <f t="shared" si="19"/>
        <v/>
      </c>
      <c r="I139" s="54" t="str">
        <f t="shared" si="20"/>
        <v/>
      </c>
    </row>
    <row r="140" spans="1:9">
      <c r="A140" s="21" t="s">
        <v>1032</v>
      </c>
      <c r="B140" s="23" t="s">
        <v>1033</v>
      </c>
      <c r="C140" s="10" t="str">
        <f t="shared" si="14"/>
        <v>{"key_code":"s"},{"key_code":"u"},{"key_code":"x"},{"key_code":"a"}</v>
      </c>
      <c r="D140" s="52">
        <f t="shared" si="15"/>
        <v>4</v>
      </c>
      <c r="E140" s="53" t="str">
        <f t="shared" si="16"/>
        <v/>
      </c>
      <c r="F140" s="53" t="str">
        <f t="shared" si="17"/>
        <v/>
      </c>
      <c r="G140" s="53" t="str">
        <f t="shared" si="18"/>
        <v/>
      </c>
      <c r="H140" s="53" t="str">
        <f t="shared" si="19"/>
        <v>{"key_code":"s"},{"key_code":"u"},{"key_code":"x"},{"key_code":"a"}</v>
      </c>
      <c r="I140" s="54" t="str">
        <f t="shared" si="20"/>
        <v/>
      </c>
    </row>
    <row r="141" spans="1:9">
      <c r="A141" s="21" t="s">
        <v>1034</v>
      </c>
      <c r="B141" s="23" t="s">
        <v>1035</v>
      </c>
      <c r="C141" s="10" t="str">
        <f t="shared" si="14"/>
        <v>{"key_code":"s"},{"key_code":"u"},{"key_code":"x"},{"key_code":"e"}</v>
      </c>
      <c r="D141" s="52">
        <f t="shared" si="15"/>
        <v>4</v>
      </c>
      <c r="E141" s="53" t="str">
        <f t="shared" si="16"/>
        <v/>
      </c>
      <c r="F141" s="53" t="str">
        <f t="shared" si="17"/>
        <v/>
      </c>
      <c r="G141" s="53" t="str">
        <f t="shared" si="18"/>
        <v/>
      </c>
      <c r="H141" s="53" t="str">
        <f t="shared" si="19"/>
        <v>{"key_code":"s"},{"key_code":"u"},{"key_code":"x"},{"key_code":"e"}</v>
      </c>
      <c r="I141" s="54" t="str">
        <f t="shared" si="20"/>
        <v/>
      </c>
    </row>
    <row r="142" spans="1:9">
      <c r="A142" s="21" t="s">
        <v>1036</v>
      </c>
      <c r="B142" s="23" t="s">
        <v>1037</v>
      </c>
      <c r="C142" s="10" t="str">
        <f t="shared" si="14"/>
        <v>{"key_code":"s"},{"key_code":"u"},{"key_code":"x"},{"key_code":"i"}</v>
      </c>
      <c r="D142" s="52">
        <f t="shared" si="15"/>
        <v>4</v>
      </c>
      <c r="E142" s="53" t="str">
        <f t="shared" si="16"/>
        <v/>
      </c>
      <c r="F142" s="53" t="str">
        <f t="shared" si="17"/>
        <v/>
      </c>
      <c r="G142" s="53" t="str">
        <f t="shared" si="18"/>
        <v/>
      </c>
      <c r="H142" s="53" t="str">
        <f t="shared" si="19"/>
        <v>{"key_code":"s"},{"key_code":"u"},{"key_code":"x"},{"key_code":"i"}</v>
      </c>
      <c r="I142" s="54" t="str">
        <f t="shared" si="20"/>
        <v/>
      </c>
    </row>
    <row r="143" spans="1:9">
      <c r="A143" s="21" t="s">
        <v>1038</v>
      </c>
      <c r="B143" s="23" t="s">
        <v>1039</v>
      </c>
      <c r="C143" s="10" t="str">
        <f t="shared" si="14"/>
        <v>{"key_code":"s"},{"key_code":"u"},{"key_code":"x"},{"key_code":"o"}</v>
      </c>
      <c r="D143" s="52">
        <f t="shared" si="15"/>
        <v>4</v>
      </c>
      <c r="E143" s="53" t="str">
        <f t="shared" si="16"/>
        <v/>
      </c>
      <c r="F143" s="53" t="str">
        <f t="shared" si="17"/>
        <v/>
      </c>
      <c r="G143" s="53" t="str">
        <f t="shared" si="18"/>
        <v/>
      </c>
      <c r="H143" s="53" t="str">
        <f t="shared" si="19"/>
        <v>{"key_code":"s"},{"key_code":"u"},{"key_code":"x"},{"key_code":"o"}</v>
      </c>
      <c r="I143" s="54" t="str">
        <f t="shared" si="20"/>
        <v/>
      </c>
    </row>
    <row r="144" spans="1:9">
      <c r="A144" s="21" t="s">
        <v>1040</v>
      </c>
      <c r="B144" s="23" t="s">
        <v>1041</v>
      </c>
      <c r="C144" s="10" t="str">
        <f t="shared" si="14"/>
        <v>{"key_code":"s"},{"key_code":"u"},{"key_code":"x"},{"key_code":"u"}</v>
      </c>
      <c r="D144" s="52">
        <f t="shared" si="15"/>
        <v>4</v>
      </c>
      <c r="E144" s="53" t="str">
        <f t="shared" si="16"/>
        <v/>
      </c>
      <c r="F144" s="53" t="str">
        <f t="shared" si="17"/>
        <v/>
      </c>
      <c r="G144" s="53" t="str">
        <f t="shared" si="18"/>
        <v/>
      </c>
      <c r="H144" s="53" t="str">
        <f t="shared" si="19"/>
        <v>{"key_code":"s"},{"key_code":"u"},{"key_code":"x"},{"key_code":"u"}</v>
      </c>
      <c r="I144" s="54" t="str">
        <f t="shared" si="20"/>
        <v/>
      </c>
    </row>
    <row r="145" spans="1:9">
      <c r="A145" s="20" t="s">
        <v>1042</v>
      </c>
      <c r="B145" s="23" t="s">
        <v>1043</v>
      </c>
      <c r="C145" s="10" t="str">
        <f t="shared" si="14"/>
        <v>{"key_code":"s"},{"key_code":"y"},{"key_code":"a"}</v>
      </c>
      <c r="D145" s="52">
        <f t="shared" si="15"/>
        <v>3</v>
      </c>
      <c r="E145" s="53" t="str">
        <f t="shared" si="16"/>
        <v/>
      </c>
      <c r="F145" s="53" t="str">
        <f t="shared" si="17"/>
        <v/>
      </c>
      <c r="G145" s="53" t="str">
        <f t="shared" si="18"/>
        <v>{"key_code":"s"},{"key_code":"y"},{"key_code":"a"}</v>
      </c>
      <c r="H145" s="53" t="str">
        <f t="shared" si="19"/>
        <v/>
      </c>
      <c r="I145" s="54" t="str">
        <f t="shared" si="20"/>
        <v/>
      </c>
    </row>
    <row r="146" spans="1:9">
      <c r="A146" s="20" t="s">
        <v>1044</v>
      </c>
      <c r="B146" s="23" t="s">
        <v>1045</v>
      </c>
      <c r="C146" s="10" t="str">
        <f t="shared" si="14"/>
        <v>{"key_code":"s"},{"key_code":"y"},{"key_code":"e"}</v>
      </c>
      <c r="D146" s="52">
        <f t="shared" si="15"/>
        <v>3</v>
      </c>
      <c r="E146" s="53" t="str">
        <f t="shared" si="16"/>
        <v/>
      </c>
      <c r="F146" s="53" t="str">
        <f t="shared" si="17"/>
        <v/>
      </c>
      <c r="G146" s="53" t="str">
        <f t="shared" si="18"/>
        <v>{"key_code":"s"},{"key_code":"y"},{"key_code":"e"}</v>
      </c>
      <c r="H146" s="53" t="str">
        <f t="shared" si="19"/>
        <v/>
      </c>
      <c r="I146" s="54" t="str">
        <f t="shared" si="20"/>
        <v/>
      </c>
    </row>
    <row r="147" spans="1:9">
      <c r="A147" s="20" t="s">
        <v>1046</v>
      </c>
      <c r="B147" s="23" t="s">
        <v>1047</v>
      </c>
      <c r="C147" s="10" t="str">
        <f t="shared" si="14"/>
        <v>{"key_code":"s"},{"key_code":"y"},{"key_code":"i"}</v>
      </c>
      <c r="D147" s="52">
        <f t="shared" si="15"/>
        <v>3</v>
      </c>
      <c r="E147" s="53" t="str">
        <f t="shared" si="16"/>
        <v/>
      </c>
      <c r="F147" s="53" t="str">
        <f t="shared" si="17"/>
        <v/>
      </c>
      <c r="G147" s="53" t="str">
        <f t="shared" si="18"/>
        <v>{"key_code":"s"},{"key_code":"y"},{"key_code":"i"}</v>
      </c>
      <c r="H147" s="53" t="str">
        <f t="shared" si="19"/>
        <v/>
      </c>
      <c r="I147" s="54" t="str">
        <f t="shared" si="20"/>
        <v/>
      </c>
    </row>
    <row r="148" spans="1:9">
      <c r="A148" s="20" t="s">
        <v>1048</v>
      </c>
      <c r="B148" s="23" t="s">
        <v>1049</v>
      </c>
      <c r="C148" s="10" t="str">
        <f t="shared" si="14"/>
        <v>{"key_code":"s"},{"key_code":"y"},{"key_code":"o"}</v>
      </c>
      <c r="D148" s="52">
        <f t="shared" si="15"/>
        <v>3</v>
      </c>
      <c r="E148" s="53" t="str">
        <f t="shared" si="16"/>
        <v/>
      </c>
      <c r="F148" s="53" t="str">
        <f t="shared" si="17"/>
        <v/>
      </c>
      <c r="G148" s="53" t="str">
        <f t="shared" si="18"/>
        <v>{"key_code":"s"},{"key_code":"y"},{"key_code":"o"}</v>
      </c>
      <c r="H148" s="53" t="str">
        <f t="shared" si="19"/>
        <v/>
      </c>
      <c r="I148" s="54" t="str">
        <f t="shared" si="20"/>
        <v/>
      </c>
    </row>
    <row r="149" spans="1:9">
      <c r="A149" s="20" t="s">
        <v>1050</v>
      </c>
      <c r="B149" s="23" t="s">
        <v>1051</v>
      </c>
      <c r="C149" s="10" t="str">
        <f t="shared" si="14"/>
        <v>{"key_code":"s"},{"key_code":"y"},{"key_code":"u"}</v>
      </c>
      <c r="D149" s="52">
        <f t="shared" si="15"/>
        <v>3</v>
      </c>
      <c r="E149" s="53" t="str">
        <f t="shared" si="16"/>
        <v/>
      </c>
      <c r="F149" s="53" t="str">
        <f t="shared" si="17"/>
        <v/>
      </c>
      <c r="G149" s="53" t="str">
        <f t="shared" si="18"/>
        <v>{"key_code":"s"},{"key_code":"y"},{"key_code":"u"}</v>
      </c>
      <c r="H149" s="53" t="str">
        <f t="shared" si="19"/>
        <v/>
      </c>
      <c r="I149" s="54" t="str">
        <f t="shared" si="20"/>
        <v/>
      </c>
    </row>
    <row r="150" spans="1:9">
      <c r="A150" s="20" t="s">
        <v>96</v>
      </c>
      <c r="B150" s="23" t="s">
        <v>1052</v>
      </c>
      <c r="C150" s="10" t="str">
        <f t="shared" si="14"/>
        <v>{"key_code":"t"},{"key_code":"a"}</v>
      </c>
      <c r="D150" s="52">
        <f t="shared" si="15"/>
        <v>2</v>
      </c>
      <c r="E150" s="53" t="str">
        <f t="shared" si="16"/>
        <v/>
      </c>
      <c r="F150" s="53" t="str">
        <f t="shared" si="17"/>
        <v>{"key_code":"t"},{"key_code":"a"}</v>
      </c>
      <c r="G150" s="53" t="str">
        <f t="shared" si="18"/>
        <v/>
      </c>
      <c r="H150" s="53" t="str">
        <f t="shared" si="19"/>
        <v/>
      </c>
      <c r="I150" s="54" t="str">
        <f t="shared" si="20"/>
        <v/>
      </c>
    </row>
    <row r="151" spans="1:9">
      <c r="A151" s="20" t="s">
        <v>421</v>
      </c>
      <c r="B151" s="23" t="s">
        <v>1053</v>
      </c>
      <c r="C151" s="10" t="str">
        <f t="shared" si="14"/>
        <v>{"key_code":"t"},{"key_code":"e"}</v>
      </c>
      <c r="D151" s="52">
        <f t="shared" si="15"/>
        <v>2</v>
      </c>
      <c r="E151" s="53" t="str">
        <f t="shared" si="16"/>
        <v/>
      </c>
      <c r="F151" s="53" t="str">
        <f t="shared" si="17"/>
        <v>{"key_code":"t"},{"key_code":"e"}</v>
      </c>
      <c r="G151" s="53" t="str">
        <f t="shared" si="18"/>
        <v/>
      </c>
      <c r="H151" s="53" t="str">
        <f t="shared" si="19"/>
        <v/>
      </c>
      <c r="I151" s="54" t="str">
        <f t="shared" si="20"/>
        <v/>
      </c>
    </row>
    <row r="152" spans="1:9">
      <c r="A152" s="21" t="s">
        <v>1054</v>
      </c>
      <c r="B152" s="23" t="s">
        <v>1055</v>
      </c>
      <c r="C152" s="10" t="str">
        <f t="shared" si="14"/>
        <v>{"key_code":"t"},{"key_code":"h"},{"key_code":"a"}</v>
      </c>
      <c r="D152" s="52">
        <f t="shared" si="15"/>
        <v>3</v>
      </c>
      <c r="E152" s="53" t="str">
        <f t="shared" si="16"/>
        <v/>
      </c>
      <c r="F152" s="53" t="str">
        <f t="shared" si="17"/>
        <v/>
      </c>
      <c r="G152" s="53" t="str">
        <f t="shared" si="18"/>
        <v>{"key_code":"t"},{"key_code":"h"},{"key_code":"a"}</v>
      </c>
      <c r="H152" s="53" t="str">
        <f t="shared" si="19"/>
        <v/>
      </c>
      <c r="I152" s="54" t="str">
        <f t="shared" si="20"/>
        <v/>
      </c>
    </row>
    <row r="153" spans="1:9">
      <c r="A153" s="21" t="s">
        <v>1056</v>
      </c>
      <c r="B153" s="23" t="s">
        <v>1057</v>
      </c>
      <c r="C153" s="10" t="str">
        <f t="shared" si="14"/>
        <v>{"key_code":"t"},{"key_code":"h"},{"key_code":"e"}</v>
      </c>
      <c r="D153" s="52">
        <f t="shared" si="15"/>
        <v>3</v>
      </c>
      <c r="E153" s="53" t="str">
        <f t="shared" si="16"/>
        <v/>
      </c>
      <c r="F153" s="53" t="str">
        <f t="shared" si="17"/>
        <v/>
      </c>
      <c r="G153" s="53" t="str">
        <f t="shared" si="18"/>
        <v>{"key_code":"t"},{"key_code":"h"},{"key_code":"e"}</v>
      </c>
      <c r="H153" s="53" t="str">
        <f t="shared" si="19"/>
        <v/>
      </c>
      <c r="I153" s="54" t="str">
        <f t="shared" si="20"/>
        <v/>
      </c>
    </row>
    <row r="154" spans="1:9">
      <c r="A154" s="21" t="s">
        <v>1058</v>
      </c>
      <c r="B154" s="23" t="s">
        <v>1059</v>
      </c>
      <c r="C154" s="10" t="str">
        <f t="shared" si="14"/>
        <v>{"key_code":"t"},{"key_code":"h"},{"key_code":"i"}</v>
      </c>
      <c r="D154" s="52">
        <f t="shared" si="15"/>
        <v>3</v>
      </c>
      <c r="E154" s="53" t="str">
        <f t="shared" si="16"/>
        <v/>
      </c>
      <c r="F154" s="53" t="str">
        <f t="shared" si="17"/>
        <v/>
      </c>
      <c r="G154" s="53" t="str">
        <f t="shared" si="18"/>
        <v>{"key_code":"t"},{"key_code":"h"},{"key_code":"i"}</v>
      </c>
      <c r="H154" s="53" t="str">
        <f t="shared" si="19"/>
        <v/>
      </c>
      <c r="I154" s="54" t="str">
        <f t="shared" si="20"/>
        <v/>
      </c>
    </row>
    <row r="155" spans="1:9">
      <c r="A155" s="21" t="s">
        <v>1060</v>
      </c>
      <c r="B155" s="23" t="s">
        <v>1061</v>
      </c>
      <c r="C155" s="10" t="str">
        <f t="shared" si="14"/>
        <v>{"key_code":"t"},{"key_code":"h"},{"key_code":"o"}</v>
      </c>
      <c r="D155" s="52">
        <f t="shared" si="15"/>
        <v>3</v>
      </c>
      <c r="E155" s="53" t="str">
        <f t="shared" si="16"/>
        <v/>
      </c>
      <c r="F155" s="53" t="str">
        <f t="shared" si="17"/>
        <v/>
      </c>
      <c r="G155" s="53" t="str">
        <f t="shared" si="18"/>
        <v>{"key_code":"t"},{"key_code":"h"},{"key_code":"o"}</v>
      </c>
      <c r="H155" s="53" t="str">
        <f t="shared" si="19"/>
        <v/>
      </c>
      <c r="I155" s="54" t="str">
        <f t="shared" si="20"/>
        <v/>
      </c>
    </row>
    <row r="156" spans="1:9">
      <c r="A156" s="21" t="s">
        <v>1062</v>
      </c>
      <c r="B156" s="23" t="s">
        <v>1063</v>
      </c>
      <c r="C156" s="10" t="str">
        <f t="shared" si="14"/>
        <v>{"key_code":"t"},{"key_code":"h"},{"key_code":"u"}</v>
      </c>
      <c r="D156" s="52">
        <f t="shared" si="15"/>
        <v>3</v>
      </c>
      <c r="E156" s="53" t="str">
        <f t="shared" si="16"/>
        <v/>
      </c>
      <c r="F156" s="53" t="str">
        <f t="shared" si="17"/>
        <v/>
      </c>
      <c r="G156" s="53" t="str">
        <f t="shared" si="18"/>
        <v>{"key_code":"t"},{"key_code":"h"},{"key_code":"u"}</v>
      </c>
      <c r="H156" s="53" t="str">
        <f t="shared" si="19"/>
        <v/>
      </c>
      <c r="I156" s="54" t="str">
        <f t="shared" si="20"/>
        <v/>
      </c>
    </row>
    <row r="157" spans="1:9">
      <c r="A157" s="20" t="s">
        <v>50</v>
      </c>
      <c r="B157" s="23" t="s">
        <v>1064</v>
      </c>
      <c r="C157" s="10" t="str">
        <f t="shared" si="14"/>
        <v>{"key_code":"t"},{"key_code":"i"}</v>
      </c>
      <c r="D157" s="52">
        <f t="shared" si="15"/>
        <v>2</v>
      </c>
      <c r="E157" s="53" t="str">
        <f t="shared" si="16"/>
        <v/>
      </c>
      <c r="F157" s="53" t="str">
        <f t="shared" si="17"/>
        <v>{"key_code":"t"},{"key_code":"i"}</v>
      </c>
      <c r="G157" s="53" t="str">
        <f t="shared" si="18"/>
        <v/>
      </c>
      <c r="H157" s="53" t="str">
        <f t="shared" si="19"/>
        <v/>
      </c>
      <c r="I157" s="54" t="str">
        <f t="shared" si="20"/>
        <v/>
      </c>
    </row>
    <row r="158" spans="1:9">
      <c r="A158" s="20" t="s">
        <v>354</v>
      </c>
      <c r="B158" s="23" t="s">
        <v>1065</v>
      </c>
      <c r="C158" s="10" t="str">
        <f t="shared" si="14"/>
        <v>{"key_code":"t"},{"key_code":"o"}</v>
      </c>
      <c r="D158" s="52">
        <f t="shared" si="15"/>
        <v>2</v>
      </c>
      <c r="E158" s="53" t="str">
        <f t="shared" si="16"/>
        <v/>
      </c>
      <c r="F158" s="53" t="str">
        <f t="shared" si="17"/>
        <v>{"key_code":"t"},{"key_code":"o"}</v>
      </c>
      <c r="G158" s="53" t="str">
        <f t="shared" si="18"/>
        <v/>
      </c>
      <c r="H158" s="53" t="str">
        <f t="shared" si="19"/>
        <v/>
      </c>
      <c r="I158" s="54" t="str">
        <f t="shared" si="20"/>
        <v/>
      </c>
    </row>
    <row r="159" spans="1:9">
      <c r="A159" s="21" t="s">
        <v>1066</v>
      </c>
      <c r="B159" s="23" t="s">
        <v>1067</v>
      </c>
      <c r="C159" s="10" t="str">
        <f t="shared" si="14"/>
        <v>{"key_code":"t"},{"key_code":"s"},{"key_code":"a"}</v>
      </c>
      <c r="D159" s="52">
        <f t="shared" si="15"/>
        <v>3</v>
      </c>
      <c r="E159" s="53" t="str">
        <f t="shared" si="16"/>
        <v/>
      </c>
      <c r="F159" s="53" t="str">
        <f t="shared" si="17"/>
        <v/>
      </c>
      <c r="G159" s="53" t="str">
        <f t="shared" si="18"/>
        <v>{"key_code":"t"},{"key_code":"s"},{"key_code":"a"}</v>
      </c>
      <c r="H159" s="53" t="str">
        <f t="shared" si="19"/>
        <v/>
      </c>
      <c r="I159" s="54" t="str">
        <f t="shared" si="20"/>
        <v/>
      </c>
    </row>
    <row r="160" spans="1:9">
      <c r="A160" s="21" t="s">
        <v>1068</v>
      </c>
      <c r="B160" s="23" t="s">
        <v>1069</v>
      </c>
      <c r="C160" s="10" t="str">
        <f t="shared" si="14"/>
        <v>{"key_code":"t"},{"key_code":"s"},{"key_code":"e"}</v>
      </c>
      <c r="D160" s="52">
        <f t="shared" si="15"/>
        <v>3</v>
      </c>
      <c r="E160" s="53" t="str">
        <f t="shared" si="16"/>
        <v/>
      </c>
      <c r="F160" s="53" t="str">
        <f t="shared" si="17"/>
        <v/>
      </c>
      <c r="G160" s="53" t="str">
        <f t="shared" si="18"/>
        <v>{"key_code":"t"},{"key_code":"s"},{"key_code":"e"}</v>
      </c>
      <c r="H160" s="53" t="str">
        <f t="shared" si="19"/>
        <v/>
      </c>
      <c r="I160" s="54" t="str">
        <f t="shared" si="20"/>
        <v/>
      </c>
    </row>
    <row r="161" spans="1:9">
      <c r="A161" s="21" t="s">
        <v>1070</v>
      </c>
      <c r="B161" s="23" t="s">
        <v>1071</v>
      </c>
      <c r="C161" s="10" t="str">
        <f t="shared" si="14"/>
        <v>{"key_code":"t"},{"key_code":"s"},{"key_code":"i"}</v>
      </c>
      <c r="D161" s="52">
        <f t="shared" si="15"/>
        <v>3</v>
      </c>
      <c r="E161" s="53" t="str">
        <f t="shared" si="16"/>
        <v/>
      </c>
      <c r="F161" s="53" t="str">
        <f t="shared" si="17"/>
        <v/>
      </c>
      <c r="G161" s="53" t="str">
        <f t="shared" si="18"/>
        <v>{"key_code":"t"},{"key_code":"s"},{"key_code":"i"}</v>
      </c>
      <c r="H161" s="53" t="str">
        <f t="shared" si="19"/>
        <v/>
      </c>
      <c r="I161" s="54" t="str">
        <f t="shared" si="20"/>
        <v/>
      </c>
    </row>
    <row r="162" spans="1:9">
      <c r="A162" s="21" t="s">
        <v>1072</v>
      </c>
      <c r="B162" s="23" t="s">
        <v>1073</v>
      </c>
      <c r="C162" s="10" t="str">
        <f t="shared" si="14"/>
        <v>{"key_code":"t"},{"key_code":"s"},{"key_code":"o"}</v>
      </c>
      <c r="D162" s="52">
        <f t="shared" si="15"/>
        <v>3</v>
      </c>
      <c r="E162" s="53" t="str">
        <f t="shared" si="16"/>
        <v/>
      </c>
      <c r="F162" s="53" t="str">
        <f t="shared" si="17"/>
        <v/>
      </c>
      <c r="G162" s="53" t="str">
        <f t="shared" si="18"/>
        <v>{"key_code":"t"},{"key_code":"s"},{"key_code":"o"}</v>
      </c>
      <c r="H162" s="53" t="str">
        <f t="shared" si="19"/>
        <v/>
      </c>
      <c r="I162" s="54" t="str">
        <f t="shared" si="20"/>
        <v/>
      </c>
    </row>
    <row r="163" spans="1:9">
      <c r="A163" s="20" t="s">
        <v>1074</v>
      </c>
      <c r="B163" s="23" t="s">
        <v>1075</v>
      </c>
      <c r="C163" s="10" t="str">
        <f t="shared" si="14"/>
        <v>{"key_code":"t"},{"key_code":"u"}</v>
      </c>
      <c r="D163" s="52">
        <f t="shared" si="15"/>
        <v>2</v>
      </c>
      <c r="E163" s="53" t="str">
        <f t="shared" si="16"/>
        <v/>
      </c>
      <c r="F163" s="53" t="str">
        <f t="shared" si="17"/>
        <v>{"key_code":"t"},{"key_code":"u"}</v>
      </c>
      <c r="G163" s="53" t="str">
        <f t="shared" si="18"/>
        <v/>
      </c>
      <c r="H163" s="53" t="str">
        <f t="shared" si="19"/>
        <v/>
      </c>
      <c r="I163" s="54" t="str">
        <f t="shared" si="20"/>
        <v/>
      </c>
    </row>
    <row r="164" spans="1:9">
      <c r="A164" s="21" t="s">
        <v>1076</v>
      </c>
      <c r="B164" s="23" t="s">
        <v>1077</v>
      </c>
      <c r="C164" s="10" t="str">
        <f t="shared" si="14"/>
        <v>{"key_code":"t"},{"key_code":"w"},{"key_code":"a"}</v>
      </c>
      <c r="D164" s="52">
        <f t="shared" si="15"/>
        <v>3</v>
      </c>
      <c r="E164" s="53" t="str">
        <f t="shared" si="16"/>
        <v/>
      </c>
      <c r="F164" s="53" t="str">
        <f t="shared" si="17"/>
        <v/>
      </c>
      <c r="G164" s="53" t="str">
        <f t="shared" si="18"/>
        <v>{"key_code":"t"},{"key_code":"w"},{"key_code":"a"}</v>
      </c>
      <c r="H164" s="53" t="str">
        <f t="shared" si="19"/>
        <v/>
      </c>
      <c r="I164" s="54" t="str">
        <f t="shared" si="20"/>
        <v/>
      </c>
    </row>
    <row r="165" spans="1:9">
      <c r="A165" s="21" t="s">
        <v>1078</v>
      </c>
      <c r="B165" s="23" t="s">
        <v>1079</v>
      </c>
      <c r="C165" s="10" t="str">
        <f t="shared" si="14"/>
        <v>{"key_code":"t"},{"key_code":"w"},{"key_code":"e"}</v>
      </c>
      <c r="D165" s="52">
        <f t="shared" si="15"/>
        <v>3</v>
      </c>
      <c r="E165" s="53" t="str">
        <f t="shared" si="16"/>
        <v/>
      </c>
      <c r="F165" s="53" t="str">
        <f t="shared" si="17"/>
        <v/>
      </c>
      <c r="G165" s="53" t="str">
        <f t="shared" si="18"/>
        <v>{"key_code":"t"},{"key_code":"w"},{"key_code":"e"}</v>
      </c>
      <c r="H165" s="53" t="str">
        <f t="shared" si="19"/>
        <v/>
      </c>
      <c r="I165" s="54" t="str">
        <f t="shared" si="20"/>
        <v/>
      </c>
    </row>
    <row r="166" spans="1:9">
      <c r="A166" s="21" t="s">
        <v>1080</v>
      </c>
      <c r="B166" s="23" t="s">
        <v>1081</v>
      </c>
      <c r="C166" s="10" t="str">
        <f t="shared" si="14"/>
        <v>{"key_code":"t"},{"key_code":"w"},{"key_code":"i"}</v>
      </c>
      <c r="D166" s="52">
        <f t="shared" si="15"/>
        <v>3</v>
      </c>
      <c r="E166" s="53" t="str">
        <f t="shared" si="16"/>
        <v/>
      </c>
      <c r="F166" s="53" t="str">
        <f t="shared" si="17"/>
        <v/>
      </c>
      <c r="G166" s="53" t="str">
        <f t="shared" si="18"/>
        <v>{"key_code":"t"},{"key_code":"w"},{"key_code":"i"}</v>
      </c>
      <c r="H166" s="53" t="str">
        <f t="shared" si="19"/>
        <v/>
      </c>
      <c r="I166" s="54" t="str">
        <f t="shared" si="20"/>
        <v/>
      </c>
    </row>
    <row r="167" spans="1:9">
      <c r="A167" s="21" t="s">
        <v>1082</v>
      </c>
      <c r="B167" s="23" t="s">
        <v>1083</v>
      </c>
      <c r="C167" s="10" t="str">
        <f t="shared" si="14"/>
        <v>{"key_code":"t"},{"key_code":"w"},{"key_code":"o"}</v>
      </c>
      <c r="D167" s="52">
        <f t="shared" si="15"/>
        <v>3</v>
      </c>
      <c r="E167" s="53" t="str">
        <f t="shared" si="16"/>
        <v/>
      </c>
      <c r="F167" s="53" t="str">
        <f t="shared" si="17"/>
        <v/>
      </c>
      <c r="G167" s="53" t="str">
        <f t="shared" si="18"/>
        <v>{"key_code":"t"},{"key_code":"w"},{"key_code":"o"}</v>
      </c>
      <c r="H167" s="53" t="str">
        <f t="shared" si="19"/>
        <v/>
      </c>
      <c r="I167" s="54" t="str">
        <f t="shared" si="20"/>
        <v/>
      </c>
    </row>
    <row r="168" spans="1:9">
      <c r="A168" s="21" t="s">
        <v>1084</v>
      </c>
      <c r="B168" s="23" t="s">
        <v>1085</v>
      </c>
      <c r="C168" s="10" t="str">
        <f t="shared" si="14"/>
        <v>{"key_code":"t"},{"key_code":"w"},{"key_code":"u"}</v>
      </c>
      <c r="D168" s="52">
        <f t="shared" si="15"/>
        <v>3</v>
      </c>
      <c r="E168" s="53" t="str">
        <f t="shared" si="16"/>
        <v/>
      </c>
      <c r="F168" s="53" t="str">
        <f t="shared" si="17"/>
        <v/>
      </c>
      <c r="G168" s="53" t="str">
        <f t="shared" si="18"/>
        <v>{"key_code":"t"},{"key_code":"w"},{"key_code":"u"}</v>
      </c>
      <c r="H168" s="53" t="str">
        <f t="shared" si="19"/>
        <v/>
      </c>
      <c r="I168" s="54" t="str">
        <f t="shared" si="20"/>
        <v/>
      </c>
    </row>
    <row r="169" spans="1:9">
      <c r="A169" s="20" t="s">
        <v>1086</v>
      </c>
      <c r="B169" s="23" t="s">
        <v>1087</v>
      </c>
      <c r="C169" s="10" t="str">
        <f t="shared" si="14"/>
        <v>{"key_code":"t"},{"key_code":"y"},{"key_code":"a"}</v>
      </c>
      <c r="D169" s="52">
        <f t="shared" si="15"/>
        <v>3</v>
      </c>
      <c r="E169" s="53" t="str">
        <f t="shared" si="16"/>
        <v/>
      </c>
      <c r="F169" s="53" t="str">
        <f t="shared" si="17"/>
        <v/>
      </c>
      <c r="G169" s="53" t="str">
        <f t="shared" si="18"/>
        <v>{"key_code":"t"},{"key_code":"y"},{"key_code":"a"}</v>
      </c>
      <c r="H169" s="53" t="str">
        <f t="shared" si="19"/>
        <v/>
      </c>
      <c r="I169" s="54" t="str">
        <f t="shared" si="20"/>
        <v/>
      </c>
    </row>
    <row r="170" spans="1:9">
      <c r="A170" s="20" t="s">
        <v>1088</v>
      </c>
      <c r="B170" s="23" t="s">
        <v>1089</v>
      </c>
      <c r="C170" s="10" t="str">
        <f t="shared" si="14"/>
        <v>{"key_code":"t"},{"key_code":"y"},{"key_code":"e"}</v>
      </c>
      <c r="D170" s="52">
        <f t="shared" si="15"/>
        <v>3</v>
      </c>
      <c r="E170" s="53" t="str">
        <f t="shared" si="16"/>
        <v/>
      </c>
      <c r="F170" s="53" t="str">
        <f t="shared" si="17"/>
        <v/>
      </c>
      <c r="G170" s="53" t="str">
        <f t="shared" si="18"/>
        <v>{"key_code":"t"},{"key_code":"y"},{"key_code":"e"}</v>
      </c>
      <c r="H170" s="53" t="str">
        <f t="shared" si="19"/>
        <v/>
      </c>
      <c r="I170" s="54" t="str">
        <f t="shared" si="20"/>
        <v/>
      </c>
    </row>
    <row r="171" spans="1:9">
      <c r="A171" s="20" t="s">
        <v>1090</v>
      </c>
      <c r="B171" s="23" t="s">
        <v>1091</v>
      </c>
      <c r="C171" s="10" t="str">
        <f t="shared" si="14"/>
        <v>{"key_code":"t"},{"key_code":"y"},{"key_code":"i"}</v>
      </c>
      <c r="D171" s="52">
        <f t="shared" si="15"/>
        <v>3</v>
      </c>
      <c r="E171" s="53" t="str">
        <f t="shared" si="16"/>
        <v/>
      </c>
      <c r="F171" s="53" t="str">
        <f t="shared" si="17"/>
        <v/>
      </c>
      <c r="G171" s="53" t="str">
        <f t="shared" si="18"/>
        <v>{"key_code":"t"},{"key_code":"y"},{"key_code":"i"}</v>
      </c>
      <c r="H171" s="53" t="str">
        <f t="shared" si="19"/>
        <v/>
      </c>
      <c r="I171" s="54" t="str">
        <f t="shared" si="20"/>
        <v/>
      </c>
    </row>
    <row r="172" spans="1:9">
      <c r="A172" s="20" t="s">
        <v>1092</v>
      </c>
      <c r="B172" s="23" t="s">
        <v>1093</v>
      </c>
      <c r="C172" s="10" t="str">
        <f t="shared" si="14"/>
        <v>{"key_code":"t"},{"key_code":"y"},{"key_code":"o"}</v>
      </c>
      <c r="D172" s="52">
        <f t="shared" si="15"/>
        <v>3</v>
      </c>
      <c r="E172" s="53" t="str">
        <f t="shared" si="16"/>
        <v/>
      </c>
      <c r="F172" s="53" t="str">
        <f t="shared" si="17"/>
        <v/>
      </c>
      <c r="G172" s="53" t="str">
        <f t="shared" si="18"/>
        <v>{"key_code":"t"},{"key_code":"y"},{"key_code":"o"}</v>
      </c>
      <c r="H172" s="53" t="str">
        <f t="shared" si="19"/>
        <v/>
      </c>
      <c r="I172" s="54" t="str">
        <f t="shared" si="20"/>
        <v/>
      </c>
    </row>
    <row r="173" spans="1:9">
      <c r="A173" s="20" t="s">
        <v>1094</v>
      </c>
      <c r="B173" s="23" t="s">
        <v>1095</v>
      </c>
      <c r="C173" s="10" t="str">
        <f t="shared" si="14"/>
        <v>{"key_code":"t"},{"key_code":"y"},{"key_code":"u"}</v>
      </c>
      <c r="D173" s="52">
        <f t="shared" si="15"/>
        <v>3</v>
      </c>
      <c r="E173" s="53" t="str">
        <f t="shared" si="16"/>
        <v/>
      </c>
      <c r="F173" s="53" t="str">
        <f t="shared" si="17"/>
        <v/>
      </c>
      <c r="G173" s="53" t="str">
        <f t="shared" si="18"/>
        <v>{"key_code":"t"},{"key_code":"y"},{"key_code":"u"}</v>
      </c>
      <c r="H173" s="53" t="str">
        <f t="shared" si="19"/>
        <v/>
      </c>
      <c r="I173" s="54" t="str">
        <f t="shared" si="20"/>
        <v/>
      </c>
    </row>
    <row r="174" spans="1:9">
      <c r="A174" s="20" t="s">
        <v>73</v>
      </c>
      <c r="B174" s="23" t="s">
        <v>161</v>
      </c>
      <c r="C174" s="10" t="str">
        <f t="shared" si="14"/>
        <v>{"key_code":"u"}</v>
      </c>
      <c r="D174" s="52">
        <f t="shared" si="15"/>
        <v>1</v>
      </c>
      <c r="E174" s="53" t="str">
        <f t="shared" si="16"/>
        <v>{"key_code":"u"}</v>
      </c>
      <c r="F174" s="53" t="str">
        <f t="shared" si="17"/>
        <v/>
      </c>
      <c r="G174" s="53" t="str">
        <f t="shared" si="18"/>
        <v/>
      </c>
      <c r="H174" s="53" t="str">
        <f t="shared" si="19"/>
        <v/>
      </c>
      <c r="I174" s="54" t="str">
        <f t="shared" si="20"/>
        <v/>
      </c>
    </row>
    <row r="175" spans="1:9">
      <c r="A175" s="20" t="s">
        <v>1096</v>
      </c>
      <c r="B175" s="23" t="s">
        <v>1097</v>
      </c>
      <c r="C175" s="10" t="str">
        <f t="shared" si="14"/>
        <v>{"key_code":"u"},{"key_code":"x"},{"key_code":"a"}</v>
      </c>
      <c r="D175" s="52">
        <f t="shared" si="15"/>
        <v>3</v>
      </c>
      <c r="E175" s="53" t="str">
        <f t="shared" si="16"/>
        <v/>
      </c>
      <c r="F175" s="53" t="str">
        <f t="shared" si="17"/>
        <v/>
      </c>
      <c r="G175" s="53" t="str">
        <f t="shared" si="18"/>
        <v>{"key_code":"u"},{"key_code":"x"},{"key_code":"a"}</v>
      </c>
      <c r="H175" s="53" t="str">
        <f t="shared" si="19"/>
        <v/>
      </c>
      <c r="I175" s="54" t="str">
        <f t="shared" si="20"/>
        <v/>
      </c>
    </row>
    <row r="176" spans="1:9">
      <c r="A176" s="20" t="s">
        <v>1098</v>
      </c>
      <c r="B176" s="23" t="s">
        <v>1099</v>
      </c>
      <c r="C176" s="10" t="str">
        <f t="shared" si="14"/>
        <v>{"key_code":"u"},{"key_code":"x"},{"key_code":"e"}</v>
      </c>
      <c r="D176" s="52">
        <f t="shared" si="15"/>
        <v>3</v>
      </c>
      <c r="E176" s="53" t="str">
        <f t="shared" si="16"/>
        <v/>
      </c>
      <c r="F176" s="53" t="str">
        <f t="shared" si="17"/>
        <v/>
      </c>
      <c r="G176" s="53" t="str">
        <f t="shared" si="18"/>
        <v>{"key_code":"u"},{"key_code":"x"},{"key_code":"e"}</v>
      </c>
      <c r="H176" s="53" t="str">
        <f t="shared" si="19"/>
        <v/>
      </c>
      <c r="I176" s="54" t="str">
        <f t="shared" si="20"/>
        <v/>
      </c>
    </row>
    <row r="177" spans="1:9">
      <c r="A177" s="20" t="s">
        <v>1100</v>
      </c>
      <c r="B177" s="23" t="s">
        <v>1101</v>
      </c>
      <c r="C177" s="10" t="str">
        <f t="shared" si="14"/>
        <v>{"key_code":"u"},{"key_code":"x"},{"key_code":"i"}</v>
      </c>
      <c r="D177" s="52">
        <f t="shared" si="15"/>
        <v>3</v>
      </c>
      <c r="E177" s="53" t="str">
        <f t="shared" si="16"/>
        <v/>
      </c>
      <c r="F177" s="53" t="str">
        <f t="shared" si="17"/>
        <v/>
      </c>
      <c r="G177" s="53" t="str">
        <f t="shared" si="18"/>
        <v>{"key_code":"u"},{"key_code":"x"},{"key_code":"i"}</v>
      </c>
      <c r="H177" s="53" t="str">
        <f t="shared" si="19"/>
        <v/>
      </c>
      <c r="I177" s="54" t="str">
        <f t="shared" si="20"/>
        <v/>
      </c>
    </row>
    <row r="178" spans="1:9">
      <c r="A178" s="20" t="s">
        <v>1102</v>
      </c>
      <c r="B178" s="23" t="s">
        <v>1103</v>
      </c>
      <c r="C178" s="10" t="str">
        <f t="shared" si="14"/>
        <v>{"key_code":"u"},{"key_code":"x"},{"key_code":"o"}</v>
      </c>
      <c r="D178" s="52">
        <f t="shared" si="15"/>
        <v>3</v>
      </c>
      <c r="E178" s="53" t="str">
        <f t="shared" si="16"/>
        <v/>
      </c>
      <c r="F178" s="53" t="str">
        <f t="shared" si="17"/>
        <v/>
      </c>
      <c r="G178" s="53" t="str">
        <f t="shared" si="18"/>
        <v>{"key_code":"u"},{"key_code":"x"},{"key_code":"o"}</v>
      </c>
      <c r="H178" s="53" t="str">
        <f t="shared" si="19"/>
        <v/>
      </c>
      <c r="I178" s="54" t="str">
        <f t="shared" si="20"/>
        <v/>
      </c>
    </row>
    <row r="179" spans="1:9">
      <c r="A179" s="20" t="s">
        <v>1104</v>
      </c>
      <c r="B179" s="23" t="s">
        <v>1105</v>
      </c>
      <c r="C179" s="10" t="str">
        <f t="shared" si="14"/>
        <v>{"key_code":"v"},{"key_code":"a"}</v>
      </c>
      <c r="D179" s="52">
        <f t="shared" si="15"/>
        <v>2</v>
      </c>
      <c r="E179" s="53" t="str">
        <f t="shared" si="16"/>
        <v/>
      </c>
      <c r="F179" s="53" t="str">
        <f t="shared" si="17"/>
        <v>{"key_code":"v"},{"key_code":"a"}</v>
      </c>
      <c r="G179" s="53" t="str">
        <f t="shared" si="18"/>
        <v/>
      </c>
      <c r="H179" s="53" t="str">
        <f t="shared" si="19"/>
        <v/>
      </c>
      <c r="I179" s="54" t="str">
        <f t="shared" si="20"/>
        <v/>
      </c>
    </row>
    <row r="180" spans="1:9">
      <c r="A180" s="20" t="s">
        <v>1106</v>
      </c>
      <c r="B180" s="23" t="s">
        <v>1107</v>
      </c>
      <c r="C180" s="10" t="str">
        <f t="shared" si="14"/>
        <v>{"key_code":"v"},{"key_code":"e"}</v>
      </c>
      <c r="D180" s="52">
        <f t="shared" si="15"/>
        <v>2</v>
      </c>
      <c r="E180" s="53" t="str">
        <f t="shared" si="16"/>
        <v/>
      </c>
      <c r="F180" s="53" t="str">
        <f t="shared" si="17"/>
        <v>{"key_code":"v"},{"key_code":"e"}</v>
      </c>
      <c r="G180" s="53" t="str">
        <f t="shared" si="18"/>
        <v/>
      </c>
      <c r="H180" s="53" t="str">
        <f t="shared" si="19"/>
        <v/>
      </c>
      <c r="I180" s="54" t="str">
        <f t="shared" si="20"/>
        <v/>
      </c>
    </row>
    <row r="181" spans="1:9">
      <c r="A181" s="20" t="s">
        <v>1108</v>
      </c>
      <c r="B181" s="23" t="s">
        <v>1109</v>
      </c>
      <c r="C181" s="10" t="str">
        <f t="shared" si="14"/>
        <v>{"key_code":"v"},{"key_code":"i"}</v>
      </c>
      <c r="D181" s="52">
        <f t="shared" si="15"/>
        <v>2</v>
      </c>
      <c r="E181" s="53" t="str">
        <f t="shared" si="16"/>
        <v/>
      </c>
      <c r="F181" s="53" t="str">
        <f t="shared" si="17"/>
        <v>{"key_code":"v"},{"key_code":"i"}</v>
      </c>
      <c r="G181" s="53" t="str">
        <f t="shared" si="18"/>
        <v/>
      </c>
      <c r="H181" s="53" t="str">
        <f t="shared" si="19"/>
        <v/>
      </c>
      <c r="I181" s="54" t="str">
        <f t="shared" si="20"/>
        <v/>
      </c>
    </row>
    <row r="182" spans="1:9">
      <c r="A182" s="20" t="s">
        <v>1110</v>
      </c>
      <c r="B182" s="23" t="s">
        <v>1111</v>
      </c>
      <c r="C182" s="10" t="str">
        <f t="shared" si="14"/>
        <v>{"key_code":"v"},{"key_code":"o"}</v>
      </c>
      <c r="D182" s="52">
        <f t="shared" si="15"/>
        <v>2</v>
      </c>
      <c r="E182" s="53" t="str">
        <f t="shared" si="16"/>
        <v/>
      </c>
      <c r="F182" s="53" t="str">
        <f t="shared" si="17"/>
        <v>{"key_code":"v"},{"key_code":"o"}</v>
      </c>
      <c r="G182" s="53" t="str">
        <f t="shared" si="18"/>
        <v/>
      </c>
      <c r="H182" s="53" t="str">
        <f t="shared" si="19"/>
        <v/>
      </c>
      <c r="I182" s="54" t="str">
        <f t="shared" si="20"/>
        <v/>
      </c>
    </row>
    <row r="183" spans="1:9">
      <c r="A183" s="20" t="s">
        <v>1112</v>
      </c>
      <c r="B183" s="23" t="s">
        <v>1113</v>
      </c>
      <c r="C183" s="10" t="str">
        <f t="shared" si="14"/>
        <v>{"key_code":"v"},{"key_code":"u"}</v>
      </c>
      <c r="D183" s="52">
        <f t="shared" si="15"/>
        <v>2</v>
      </c>
      <c r="E183" s="53" t="str">
        <f t="shared" si="16"/>
        <v/>
      </c>
      <c r="F183" s="53" t="str">
        <f t="shared" si="17"/>
        <v>{"key_code":"v"},{"key_code":"u"}</v>
      </c>
      <c r="G183" s="53" t="str">
        <f t="shared" si="18"/>
        <v/>
      </c>
      <c r="H183" s="53" t="str">
        <f t="shared" si="19"/>
        <v/>
      </c>
      <c r="I183" s="54" t="str">
        <f t="shared" si="20"/>
        <v/>
      </c>
    </row>
    <row r="184" spans="1:9">
      <c r="A184" s="20" t="s">
        <v>1114</v>
      </c>
      <c r="B184" s="23" t="s">
        <v>1115</v>
      </c>
      <c r="C184" s="10" t="str">
        <f t="shared" si="14"/>
        <v>{"key_code":"v"},{"key_code":"y"},{"key_code":"a"}</v>
      </c>
      <c r="D184" s="52">
        <f t="shared" si="15"/>
        <v>3</v>
      </c>
      <c r="E184" s="53" t="str">
        <f t="shared" si="16"/>
        <v/>
      </c>
      <c r="F184" s="53" t="str">
        <f t="shared" si="17"/>
        <v/>
      </c>
      <c r="G184" s="53" t="str">
        <f t="shared" si="18"/>
        <v>{"key_code":"v"},{"key_code":"y"},{"key_code":"a"}</v>
      </c>
      <c r="H184" s="53" t="str">
        <f t="shared" si="19"/>
        <v/>
      </c>
      <c r="I184" s="54" t="str">
        <f t="shared" si="20"/>
        <v/>
      </c>
    </row>
    <row r="185" spans="1:9">
      <c r="A185" s="20" t="s">
        <v>1116</v>
      </c>
      <c r="B185" s="23" t="s">
        <v>1117</v>
      </c>
      <c r="C185" s="10" t="str">
        <f t="shared" si="14"/>
        <v>{"key_code":"v"},{"key_code":"y"},{"key_code":"o"}</v>
      </c>
      <c r="D185" s="52">
        <f t="shared" si="15"/>
        <v>3</v>
      </c>
      <c r="E185" s="53" t="str">
        <f t="shared" si="16"/>
        <v/>
      </c>
      <c r="F185" s="53" t="str">
        <f t="shared" si="17"/>
        <v/>
      </c>
      <c r="G185" s="53" t="str">
        <f t="shared" si="18"/>
        <v>{"key_code":"v"},{"key_code":"y"},{"key_code":"o"}</v>
      </c>
      <c r="H185" s="53" t="str">
        <f t="shared" si="19"/>
        <v/>
      </c>
      <c r="I185" s="54" t="str">
        <f t="shared" si="20"/>
        <v/>
      </c>
    </row>
    <row r="186" spans="1:9">
      <c r="A186" s="20" t="s">
        <v>1118</v>
      </c>
      <c r="B186" s="23" t="s">
        <v>1119</v>
      </c>
      <c r="C186" s="10" t="str">
        <f t="shared" si="14"/>
        <v>{"key_code":"v"},{"key_code":"y"},{"key_code":"u"}</v>
      </c>
      <c r="D186" s="52">
        <f t="shared" si="15"/>
        <v>3</v>
      </c>
      <c r="E186" s="53" t="str">
        <f t="shared" si="16"/>
        <v/>
      </c>
      <c r="F186" s="53" t="str">
        <f t="shared" si="17"/>
        <v/>
      </c>
      <c r="G186" s="53" t="str">
        <f t="shared" si="18"/>
        <v>{"key_code":"v"},{"key_code":"y"},{"key_code":"u"}</v>
      </c>
      <c r="H186" s="53" t="str">
        <f t="shared" si="19"/>
        <v/>
      </c>
      <c r="I186" s="54" t="str">
        <f t="shared" si="20"/>
        <v/>
      </c>
    </row>
    <row r="187" spans="1:9">
      <c r="A187" s="20" t="s">
        <v>55</v>
      </c>
      <c r="B187" s="23" t="s">
        <v>1120</v>
      </c>
      <c r="C187" s="10" t="str">
        <f t="shared" si="14"/>
        <v>{"key_code":"w"},{"key_code":"a"}</v>
      </c>
      <c r="D187" s="52">
        <f t="shared" si="15"/>
        <v>2</v>
      </c>
      <c r="E187" s="53" t="str">
        <f t="shared" si="16"/>
        <v/>
      </c>
      <c r="F187" s="53" t="str">
        <f t="shared" si="17"/>
        <v>{"key_code":"w"},{"key_code":"a"}</v>
      </c>
      <c r="G187" s="53" t="str">
        <f t="shared" si="18"/>
        <v/>
      </c>
      <c r="H187" s="53" t="str">
        <f t="shared" si="19"/>
        <v/>
      </c>
      <c r="I187" s="54" t="str">
        <f t="shared" si="20"/>
        <v/>
      </c>
    </row>
    <row r="188" spans="1:9">
      <c r="A188" s="20" t="s">
        <v>1121</v>
      </c>
      <c r="B188" s="23" t="s">
        <v>1122</v>
      </c>
      <c r="C188" s="10" t="str">
        <f t="shared" si="14"/>
        <v>{"key_code":"w"},{"key_code":"o"}</v>
      </c>
      <c r="D188" s="52">
        <f t="shared" si="15"/>
        <v>2</v>
      </c>
      <c r="E188" s="53" t="str">
        <f t="shared" si="16"/>
        <v/>
      </c>
      <c r="F188" s="53" t="str">
        <f t="shared" si="17"/>
        <v>{"key_code":"w"},{"key_code":"o"}</v>
      </c>
      <c r="G188" s="53" t="str">
        <f t="shared" si="18"/>
        <v/>
      </c>
      <c r="H188" s="53" t="str">
        <f t="shared" si="19"/>
        <v/>
      </c>
      <c r="I188" s="54" t="str">
        <f t="shared" si="20"/>
        <v/>
      </c>
    </row>
    <row r="189" spans="1:9">
      <c r="A189" s="20" t="s">
        <v>1123</v>
      </c>
      <c r="B189" s="23" t="s">
        <v>1124</v>
      </c>
      <c r="C189" s="10" t="str">
        <f t="shared" si="14"/>
        <v>{"key_code":"x"},{"key_code":"a"}</v>
      </c>
      <c r="D189" s="52">
        <f t="shared" si="15"/>
        <v>2</v>
      </c>
      <c r="E189" s="53" t="str">
        <f t="shared" si="16"/>
        <v/>
      </c>
      <c r="F189" s="53" t="str">
        <f t="shared" si="17"/>
        <v>{"key_code":"x"},{"key_code":"a"}</v>
      </c>
      <c r="G189" s="53" t="str">
        <f t="shared" si="18"/>
        <v/>
      </c>
      <c r="H189" s="53" t="str">
        <f t="shared" si="19"/>
        <v/>
      </c>
      <c r="I189" s="54" t="str">
        <f t="shared" si="20"/>
        <v/>
      </c>
    </row>
    <row r="190" spans="1:9">
      <c r="A190" s="20" t="s">
        <v>725</v>
      </c>
      <c r="B190" s="23" t="s">
        <v>1125</v>
      </c>
      <c r="C190" s="10" t="str">
        <f t="shared" si="14"/>
        <v>{"key_code":"x"},{"key_code":"e"}</v>
      </c>
      <c r="D190" s="52">
        <f t="shared" si="15"/>
        <v>2</v>
      </c>
      <c r="E190" s="53" t="str">
        <f t="shared" si="16"/>
        <v/>
      </c>
      <c r="F190" s="53" t="str">
        <f t="shared" si="17"/>
        <v>{"key_code":"x"},{"key_code":"e"}</v>
      </c>
      <c r="G190" s="53" t="str">
        <f t="shared" si="18"/>
        <v/>
      </c>
      <c r="H190" s="53" t="str">
        <f t="shared" si="19"/>
        <v/>
      </c>
      <c r="I190" s="54" t="str">
        <f t="shared" si="20"/>
        <v/>
      </c>
    </row>
    <row r="191" spans="1:9">
      <c r="A191" s="20" t="s">
        <v>723</v>
      </c>
      <c r="B191" s="23" t="s">
        <v>1126</v>
      </c>
      <c r="C191" s="10" t="str">
        <f t="shared" si="14"/>
        <v>{"key_code":"x"},{"key_code":"i"}</v>
      </c>
      <c r="D191" s="52">
        <f t="shared" si="15"/>
        <v>2</v>
      </c>
      <c r="E191" s="53" t="str">
        <f t="shared" si="16"/>
        <v/>
      </c>
      <c r="F191" s="53" t="str">
        <f t="shared" si="17"/>
        <v>{"key_code":"x"},{"key_code":"i"}</v>
      </c>
      <c r="G191" s="53" t="str">
        <f t="shared" si="18"/>
        <v/>
      </c>
      <c r="H191" s="53" t="str">
        <f t="shared" si="19"/>
        <v/>
      </c>
      <c r="I191" s="54" t="str">
        <f t="shared" si="20"/>
        <v/>
      </c>
    </row>
    <row r="192" spans="1:9">
      <c r="A192" s="20" t="s">
        <v>727</v>
      </c>
      <c r="B192" s="23" t="s">
        <v>1127</v>
      </c>
      <c r="C192" s="10" t="str">
        <f t="shared" si="14"/>
        <v>{"key_code":"x"},{"key_code":"o"}</v>
      </c>
      <c r="D192" s="52">
        <f t="shared" si="15"/>
        <v>2</v>
      </c>
      <c r="E192" s="53" t="str">
        <f t="shared" si="16"/>
        <v/>
      </c>
      <c r="F192" s="53" t="str">
        <f t="shared" si="17"/>
        <v>{"key_code":"x"},{"key_code":"o"}</v>
      </c>
      <c r="G192" s="53" t="str">
        <f t="shared" si="18"/>
        <v/>
      </c>
      <c r="H192" s="53" t="str">
        <f t="shared" si="19"/>
        <v/>
      </c>
      <c r="I192" s="54" t="str">
        <f t="shared" si="20"/>
        <v/>
      </c>
    </row>
    <row r="193" spans="1:9">
      <c r="A193" s="20" t="s">
        <v>751</v>
      </c>
      <c r="B193" s="23" t="s">
        <v>1128</v>
      </c>
      <c r="C193" s="10" t="str">
        <f t="shared" si="14"/>
        <v>{"key_code":"x"},{"key_code":"t"},{"key_code":"u"}</v>
      </c>
      <c r="D193" s="52">
        <f t="shared" si="15"/>
        <v>3</v>
      </c>
      <c r="E193" s="53" t="str">
        <f t="shared" si="16"/>
        <v/>
      </c>
      <c r="F193" s="53" t="str">
        <f t="shared" si="17"/>
        <v/>
      </c>
      <c r="G193" s="53" t="str">
        <f t="shared" si="18"/>
        <v>{"key_code":"x"},{"key_code":"t"},{"key_code":"u"}</v>
      </c>
      <c r="H193" s="53" t="str">
        <f t="shared" si="19"/>
        <v/>
      </c>
      <c r="I193" s="54" t="str">
        <f t="shared" si="20"/>
        <v/>
      </c>
    </row>
    <row r="194" spans="1:9">
      <c r="A194" s="20" t="s">
        <v>1129</v>
      </c>
      <c r="B194" s="23" t="s">
        <v>1130</v>
      </c>
      <c r="C194" s="10" t="str">
        <f t="shared" si="14"/>
        <v>{"key_code":"x"},{"key_code":"u"}</v>
      </c>
      <c r="D194" s="52">
        <f t="shared" si="15"/>
        <v>2</v>
      </c>
      <c r="E194" s="53" t="str">
        <f t="shared" si="16"/>
        <v/>
      </c>
      <c r="F194" s="53" t="str">
        <f t="shared" si="17"/>
        <v>{"key_code":"x"},{"key_code":"u"}</v>
      </c>
      <c r="G194" s="53" t="str">
        <f t="shared" si="18"/>
        <v/>
      </c>
      <c r="H194" s="53" t="str">
        <f t="shared" si="19"/>
        <v/>
      </c>
      <c r="I194" s="54" t="str">
        <f t="shared" si="20"/>
        <v/>
      </c>
    </row>
    <row r="195" spans="1:9">
      <c r="A195" s="20" t="s">
        <v>686</v>
      </c>
      <c r="B195" s="23" t="s">
        <v>1131</v>
      </c>
      <c r="C195" s="10" t="str">
        <f t="shared" si="14"/>
        <v>{"key_code":"x"},{"key_code":"w"},{"key_code":"a"}</v>
      </c>
      <c r="D195" s="52">
        <f t="shared" si="15"/>
        <v>3</v>
      </c>
      <c r="E195" s="53" t="str">
        <f t="shared" si="16"/>
        <v/>
      </c>
      <c r="F195" s="53" t="str">
        <f t="shared" si="17"/>
        <v/>
      </c>
      <c r="G195" s="53" t="str">
        <f t="shared" si="18"/>
        <v>{"key_code":"x"},{"key_code":"w"},{"key_code":"a"}</v>
      </c>
      <c r="H195" s="53" t="str">
        <f t="shared" si="19"/>
        <v/>
      </c>
      <c r="I195" s="54" t="str">
        <f t="shared" si="20"/>
        <v/>
      </c>
    </row>
    <row r="196" spans="1:9">
      <c r="A196" s="20" t="s">
        <v>715</v>
      </c>
      <c r="B196" s="23" t="s">
        <v>1132</v>
      </c>
      <c r="C196" s="10" t="str">
        <f t="shared" ref="C196:C208" si="21">_xlfn.CONCAT(E196:I196)</f>
        <v>{"key_code":"x"},{"key_code":"y"},{"key_code":"a"}</v>
      </c>
      <c r="D196" s="52">
        <f t="shared" ref="D196:D208" si="22">LEN(B196)</f>
        <v>3</v>
      </c>
      <c r="E196" s="53" t="str">
        <f t="shared" ref="E196:E227" si="23">IF($D196=E$3,_xlfn.CONCAT($E$1,_xlfn.XLOOKUP($B196,入力キー,入力コード),$G$1),"")</f>
        <v/>
      </c>
      <c r="F196" s="53" t="str">
        <f t="shared" ref="F196:F227" si="24">IF($D196=F$3,_xlfn.CONCAT($E$1,_xlfn.XLOOKUP(LEFT($B196),入力キー,入力コード),$F$1,_xlfn.XLOOKUP(RIGHT($B196),入力キー,入力コード),$G$1),"")</f>
        <v/>
      </c>
      <c r="G196" s="53" t="str">
        <f t="shared" ref="G196:G227" si="25">IF($D196=G$3,_xlfn.CONCAT($E$1,_xlfn.XLOOKUP(LEFT($B196),入力キー,入力コード),$F$1,_xlfn.XLOOKUP(MID($B196,2,1),入力キー,入力コード),$F$1,_xlfn.XLOOKUP(RIGHT($B196),入力キー,入力コード),$G$1),"")</f>
        <v>{"key_code":"x"},{"key_code":"y"},{"key_code":"a"}</v>
      </c>
      <c r="H196" s="53" t="str">
        <f t="shared" ref="H196:H227" si="26">IF($D196=H$3,_xlfn.CONCAT($E$1,_xlfn.XLOOKUP(LEFT($B196),入力キー,入力コード),$F$1,_xlfn.XLOOKUP(MID($B196,2,1),入力キー,入力コード),$F$1,_xlfn.XLOOKUP(MID($B196,3,1),入力キー,入力コード),$F$1,_xlfn.XLOOKUP(RIGHT($B196),入力キー,入力コード),$G$1),"")</f>
        <v/>
      </c>
      <c r="I196" s="54" t="str">
        <f t="shared" ref="I196:I227" si="27">IF($D196=I$3,_xlfn.CONCAT($E$1,_xlfn.XLOOKUP(LEFT($B196),入力キー,入力コード),$F$1,_xlfn.XLOOKUP(MID($B196,2,1),入力キー,入力コード),$F$1,_xlfn.XLOOKUP(MID($B196,3,1),入力キー,入力コード),$F$1,_xlfn.XLOOKUP(MID($B196,4,1),入力キー,入力コード),$F$1,_xlfn.XLOOKUP(RIGHT($B196),入力キー,入力コード),$G$1),"")</f>
        <v/>
      </c>
    </row>
    <row r="197" spans="1:9">
      <c r="A197" s="20" t="s">
        <v>719</v>
      </c>
      <c r="B197" s="23" t="s">
        <v>1133</v>
      </c>
      <c r="C197" s="10" t="str">
        <f t="shared" si="21"/>
        <v>{"key_code":"x"},{"key_code":"y"},{"key_code":"o"}</v>
      </c>
      <c r="D197" s="52">
        <f t="shared" si="22"/>
        <v>3</v>
      </c>
      <c r="E197" s="53" t="str">
        <f t="shared" si="23"/>
        <v/>
      </c>
      <c r="F197" s="53" t="str">
        <f t="shared" si="24"/>
        <v/>
      </c>
      <c r="G197" s="53" t="str">
        <f t="shared" si="25"/>
        <v>{"key_code":"x"},{"key_code":"y"},{"key_code":"o"}</v>
      </c>
      <c r="H197" s="53" t="str">
        <f t="shared" si="26"/>
        <v/>
      </c>
      <c r="I197" s="54" t="str">
        <f t="shared" si="27"/>
        <v/>
      </c>
    </row>
    <row r="198" spans="1:9">
      <c r="A198" s="20" t="s">
        <v>717</v>
      </c>
      <c r="B198" s="23" t="s">
        <v>1134</v>
      </c>
      <c r="C198" s="10" t="str">
        <f t="shared" si="21"/>
        <v>{"key_code":"x"},{"key_code":"y"},{"key_code":"u"}</v>
      </c>
      <c r="D198" s="52">
        <f t="shared" si="22"/>
        <v>3</v>
      </c>
      <c r="E198" s="53" t="str">
        <f t="shared" si="23"/>
        <v/>
      </c>
      <c r="F198" s="53" t="str">
        <f t="shared" si="24"/>
        <v/>
      </c>
      <c r="G198" s="53" t="str">
        <f t="shared" si="25"/>
        <v>{"key_code":"x"},{"key_code":"y"},{"key_code":"u"}</v>
      </c>
      <c r="H198" s="53" t="str">
        <f t="shared" si="26"/>
        <v/>
      </c>
      <c r="I198" s="54" t="str">
        <f t="shared" si="27"/>
        <v/>
      </c>
    </row>
    <row r="199" spans="1:9">
      <c r="A199" s="20" t="s">
        <v>51</v>
      </c>
      <c r="B199" s="23" t="s">
        <v>1135</v>
      </c>
      <c r="C199" s="10" t="str">
        <f t="shared" si="21"/>
        <v>{"key_code":"y"},{"key_code":"a"}</v>
      </c>
      <c r="D199" s="52">
        <f t="shared" si="22"/>
        <v>2</v>
      </c>
      <c r="E199" s="53" t="str">
        <f t="shared" si="23"/>
        <v/>
      </c>
      <c r="F199" s="53" t="str">
        <f t="shared" si="24"/>
        <v>{"key_code":"y"},{"key_code":"a"}</v>
      </c>
      <c r="G199" s="53" t="str">
        <f t="shared" si="25"/>
        <v/>
      </c>
      <c r="H199" s="53" t="str">
        <f t="shared" si="26"/>
        <v/>
      </c>
      <c r="I199" s="54" t="str">
        <f t="shared" si="27"/>
        <v/>
      </c>
    </row>
    <row r="200" spans="1:9">
      <c r="A200" s="20" t="s">
        <v>1136</v>
      </c>
      <c r="B200" s="23" t="s">
        <v>1137</v>
      </c>
      <c r="C200" s="10" t="str">
        <f t="shared" si="21"/>
        <v>{"key_code":"y"},{"key_code":"e"}</v>
      </c>
      <c r="D200" s="52">
        <f t="shared" si="22"/>
        <v>2</v>
      </c>
      <c r="E200" s="53" t="str">
        <f t="shared" si="23"/>
        <v/>
      </c>
      <c r="F200" s="53" t="str">
        <f t="shared" si="24"/>
        <v>{"key_code":"y"},{"key_code":"e"}</v>
      </c>
      <c r="G200" s="53" t="str">
        <f t="shared" si="25"/>
        <v/>
      </c>
      <c r="H200" s="53" t="str">
        <f t="shared" si="26"/>
        <v/>
      </c>
      <c r="I200" s="54" t="str">
        <f t="shared" si="27"/>
        <v/>
      </c>
    </row>
    <row r="201" spans="1:9">
      <c r="A201" s="20" t="s">
        <v>20</v>
      </c>
      <c r="B201" s="23" t="s">
        <v>1138</v>
      </c>
      <c r="C201" s="10" t="str">
        <f t="shared" si="21"/>
        <v>{"key_code":"y"},{"key_code":"o"}</v>
      </c>
      <c r="D201" s="52">
        <f t="shared" si="22"/>
        <v>2</v>
      </c>
      <c r="E201" s="53" t="str">
        <f t="shared" si="23"/>
        <v/>
      </c>
      <c r="F201" s="53" t="str">
        <f t="shared" si="24"/>
        <v>{"key_code":"y"},{"key_code":"o"}</v>
      </c>
      <c r="G201" s="53" t="str">
        <f t="shared" si="25"/>
        <v/>
      </c>
      <c r="H201" s="53" t="str">
        <f t="shared" si="26"/>
        <v/>
      </c>
      <c r="I201" s="54" t="str">
        <f t="shared" si="27"/>
        <v/>
      </c>
    </row>
    <row r="202" spans="1:9">
      <c r="A202" s="20" t="s">
        <v>22</v>
      </c>
      <c r="B202" s="23" t="s">
        <v>1139</v>
      </c>
      <c r="C202" s="10" t="str">
        <f t="shared" si="21"/>
        <v>{"key_code":"y"},{"key_code":"u"}</v>
      </c>
      <c r="D202" s="52">
        <f t="shared" si="22"/>
        <v>2</v>
      </c>
      <c r="E202" s="53" t="str">
        <f t="shared" si="23"/>
        <v/>
      </c>
      <c r="F202" s="53" t="str">
        <f t="shared" si="24"/>
        <v>{"key_code":"y"},{"key_code":"u"}</v>
      </c>
      <c r="G202" s="53" t="str">
        <f t="shared" si="25"/>
        <v/>
      </c>
      <c r="H202" s="53" t="str">
        <f t="shared" si="26"/>
        <v/>
      </c>
      <c r="I202" s="54" t="str">
        <f t="shared" si="27"/>
        <v/>
      </c>
    </row>
    <row r="203" spans="1:9">
      <c r="A203" s="20" t="s">
        <v>688</v>
      </c>
      <c r="B203" s="23" t="s">
        <v>1140</v>
      </c>
      <c r="C203" s="10" t="str">
        <f t="shared" si="21"/>
        <v>{"key_code":"z"},{"key_code":"a"}</v>
      </c>
      <c r="D203" s="52">
        <f t="shared" si="22"/>
        <v>2</v>
      </c>
      <c r="E203" s="53" t="str">
        <f t="shared" si="23"/>
        <v/>
      </c>
      <c r="F203" s="53" t="str">
        <f t="shared" si="24"/>
        <v>{"key_code":"z"},{"key_code":"a"}</v>
      </c>
      <c r="G203" s="53" t="str">
        <f t="shared" si="25"/>
        <v/>
      </c>
      <c r="H203" s="53" t="str">
        <f t="shared" si="26"/>
        <v/>
      </c>
      <c r="I203" s="54" t="str">
        <f t="shared" si="27"/>
        <v/>
      </c>
    </row>
    <row r="204" spans="1:9">
      <c r="A204" s="20" t="s">
        <v>700</v>
      </c>
      <c r="B204" s="23" t="s">
        <v>1141</v>
      </c>
      <c r="C204" s="10" t="str">
        <f t="shared" si="21"/>
        <v>{"key_code":"z"},{"key_code":"e"}</v>
      </c>
      <c r="D204" s="52">
        <f t="shared" si="22"/>
        <v>2</v>
      </c>
      <c r="E204" s="53" t="str">
        <f t="shared" si="23"/>
        <v/>
      </c>
      <c r="F204" s="53" t="str">
        <f t="shared" si="24"/>
        <v>{"key_code":"z"},{"key_code":"e"}</v>
      </c>
      <c r="G204" s="53" t="str">
        <f t="shared" si="25"/>
        <v/>
      </c>
      <c r="H204" s="53" t="str">
        <f t="shared" si="26"/>
        <v/>
      </c>
      <c r="I204" s="54" t="str">
        <f t="shared" si="27"/>
        <v/>
      </c>
    </row>
    <row r="205" spans="1:9">
      <c r="A205" s="20" t="s">
        <v>699</v>
      </c>
      <c r="B205" s="23" t="s">
        <v>1142</v>
      </c>
      <c r="C205" s="10" t="str">
        <f t="shared" si="21"/>
        <v>{"key_code":"z"},{"key_code":"i"}</v>
      </c>
      <c r="D205" s="52">
        <f t="shared" si="22"/>
        <v>2</v>
      </c>
      <c r="E205" s="53" t="str">
        <f t="shared" si="23"/>
        <v/>
      </c>
      <c r="F205" s="53" t="str">
        <f t="shared" si="24"/>
        <v>{"key_code":"z"},{"key_code":"i"}</v>
      </c>
      <c r="G205" s="53" t="str">
        <f t="shared" si="25"/>
        <v/>
      </c>
      <c r="H205" s="53" t="str">
        <f t="shared" si="26"/>
        <v/>
      </c>
      <c r="I205" s="54" t="str">
        <f t="shared" si="27"/>
        <v/>
      </c>
    </row>
    <row r="206" spans="1:9">
      <c r="A206" s="20" t="s">
        <v>709</v>
      </c>
      <c r="B206" s="23" t="s">
        <v>1143</v>
      </c>
      <c r="C206" s="10" t="str">
        <f t="shared" si="21"/>
        <v>{"key_code":"z"},{"key_code":"o"}</v>
      </c>
      <c r="D206" s="52">
        <f t="shared" si="22"/>
        <v>2</v>
      </c>
      <c r="E206" s="53" t="str">
        <f t="shared" si="23"/>
        <v/>
      </c>
      <c r="F206" s="53" t="str">
        <f t="shared" si="24"/>
        <v>{"key_code":"z"},{"key_code":"o"}</v>
      </c>
      <c r="G206" s="53" t="str">
        <f t="shared" si="25"/>
        <v/>
      </c>
      <c r="H206" s="53" t="str">
        <f t="shared" si="26"/>
        <v/>
      </c>
      <c r="I206" s="54" t="str">
        <f t="shared" si="27"/>
        <v/>
      </c>
    </row>
    <row r="207" spans="1:9">
      <c r="A207" s="20" t="s">
        <v>689</v>
      </c>
      <c r="B207" s="23" t="s">
        <v>1144</v>
      </c>
      <c r="C207" s="10" t="str">
        <f t="shared" si="21"/>
        <v>{"key_code":"z"},{"key_code":"u"}</v>
      </c>
      <c r="D207" s="52">
        <f t="shared" si="22"/>
        <v>2</v>
      </c>
      <c r="E207" s="53" t="str">
        <f t="shared" si="23"/>
        <v/>
      </c>
      <c r="F207" s="53" t="str">
        <f t="shared" si="24"/>
        <v>{"key_code":"z"},{"key_code":"u"}</v>
      </c>
      <c r="G207" s="53" t="str">
        <f t="shared" si="25"/>
        <v/>
      </c>
      <c r="H207" s="53" t="str">
        <f t="shared" si="26"/>
        <v/>
      </c>
      <c r="I207" s="54" t="str">
        <f t="shared" si="27"/>
        <v/>
      </c>
    </row>
    <row r="208" spans="1:9">
      <c r="A208" s="20" t="s">
        <v>1145</v>
      </c>
      <c r="B208" s="23" t="s">
        <v>1146</v>
      </c>
      <c r="C208" s="10" t="str">
        <f t="shared" si="21"/>
        <v>{"key_code":"z"},{"key_code":"y"},{"key_code":"i"}</v>
      </c>
      <c r="D208" s="52">
        <f t="shared" si="22"/>
        <v>3</v>
      </c>
      <c r="E208" s="53" t="str">
        <f t="shared" si="23"/>
        <v/>
      </c>
      <c r="F208" s="53" t="str">
        <f t="shared" si="24"/>
        <v/>
      </c>
      <c r="G208" s="53" t="str">
        <f t="shared" si="25"/>
        <v>{"key_code":"z"},{"key_code":"y"},{"key_code":"i"}</v>
      </c>
      <c r="H208" s="53" t="str">
        <f t="shared" si="26"/>
        <v/>
      </c>
      <c r="I208" s="54" t="str">
        <f t="shared" si="27"/>
        <v/>
      </c>
    </row>
    <row r="209" spans="1:9">
      <c r="A209" s="20" t="s">
        <v>409</v>
      </c>
      <c r="B209" s="23" t="s">
        <v>4</v>
      </c>
      <c r="C209" s="10" t="str">
        <f t="shared" ref="C209:C227" si="28">_xlfn.CONCAT(E209:I209)</f>
        <v>{"key_code":"1"}</v>
      </c>
      <c r="D209" s="52">
        <f t="shared" ref="D209:D227" si="29">LEN(B209)</f>
        <v>1</v>
      </c>
      <c r="E209" s="53" t="str">
        <f t="shared" si="23"/>
        <v>{"key_code":"1"}</v>
      </c>
      <c r="F209" s="53" t="str">
        <f t="shared" si="24"/>
        <v/>
      </c>
      <c r="G209" s="53" t="str">
        <f t="shared" si="25"/>
        <v/>
      </c>
      <c r="H209" s="53" t="str">
        <f t="shared" si="26"/>
        <v/>
      </c>
      <c r="I209" s="54" t="str">
        <f t="shared" si="27"/>
        <v/>
      </c>
    </row>
    <row r="210" spans="1:9">
      <c r="A210" s="20" t="s">
        <v>411</v>
      </c>
      <c r="B210" s="23" t="s">
        <v>5</v>
      </c>
      <c r="C210" s="10" t="str">
        <f t="shared" si="28"/>
        <v>{"key_code":"2"}</v>
      </c>
      <c r="D210" s="52">
        <f t="shared" si="29"/>
        <v>1</v>
      </c>
      <c r="E210" s="53" t="str">
        <f t="shared" si="23"/>
        <v>{"key_code":"2"}</v>
      </c>
      <c r="F210" s="53" t="str">
        <f t="shared" si="24"/>
        <v/>
      </c>
      <c r="G210" s="53" t="str">
        <f t="shared" si="25"/>
        <v/>
      </c>
      <c r="H210" s="53" t="str">
        <f t="shared" si="26"/>
        <v/>
      </c>
      <c r="I210" s="54" t="str">
        <f t="shared" si="27"/>
        <v/>
      </c>
    </row>
    <row r="211" spans="1:9">
      <c r="A211" s="20" t="s">
        <v>412</v>
      </c>
      <c r="B211" s="23" t="s">
        <v>6</v>
      </c>
      <c r="C211" s="10" t="str">
        <f t="shared" si="28"/>
        <v>{"key_code":"3"}</v>
      </c>
      <c r="D211" s="52">
        <f t="shared" si="29"/>
        <v>1</v>
      </c>
      <c r="E211" s="53" t="str">
        <f t="shared" si="23"/>
        <v>{"key_code":"3"}</v>
      </c>
      <c r="F211" s="53" t="str">
        <f t="shared" si="24"/>
        <v/>
      </c>
      <c r="G211" s="53" t="str">
        <f t="shared" si="25"/>
        <v/>
      </c>
      <c r="H211" s="53" t="str">
        <f t="shared" si="26"/>
        <v/>
      </c>
      <c r="I211" s="54" t="str">
        <f t="shared" si="27"/>
        <v/>
      </c>
    </row>
    <row r="212" spans="1:9">
      <c r="A212" s="20" t="s">
        <v>413</v>
      </c>
      <c r="B212" s="23" t="s">
        <v>7</v>
      </c>
      <c r="C212" s="10" t="str">
        <f t="shared" si="28"/>
        <v>{"key_code":"4"}</v>
      </c>
      <c r="D212" s="52">
        <f t="shared" si="29"/>
        <v>1</v>
      </c>
      <c r="E212" s="53" t="str">
        <f t="shared" si="23"/>
        <v>{"key_code":"4"}</v>
      </c>
      <c r="F212" s="53" t="str">
        <f t="shared" si="24"/>
        <v/>
      </c>
      <c r="G212" s="53" t="str">
        <f t="shared" si="25"/>
        <v/>
      </c>
      <c r="H212" s="53" t="str">
        <f t="shared" si="26"/>
        <v/>
      </c>
      <c r="I212" s="54" t="str">
        <f t="shared" si="27"/>
        <v/>
      </c>
    </row>
    <row r="213" spans="1:9">
      <c r="A213" s="20" t="s">
        <v>414</v>
      </c>
      <c r="B213" s="23" t="s">
        <v>8</v>
      </c>
      <c r="C213" s="10" t="str">
        <f t="shared" si="28"/>
        <v>{"key_code":"5"}</v>
      </c>
      <c r="D213" s="52">
        <f t="shared" si="29"/>
        <v>1</v>
      </c>
      <c r="E213" s="53" t="str">
        <f t="shared" si="23"/>
        <v>{"key_code":"5"}</v>
      </c>
      <c r="F213" s="53" t="str">
        <f t="shared" si="24"/>
        <v/>
      </c>
      <c r="G213" s="53" t="str">
        <f t="shared" si="25"/>
        <v/>
      </c>
      <c r="H213" s="53" t="str">
        <f t="shared" si="26"/>
        <v/>
      </c>
      <c r="I213" s="54" t="str">
        <f t="shared" si="27"/>
        <v/>
      </c>
    </row>
    <row r="214" spans="1:9">
      <c r="A214" s="20" t="s">
        <v>415</v>
      </c>
      <c r="B214" s="23" t="s">
        <v>9</v>
      </c>
      <c r="C214" s="10" t="str">
        <f t="shared" si="28"/>
        <v>{"key_code":"6"}</v>
      </c>
      <c r="D214" s="52">
        <f t="shared" si="29"/>
        <v>1</v>
      </c>
      <c r="E214" s="53" t="str">
        <f t="shared" si="23"/>
        <v>{"key_code":"6"}</v>
      </c>
      <c r="F214" s="53" t="str">
        <f t="shared" si="24"/>
        <v/>
      </c>
      <c r="G214" s="53" t="str">
        <f t="shared" si="25"/>
        <v/>
      </c>
      <c r="H214" s="53" t="str">
        <f t="shared" si="26"/>
        <v/>
      </c>
      <c r="I214" s="54" t="str">
        <f t="shared" si="27"/>
        <v/>
      </c>
    </row>
    <row r="215" spans="1:9">
      <c r="A215" s="20" t="s">
        <v>416</v>
      </c>
      <c r="B215" s="23" t="s">
        <v>10</v>
      </c>
      <c r="C215" s="10" t="str">
        <f t="shared" si="28"/>
        <v>{"key_code":"7"}</v>
      </c>
      <c r="D215" s="52">
        <f t="shared" si="29"/>
        <v>1</v>
      </c>
      <c r="E215" s="53" t="str">
        <f t="shared" si="23"/>
        <v>{"key_code":"7"}</v>
      </c>
      <c r="F215" s="53" t="str">
        <f t="shared" si="24"/>
        <v/>
      </c>
      <c r="G215" s="53" t="str">
        <f t="shared" si="25"/>
        <v/>
      </c>
      <c r="H215" s="53" t="str">
        <f t="shared" si="26"/>
        <v/>
      </c>
      <c r="I215" s="54" t="str">
        <f t="shared" si="27"/>
        <v/>
      </c>
    </row>
    <row r="216" spans="1:9">
      <c r="A216" s="20" t="s">
        <v>417</v>
      </c>
      <c r="B216" s="23" t="s">
        <v>11</v>
      </c>
      <c r="C216" s="10" t="str">
        <f t="shared" si="28"/>
        <v>{"key_code":"8"}</v>
      </c>
      <c r="D216" s="52">
        <f t="shared" si="29"/>
        <v>1</v>
      </c>
      <c r="E216" s="53" t="str">
        <f t="shared" si="23"/>
        <v>{"key_code":"8"}</v>
      </c>
      <c r="F216" s="53" t="str">
        <f t="shared" si="24"/>
        <v/>
      </c>
      <c r="G216" s="53" t="str">
        <f t="shared" si="25"/>
        <v/>
      </c>
      <c r="H216" s="53" t="str">
        <f t="shared" si="26"/>
        <v/>
      </c>
      <c r="I216" s="54" t="str">
        <f t="shared" si="27"/>
        <v/>
      </c>
    </row>
    <row r="217" spans="1:9">
      <c r="A217" s="20" t="s">
        <v>418</v>
      </c>
      <c r="B217" s="23" t="s">
        <v>12</v>
      </c>
      <c r="C217" s="10" t="str">
        <f t="shared" si="28"/>
        <v>{"key_code":"9"}</v>
      </c>
      <c r="D217" s="52">
        <f t="shared" si="29"/>
        <v>1</v>
      </c>
      <c r="E217" s="53" t="str">
        <f t="shared" si="23"/>
        <v>{"key_code":"9"}</v>
      </c>
      <c r="F217" s="53" t="str">
        <f t="shared" si="24"/>
        <v/>
      </c>
      <c r="G217" s="53" t="str">
        <f t="shared" si="25"/>
        <v/>
      </c>
      <c r="H217" s="53" t="str">
        <f t="shared" si="26"/>
        <v/>
      </c>
      <c r="I217" s="54" t="str">
        <f t="shared" si="27"/>
        <v/>
      </c>
    </row>
    <row r="218" spans="1:9">
      <c r="A218" s="20" t="s">
        <v>419</v>
      </c>
      <c r="B218" s="23" t="s">
        <v>13</v>
      </c>
      <c r="C218" s="10" t="str">
        <f t="shared" si="28"/>
        <v>{"key_code":"0"}</v>
      </c>
      <c r="D218" s="52">
        <f t="shared" si="29"/>
        <v>1</v>
      </c>
      <c r="E218" s="53" t="str">
        <f t="shared" si="23"/>
        <v>{"key_code":"0"}</v>
      </c>
      <c r="F218" s="53" t="str">
        <f t="shared" si="24"/>
        <v/>
      </c>
      <c r="G218" s="53" t="str">
        <f t="shared" si="25"/>
        <v/>
      </c>
      <c r="H218" s="53" t="str">
        <f t="shared" si="26"/>
        <v/>
      </c>
      <c r="I218" s="54" t="str">
        <f t="shared" si="27"/>
        <v/>
      </c>
    </row>
    <row r="219" spans="1:9">
      <c r="A219" s="20" t="s">
        <v>14</v>
      </c>
      <c r="B219" s="23" t="s">
        <v>256</v>
      </c>
      <c r="C219" s="10" t="str">
        <f t="shared" si="28"/>
        <v>{"key_code":"hyphen"}</v>
      </c>
      <c r="D219" s="52">
        <f t="shared" si="29"/>
        <v>1</v>
      </c>
      <c r="E219" s="53" t="str">
        <f t="shared" si="23"/>
        <v>{"key_code":"hyphen"}</v>
      </c>
      <c r="F219" s="53" t="str">
        <f t="shared" si="24"/>
        <v/>
      </c>
      <c r="G219" s="53" t="str">
        <f t="shared" si="25"/>
        <v/>
      </c>
      <c r="H219" s="53" t="str">
        <f t="shared" si="26"/>
        <v/>
      </c>
      <c r="I219" s="54" t="str">
        <f t="shared" si="27"/>
        <v/>
      </c>
    </row>
    <row r="220" spans="1:9">
      <c r="A220" s="20" t="s">
        <v>43</v>
      </c>
      <c r="B220" s="23" t="s">
        <v>172</v>
      </c>
      <c r="C220" s="10" t="str">
        <f t="shared" si="28"/>
        <v>{"key_code":"open_bracket"}</v>
      </c>
      <c r="D220" s="52">
        <f t="shared" si="29"/>
        <v>1</v>
      </c>
      <c r="E220" s="53" t="str">
        <f t="shared" si="23"/>
        <v>{"key_code":"open_bracket"}</v>
      </c>
      <c r="F220" s="53" t="str">
        <f t="shared" si="24"/>
        <v/>
      </c>
      <c r="G220" s="53" t="str">
        <f t="shared" si="25"/>
        <v/>
      </c>
      <c r="H220" s="53" t="str">
        <f t="shared" si="26"/>
        <v/>
      </c>
      <c r="I220" s="54" t="str">
        <f t="shared" si="27"/>
        <v/>
      </c>
    </row>
    <row r="221" spans="1:9">
      <c r="A221" s="20" t="s">
        <v>76</v>
      </c>
      <c r="B221" s="23" t="s">
        <v>208</v>
      </c>
      <c r="C221" s="10" t="str">
        <f t="shared" si="28"/>
        <v>{"key_code":"quote"}</v>
      </c>
      <c r="D221" s="52">
        <f t="shared" si="29"/>
        <v>1</v>
      </c>
      <c r="E221" s="53" t="str">
        <f t="shared" si="23"/>
        <v>{"key_code":"quote"}</v>
      </c>
      <c r="F221" s="53" t="str">
        <f t="shared" si="24"/>
        <v/>
      </c>
      <c r="G221" s="53" t="str">
        <f t="shared" si="25"/>
        <v/>
      </c>
      <c r="H221" s="53" t="str">
        <f t="shared" si="26"/>
        <v/>
      </c>
      <c r="I221" s="54" t="str">
        <f t="shared" si="27"/>
        <v/>
      </c>
    </row>
    <row r="222" spans="1:9">
      <c r="A222" s="20" t="s">
        <v>121</v>
      </c>
      <c r="B222" s="23" t="s">
        <v>105</v>
      </c>
      <c r="C222" s="10" t="str">
        <f t="shared" si="28"/>
        <v>{"key_code":"international1"}</v>
      </c>
      <c r="D222" s="52">
        <f t="shared" si="29"/>
        <v>1</v>
      </c>
      <c r="E222" s="53" t="str">
        <f t="shared" si="23"/>
        <v>{"key_code":"international1"}</v>
      </c>
      <c r="F222" s="53" t="str">
        <f t="shared" si="24"/>
        <v/>
      </c>
      <c r="G222" s="53" t="str">
        <f t="shared" si="25"/>
        <v/>
      </c>
      <c r="H222" s="53" t="str">
        <f t="shared" si="26"/>
        <v/>
      </c>
      <c r="I222" s="54" t="str">
        <f t="shared" si="27"/>
        <v/>
      </c>
    </row>
    <row r="223" spans="1:9">
      <c r="A223" s="20" t="s">
        <v>15</v>
      </c>
      <c r="B223" s="23" t="s">
        <v>257</v>
      </c>
      <c r="C223" s="10" t="str">
        <f t="shared" si="28"/>
        <v>{"key_code":"equal"}</v>
      </c>
      <c r="D223" s="52">
        <f t="shared" si="29"/>
        <v>1</v>
      </c>
      <c r="E223" s="53" t="str">
        <f t="shared" si="23"/>
        <v>{"key_code":"equal"}</v>
      </c>
      <c r="F223" s="53" t="str">
        <f t="shared" si="24"/>
        <v/>
      </c>
      <c r="G223" s="53" t="str">
        <f t="shared" si="25"/>
        <v/>
      </c>
      <c r="H223" s="53" t="str">
        <f t="shared" si="26"/>
        <v/>
      </c>
      <c r="I223" s="54" t="str">
        <f t="shared" si="27"/>
        <v/>
      </c>
    </row>
    <row r="224" spans="1:9">
      <c r="A224" s="20" t="s">
        <v>44</v>
      </c>
      <c r="B224" s="23" t="s">
        <v>175</v>
      </c>
      <c r="C224" s="10" t="str">
        <f t="shared" si="28"/>
        <v>{"key_code":"close_bracket"}</v>
      </c>
      <c r="D224" s="52">
        <f t="shared" si="29"/>
        <v>1</v>
      </c>
      <c r="E224" s="53" t="str">
        <f t="shared" si="23"/>
        <v>{"key_code":"close_bracket"}</v>
      </c>
      <c r="F224" s="53" t="str">
        <f t="shared" si="24"/>
        <v/>
      </c>
      <c r="G224" s="53" t="str">
        <f t="shared" si="25"/>
        <v/>
      </c>
      <c r="H224" s="53" t="str">
        <f t="shared" si="26"/>
        <v/>
      </c>
      <c r="I224" s="54" t="str">
        <f t="shared" si="27"/>
        <v/>
      </c>
    </row>
    <row r="225" spans="1:9">
      <c r="A225" s="20" t="s">
        <v>124</v>
      </c>
      <c r="B225" s="23" t="s">
        <v>77</v>
      </c>
      <c r="C225" s="10" t="str">
        <f t="shared" si="28"/>
        <v>{"key_code":"non_us_pound"}</v>
      </c>
      <c r="D225" s="52">
        <f t="shared" si="29"/>
        <v>1</v>
      </c>
      <c r="E225" s="53" t="str">
        <f t="shared" si="23"/>
        <v>{"key_code":"non_us_pound"}</v>
      </c>
      <c r="F225" s="53" t="str">
        <f t="shared" si="24"/>
        <v/>
      </c>
      <c r="G225" s="53" t="str">
        <f t="shared" si="25"/>
        <v/>
      </c>
      <c r="H225" s="53" t="str">
        <f t="shared" si="26"/>
        <v/>
      </c>
      <c r="I225" s="54" t="str">
        <f t="shared" si="27"/>
        <v/>
      </c>
    </row>
    <row r="226" spans="1:9">
      <c r="A226" s="20" t="s">
        <v>1147</v>
      </c>
      <c r="B226" s="23"/>
      <c r="C226" s="10" t="str">
        <f t="shared" si="28"/>
        <v/>
      </c>
      <c r="D226" s="52">
        <f t="shared" si="29"/>
        <v>0</v>
      </c>
      <c r="E226" s="53" t="str">
        <f t="shared" si="23"/>
        <v/>
      </c>
      <c r="F226" s="53" t="str">
        <f t="shared" si="24"/>
        <v/>
      </c>
      <c r="G226" s="53" t="str">
        <f t="shared" si="25"/>
        <v/>
      </c>
      <c r="H226" s="53" t="str">
        <f t="shared" si="26"/>
        <v/>
      </c>
      <c r="I226" s="54" t="str">
        <f t="shared" si="27"/>
        <v/>
      </c>
    </row>
    <row r="227" spans="1:9">
      <c r="A227" s="22" t="s">
        <v>1148</v>
      </c>
      <c r="B227" s="24"/>
      <c r="C227" s="11" t="str">
        <f t="shared" si="28"/>
        <v/>
      </c>
      <c r="D227" s="55">
        <f t="shared" si="29"/>
        <v>0</v>
      </c>
      <c r="E227" s="56" t="str">
        <f t="shared" si="23"/>
        <v/>
      </c>
      <c r="F227" s="56" t="str">
        <f t="shared" si="24"/>
        <v/>
      </c>
      <c r="G227" s="56" t="str">
        <f t="shared" si="25"/>
        <v/>
      </c>
      <c r="H227" s="56" t="str">
        <f t="shared" si="26"/>
        <v/>
      </c>
      <c r="I227" s="57" t="str">
        <f t="shared" si="27"/>
        <v/>
      </c>
    </row>
  </sheetData>
  <sheetProtection sheet="1" objects="1" scenarios="1" selectLockedCells="1"/>
  <sortState xmlns:xlrd2="http://schemas.microsoft.com/office/spreadsheetml/2017/richdata2" ref="A4:B208">
    <sortCondition ref="B4:B208"/>
  </sortState>
  <phoneticPr fontId="1"/>
  <conditionalFormatting sqref="A4:A227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B227" xr:uid="{D6BDBCA7-218C-0643-9591-6DF3B89179C8}"/>
    <dataValidation imeMode="on" allowBlank="1" showInputMessage="1" showErrorMessage="1" sqref="A4:A227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7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27"/>
  <sheetViews>
    <sheetView showGridLines="0" showRowColHeaders="0" workbookViewId="0">
      <selection activeCell="A3" sqref="A3"/>
    </sheetView>
  </sheetViews>
  <sheetFormatPr baseColWidth="10" defaultRowHeight="20"/>
  <sheetData>
    <row r="1" spans="1:1" ht="27">
      <c r="A1" s="1" t="s">
        <v>374</v>
      </c>
    </row>
    <row r="3" spans="1:1">
      <c r="A3" s="381" t="str">
        <f>_xlfn.CONCAT(詳細設定!A20:AD20)</f>
        <v>{"title":"薙刀式 v13完成版（仮）","rules":[{"description":"薙刀式 v13完成版（仮）縦書き用 +かわせみ2","manipulators":[{"description":"(シンクロ) と,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k"},{"key_code":"a"},{"key_code":"t"},{"key_code":"o"}],"type":"basic"},{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d"},{"key_code":"f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f"},{"key_code":"d"}],"type":"basic"},</v>
      </c>
    </row>
    <row r="4" spans="1:1">
      <c r="A4" s="382" t="str">
        <f>_xlfn.CONCAT(詳細設定!A21:AD21)</f>
        <v>{"description":"(シンクロ) は,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k"},{"key_code":"o"},{"key_code":"h"},{"key_code":"a"}],"type":"basic"},{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c"},{"key_code":"v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v"},{"key_code":"c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5" spans="1:1">
      <c r="A5" s="382" t="str">
        <f>_xlfn.CONCAT(詳細設定!A22:AD22)</f>
        <v>{"description":"(シンクロ) こ, な → 行送り","from":{"simultaneous":[{"key_code":"v"},{"key_code":"m"}],"modifiers":{"optional":["caps_lock"]}},"to":[{"key_code":"return_or_enter","repeat":false}],"type":"basic"},</v>
      </c>
    </row>
    <row r="6" spans="1:1">
      <c r="A6" s="382" t="str">
        <f>_xlfn.CONCAT(詳細設定!A23:AD23)</f>
        <v/>
      </c>
    </row>
    <row r="7" spans="1:1">
      <c r="A7" s="382" t="str">
        <f>_xlfn.CONCAT(詳細設定!A24:AD24)</f>
        <v/>
      </c>
    </row>
    <row r="8" spans="1:1">
      <c r="A8" s="382" t="str">
        <f>_xlfn.CONCAT(詳細設定!A25:AD25)</f>
        <v/>
      </c>
    </row>
    <row r="9" spans="1:1">
      <c r="A9" s="382" t="str">
        <f>_xlfn.CONCAT(詳細設定!A26:AD26)</f>
        <v/>
      </c>
    </row>
    <row r="10" spans="1:1">
      <c r="A10" s="382" t="str">
        <f>_xlfn.CONCAT(詳細設定!A27:AD27)</f>
        <v/>
      </c>
    </row>
    <row r="11" spans="1:1">
      <c r="A11" s="382" t="str">
        <f>_xlfn.CONCAT(詳細設定!A28:AD28)</f>
        <v/>
      </c>
    </row>
    <row r="12" spans="1:1">
      <c r="A12" s="382" t="str">
        <f>_xlfn.CONCAT(詳細設定!A29:AD29)</f>
        <v/>
      </c>
    </row>
    <row r="13" spans="1:1">
      <c r="A13" s="382" t="str">
        <f>_xlfn.CONCAT(詳細設定!A30:AD30)</f>
        <v/>
      </c>
    </row>
    <row r="14" spans="1:1">
      <c r="A14" s="382" t="str">
        <f>_xlfn.CONCAT(詳細設定!A31:AD31)</f>
        <v/>
      </c>
    </row>
    <row r="15" spans="1:1">
      <c r="A15" s="382" t="str">
        <f>_xlfn.CONCAT(詳細設定!A32:AD32)</f>
        <v/>
      </c>
    </row>
    <row r="16" spans="1:1">
      <c r="A16" s="382" t="str">
        <f>_xlfn.CONCAT(詳細設定!A33:AD33)</f>
        <v/>
      </c>
    </row>
    <row r="17" spans="1:1">
      <c r="A17" s="382" t="str">
        <f>_xlfn.CONCAT(詳細設定!A34:AD34)</f>
        <v/>
      </c>
    </row>
    <row r="18" spans="1:1">
      <c r="A18" s="382" t="str">
        <f>_xlfn.CONCAT(詳細設定!A35:AD35)</f>
        <v/>
      </c>
    </row>
    <row r="19" spans="1:1">
      <c r="A19" s="382" t="str">
        <f>_xlfn.CONCAT(詳細設定!A36:AD36)</f>
        <v/>
      </c>
    </row>
    <row r="20" spans="1:1">
      <c r="A20" s="382" t="str">
        <f>_xlfn.CONCAT(詳細設定!A37:AD37)</f>
        <v/>
      </c>
    </row>
    <row r="21" spans="1:1">
      <c r="A21" s="382" t="str">
        <f>_xlfn.CONCAT(詳細設定!A38:AD38)</f>
        <v/>
      </c>
    </row>
    <row r="22" spans="1:1">
      <c r="A22" s="382" t="str">
        <f>_xlfn.CONCAT(詳細設定!A39:AD39)</f>
        <v/>
      </c>
    </row>
    <row r="23" spans="1:1">
      <c r="A23" s="382" t="str">
        <f>_xlfn.CONCAT(詳細設定!A40:AD40)</f>
        <v/>
      </c>
    </row>
    <row r="24" spans="1:1">
      <c r="A24" s="382" t="str">
        <f>_xlfn.CONCAT(詳細設定!A41:AD41)</f>
        <v/>
      </c>
    </row>
    <row r="25" spans="1:1">
      <c r="A25" s="382" t="str">
        <f>_xlfn.CONCAT(詳細設定!A42:AD42)</f>
        <v/>
      </c>
    </row>
    <row r="26" spans="1:1">
      <c r="A26" s="382" t="str">
        <f>_xlfn.CONCAT(詳細設定!A43:AD43)</f>
        <v/>
      </c>
    </row>
    <row r="27" spans="1:1">
      <c r="A27" s="382" t="str">
        <f>_xlfn.CONCAT(詳細設定!A44:AD44)</f>
        <v/>
      </c>
    </row>
    <row r="28" spans="1:1">
      <c r="A28" s="382" t="str">
        <f>_xlfn.CONCAT(詳細設定!A45:AD45)</f>
        <v/>
      </c>
    </row>
    <row r="29" spans="1:1">
      <c r="A29" s="382" t="str">
        <f>_xlfn.CONCAT(詳細設定!A46:AD46)</f>
        <v/>
      </c>
    </row>
    <row r="30" spans="1:1">
      <c r="A30" s="382" t="str">
        <f>_xlfn.CONCAT(詳細設定!A47:AD47)</f>
        <v/>
      </c>
    </row>
    <row r="31" spans="1:1">
      <c r="A31" s="382" t="str">
        <f>_xlfn.CONCAT(詳細設定!A48:AD48)</f>
        <v/>
      </c>
    </row>
    <row r="32" spans="1:1">
      <c r="A32" s="382" t="str">
        <f>_xlfn.CONCAT(詳細設定!A49:AD49)</f>
        <v/>
      </c>
    </row>
    <row r="33" spans="1:1">
      <c r="A33" s="382" t="str">
        <f>_xlfn.CONCAT(詳細設定!A50:AD50)</f>
        <v/>
      </c>
    </row>
    <row r="34" spans="1:1">
      <c r="A34" s="382" t="str">
        <f>_xlfn.CONCAT(詳細設定!A51:AD51)</f>
        <v/>
      </c>
    </row>
    <row r="35" spans="1:1">
      <c r="A35" s="382" t="str">
        <f>_xlfn.CONCAT(詳細設定!A52:AD52)</f>
        <v/>
      </c>
    </row>
    <row r="36" spans="1:1">
      <c r="A36" s="382" t="str">
        <f>_xlfn.CONCAT(詳細設定!A53:AD53)</f>
        <v/>
      </c>
    </row>
    <row r="37" spans="1:1">
      <c r="A37" s="382" t="str">
        <f>_xlfn.CONCAT(詳細設定!A54:AD54)</f>
        <v/>
      </c>
    </row>
    <row r="38" spans="1:1">
      <c r="A38" s="382" t="str">
        <f>_xlfn.CONCAT(詳細設定!A55:AD55)</f>
        <v/>
      </c>
    </row>
    <row r="39" spans="1:1">
      <c r="A39" s="382" t="str">
        <f>_xlfn.CONCAT(詳細設定!A56:AD56)</f>
        <v/>
      </c>
    </row>
    <row r="40" spans="1:1">
      <c r="A40" s="382" t="str">
        <f>_xlfn.CONCAT(詳細設定!A57:AD57)</f>
        <v/>
      </c>
    </row>
    <row r="41" spans="1:1">
      <c r="A41" s="382" t="str">
        <f>_xlfn.CONCAT(詳細設定!A58:AD58)</f>
        <v/>
      </c>
    </row>
    <row r="42" spans="1:1">
      <c r="A42" s="382" t="str">
        <f>_xlfn.CONCAT(詳細設定!A59:AD59)</f>
        <v/>
      </c>
    </row>
    <row r="43" spans="1:1">
      <c r="A43" s="382" t="str">
        <f>_xlfn.CONCAT(詳細設定!A60:AD60)</f>
        <v/>
      </c>
    </row>
    <row r="44" spans="1:1">
      <c r="A44" s="382" t="str">
        <f>_xlfn.CONCAT(詳細設定!A61:AD61)</f>
        <v/>
      </c>
    </row>
    <row r="45" spans="1:1">
      <c r="A45" s="382" t="str">
        <f>_xlfn.CONCAT(詳細設定!A62:AD62)</f>
        <v/>
      </c>
    </row>
    <row r="46" spans="1:1">
      <c r="A46" s="382" t="str">
        <f>_xlfn.CONCAT(詳細設定!A63:AD63)</f>
        <v/>
      </c>
    </row>
    <row r="47" spans="1:1">
      <c r="A47" s="382" t="str">
        <f>_xlfn.CONCAT(詳細設定!A64:AD64)</f>
        <v/>
      </c>
    </row>
    <row r="48" spans="1:1">
      <c r="A48" s="382" t="str">
        <f>_xlfn.CONCAT(詳細設定!A65:AD65)</f>
        <v/>
      </c>
    </row>
    <row r="49" spans="1:1">
      <c r="A49" s="382" t="str">
        <f>_xlfn.CONCAT(詳細設定!A66:AD66)</f>
        <v/>
      </c>
    </row>
    <row r="50" spans="1:1">
      <c r="A50" s="382" t="str">
        <f>_xlfn.CONCAT(詳細設定!A67:AD67)</f>
        <v/>
      </c>
    </row>
    <row r="51" spans="1:1">
      <c r="A51" s="382" t="str">
        <f>_xlfn.CONCAT(詳細設定!A68:AD68)</f>
        <v/>
      </c>
    </row>
    <row r="52" spans="1:1">
      <c r="A52" s="382" t="str">
        <f>_xlfn.CONCAT(詳細設定!A69:AD69)</f>
        <v>{"description":"あ, い &amp; 小 → ◀最末尾","conditions":[{"type":"variable_if","name":"USC","value":2},{"type":"variable_unless","name":"C07","value":0},{"type":"variable_unless","name":"C08","value":0}],"from":{"key_code":"q","modifiers":{"optional":["caps_lock"]}},"to":[{"key_code":"delete_or_backspace"},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USC","value":0},{"type":"variable_unless","name":"C07","value":0},{"type":"variable_unless","name":"C08","value":0}],"from":{"key_code":"q","modifiers":{"optional":["caps_lock"]}},"to":[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C07","value":0},{"type":"variable_unless","name":"C08","value":0}],"from":{"key_code":"q","modifiers":{"optional":["caps_lock"]}},"to":[{"key_code":"left_arrow","modifiers":["command"]},{"set_variable":{"name":"D01","value":1}},{"set_variable":{"name":"USC","value":0}}],"to_after_key_up":[{"set_variable":{"name":"D01","value":0}}],"type":"basic"},{"conditions":[{"type":"variable_if","name":"USC","value":2},{"type":"variable_unless","name":"C07","value":0},{"type":"variable_unless","name":"D01","value":0}],"from":{"key_code":"k","modifiers":{"optional":["caps_lock"]}},"to":[{"key_code":"delete_or_backspace"},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01","value":0}],"from":{"key_code":"k","modifiers":{"optional":["caps_lock"]}},"to":[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01","value":0}],"from":{"key_code":"k","modifiers":{"optional":["caps_lock"]}},"to":[{"key_code":"left_arrow","modifiers":["command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01","value":0}],"from":{"key_code":"j","modifiers":{"optional":["caps_lock"]}},"to":[{"key_code":"delete_or_backspace"},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01","value":0}],"from":{"key_code":"j","modifiers":{"optional":["caps_lock"]}},"to":[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01","value":0}],"from":{"key_code":"j","modifiers":{"optional":["caps_lock"]}},"to":[{"key_code":"left_arrow","modifiers":["command"]},{"set_variable":{"name":"C07","value":1}},{"set_variable":{"name":"USC","value":0}}],"to_after_key_up":[{"set_variable":{"name":"C07","value":0}}],"type":"basic"},</v>
      </c>
    </row>
    <row r="53" spans="1:1">
      <c r="A53" s="382" t="str">
        <f>_xlfn.CONCAT(詳細設定!A70:AD70)</f>
        <v>{"description":"あ, い &amp; き → —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2"},{"key_code":"0"},{"key_code":"1"},{"key_code":"4"},{"key_code":"lang1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2"},{"key_code":"0"},{"key_code":"1"},{"key_code":"4"},{"key_code":"lang1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2"},{"key_code":"0"},{"key_code":"1"},{"key_code":"4"},{"key_code":"lang1"},{"set_variable":{"name":"D02","value":1}},{"set_variable":{"name":"USC","value":0}}],"to_after_key_up":[{"set_variable":{"name":"D02","value":0}}],"type":"basic"},{"conditions":[{"type":"variable_if","name":"USC","value":2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lang1"},{"set_variable":{"name":"C07","value":1}},{"set_variable":{"name":"USC","value":0}}],"to_after_key_up":[{"set_variable":{"name":"C07","value":0}}],"type":"basic"},{"description":"J, K &amp; W → —","conditions":[{"type":"variable_if","name":"USC","value":2},{"type":"variable_unless","name":"C07","value":0},{"type":"variable_unless","name":"C08","value":0}],"from":{"key_code":"w","modifiers":{"optional":["caps_lock"]}},"to":[{"key_code":"delete_or_backspace"},{"key_code":"delete_or_backspace"},{"key_code":"hyphen","modifiers":["shift","option"]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],"from":{"key_code":"w","modifiers":{"optional":["caps_lock"]}},"to":[{"key_code":"delete_or_backspace"},{"key_code":"hyphen","modifiers":["shift","option"]},{"set_variable":{"name":"D02","value":1}},{"set_variable":{"name":"USC","value":0}}],"to_after_key_up":[{"set_variable":{"name":"D02","value":0}}],"type":"basic"},{"conditions":[{"type":"variable_unless","name":"C07","value":0},{"type":"variable_unless","name":"C08","value":0}],"from":{"key_code":"w","modifiers":{"optional":["caps_lock"]}},"to":[{"key_code":"hyphen","modifiers":["shift","option"]},{"set_variable":{"name":"D02","value":1}},{"set_variable":{"name":"USC","value":0}}],"to_after_key_up":[{"set_variable":{"name":"D02","value":0}}],"type":"basic"},{"conditions":[{"type":"variable_if","name":"USC","value":2},{"type":"variable_unless","name":"C07","value":0},{"type":"variable_unless","name":"D02","value":0}],"from":{"key_code":"k","modifiers":{"optional":["caps_lock"]}},"to":[{"key_code":"delete_or_backspace"},{"key_code":"delete_or_backspace"},{"key_code":"hyphen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],"from":{"key_code":"k","modifiers":{"optional":["caps_lock"]}},"to":[{"key_code":"delete_or_backspace"},{"key_code":"hyphen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D02","value":0}],"from":{"key_code":"k","modifiers":{"optional":["caps_lock"]}},"to":[{"key_code":"hyphen","modifiers":["shift",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02","value":0}],"from":{"key_code":"j","modifiers":{"optional":["caps_lock"]}},"to":[{"key_code":"delete_or_backspace"},{"key_code":"delete_or_backspace"},{"key_code":"hyphen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],"from":{"key_code":"j","modifiers":{"optional":["caps_lock"]}},"to":[{"key_code":"delete_or_backspace"},{"key_code":"hyphen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D02","value":0}],"from":{"key_code":"j","modifiers":{"optional":["caps_lock"]}},"to":[{"key_code":"hyphen","modifiers":["shift","option"]},{"set_variable":{"name":"C07","value":1}},{"set_variable":{"name":"USC","value":0}}],"to_after_key_up":[{"set_variable":{"name":"C07","value":0}}],"type":"basic"},</v>
      </c>
    </row>
    <row r="54" spans="1:1">
      <c r="A54" s="382" t="str">
        <f>_xlfn.CONCAT(詳細設定!A71:AD71)</f>
        <v>{"description":"あ, い &amp; し → 保存","conditions":[{"type":"variable_if","name":"USC","value":2},{"type":"variable_unless","name":"C07","value":0},{"type":"variable_unless","name":"C08","value":0}],"from":{"key_code":"r","modifiers":{"optional":["caps_lock"]}},"to":[{"key_code":"delete_or_backspace"},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C08","value":0}],"from":{"key_code":"r","modifiers":{"optional":["caps_lock"]}},"to":[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C07","value":0},{"type":"variable_unless","name":"C08","value":0}],"from":{"key_code":"r","modifiers":{"optional":["caps_lock"]}},"to":[{"key_code":"s","modifiers":["command"]},{"set_variable":{"name":"D04","value":1}},{"set_variable":{"name":"USC","value":0}}],"to_after_key_up":[{"set_variable":{"name":"D04","value":0}}],"type":"basic"},{"conditions":[{"type":"variable_if","name":"USC","value":2},{"type":"variable_unless","name":"C07","value":0},{"type":"variable_unless","name":"D04","value":0}],"from":{"key_code":"k","modifiers":{"optional":["caps_lock"]}},"to":[{"key_code":"delete_or_backspace"},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04","value":0}],"from":{"key_code":"k","modifiers":{"optional":["caps_lock"]}},"to":[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04","value":0}],"from":{"key_code":"k","modifiers":{"optional":["caps_lock"]}},"to":[{"key_code":"s","modifiers":["command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04","value":0}],"from":{"key_code":"j","modifiers":{"optional":["caps_lock"]}},"to":[{"key_code":"delete_or_backspace"},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04","value":0}],"from":{"key_code":"j","modifiers":{"optional":["caps_lock"]}},"to":[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04","value":0}],"from":{"key_code":"j","modifiers":{"optional":["caps_lock"]}},"to":[{"key_code":"s","modifiers":["command"]},{"set_variable":{"name":"C07","value":1}},{"set_variable":{"name":"USC","value":0}}],"to_after_key_up":[{"set_variable":{"name":"C07","value":0}}],"type":"basic"},</v>
      </c>
    </row>
    <row r="55" spans="1:1">
      <c r="A55" s="382" t="str">
        <f>_xlfn.CONCAT(詳細設定!A72:AD72)</f>
        <v>{"description":"あ, い &amp; 左 → ・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D05","value":1}},{"set_variable":{"name":"USC","value":0}}],"to_after_key_up":[{"set_variable":{"name":"D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slash"},{"set_variable":{"name":"D05","value":1}},{"set_variable":{"name":"USC","value":0}}],"to_after_key_up":[{"set_variable":{"name":"D05","value":0}}],"type":"basic"},{"conditions":[{"type":"variable_if","name":"USC","value":2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C08","value":1}},{"set_variable":{"name":"USC","value":0}}],"to_after_key_up":[{"set_variable":{"name":"C08","value":0}}],"type":"basic"},{"conditions":[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slash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C07","value":1}},{"set_variable":{"name":"USC","value":0}}],"to_after_key_up":[{"set_variable":{"name":"C07","value":0}}],"type":"basic"},{"conditions":[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slash"},{"set_variable":{"name":"C07","value":1}},{"set_variable":{"name":"USC","value":0}}],"to_after_key_up":[{"set_variable":{"name":"C07","value":0}}],"type":"basic"},{"description":"J, K &amp; T → ・","conditions":[{"type":"variable_if","name":"USC","value":2},{"type":"variable_unless","name":"C07","value":0},{"type":"variable_unless","name":"C08","value":0}],"from":{"key_code":"t","modifiers":{"optional":["caps_lock"]}},"to":[{"key_code":"delete_or_backspace"},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],"from":{"key_code":"t","modifiers":{"optional":["caps_lock"]}},"to":[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C07","value":0},{"type":"variable_unless","name":"C08","value":0}],"from":{"key_code":"t","modifiers":{"optional":["caps_lock"]}},"to":[{"key_code":"9","modifiers":["shift","option"]},{"set_variable":{"name":"D05","value":1}},{"set_variable":{"name":"USC","value":0}}],"to_after_key_up":[{"set_variable":{"name":"D05","value":0}}],"type":"basic"},{"conditions":[{"type":"variable_if","name":"USC","value":2},{"type":"variable_unless","name":"C07","value":0},{"type":"variable_unless","name":"D05","value":0}],"from":{"key_code":"k","modifiers":{"optional":["caps_lock"]}},"to":[{"key_code":"delete_or_backspace"},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],"from":{"key_code":"k","modifiers":{"optional":["caps_lock"]}},"to":[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D05","value":0}],"from":{"key_code":"k","modifiers":{"optional":["caps_lock"]}},"to":[{"key_code":"9","modifiers":["shift",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05","value":0}],"from":{"key_code":"j","modifiers":{"optional":["caps_lock"]}},"to":[{"key_code":"delete_or_backspace"},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],"from":{"key_code":"j","modifiers":{"optional":["caps_lock"]}},"to":[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D05","value":0}],"from":{"key_code":"j","modifiers":{"optional":["caps_lock"]}},"to":[{"key_code":"9","modifiers":["shift","option"]},{"set_variable":{"name":"C07","value":1}},{"set_variable":{"name":"USC","value":0}}],"to_after_key_up":[{"set_variable":{"name":"C07","value":0}}],"type":"basic"},</v>
      </c>
    </row>
    <row r="56" spans="1:1">
      <c r="A56" s="382" t="str">
        <f>_xlfn.CONCAT(詳細設定!A73:AD73)</f>
        <v>{"description":"あ, い &amp; ろ → （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if","name":"USC","value":2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description":"J, K &amp; A → （","conditions":[{"type":"variable_if","name":"USC","value":2},{"type":"variable_unless","name":"C07","value":0},{"type":"variable_unless","name":"C08","value":0}],"from":{"key_code":"a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],"from":{"key_code":"a","modifiers":{"optional":["caps_lock"]}},"to":[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],"from":{"key_code":"a","modifiers":{"optional":["caps_lock"]}},"to":[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if","name":"USC","value":2},{"type":"variable_unless","name":"C07","value":0},{"type":"variable_unless","name":"C01","value":0}],"from":{"key_code":"k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],"from":{"key_code":"k","modifiers":{"optional":["caps_lock"]}},"to":[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],"from":{"key_code":"k","modifiers":{"optional":["caps_lock"]}},"to":[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01","value":0}],"from":{"key_code":"j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],"from":{"key_code":"j","modifiers":{"optional":["caps_lock"]}},"to":[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],"from":{"key_code":"j","modifiers":{"optional":["caps_lock"]}},"to":[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</v>
      </c>
    </row>
    <row r="57" spans="1:1">
      <c r="A57" s="382" t="str">
        <f>_xlfn.CONCAT(詳細設定!A74:AD74)</f>
        <v>{"description":"あ, い &amp; け → 《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if","name":"USC","value":2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description":"J, K &amp; S → 《","conditions":[{"type":"variable_if","name":"USC","value":2},{"type":"variable_unless","name":"C07","value":0},{"type":"variable_unless","name":"C08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],"from":{"key_code":"s","modifiers":{"optional":["caps_lock"]}},"to":[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if","name":"USC","value":2},{"type":"variable_unless","name":"C07","value":0},{"type":"variable_unless","name":"C02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],"from":{"key_code":"k","modifiers":{"optional":["caps_lock"]}},"to":[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02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],"from":{"key_code":"j","modifiers":{"optional":["caps_lock"]}},"to":[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</v>
      </c>
    </row>
    <row r="58" spans="1:1">
      <c r="A58" s="382" t="str">
        <f>_xlfn.CONCAT(詳細設定!A75:AD75)</f>
        <v>{"description":"あ, い &amp; と → 「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if","name":"USC","value":2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description":"J, K &amp; D → 「","conditions":[{"type":"variable_if","name":"USC","value":2},{"type":"variable_unless","name":"C07","value":0},{"type":"variable_unless","name":"C08","value":0}],"from":{"key_code":"d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],"from":{"key_code":"d","modifiers":{"optional":["caps_lock"]}},"to":[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],"from":{"key_code":"d","modifiers":{"optional":["caps_lock"]}},"to":[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if","name":"USC","value":2},{"type":"variable_unless","name":"C07","value":0},{"type":"variable_unless","name":"C03","value":0}],"from":{"key_code":"k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],"from":{"key_code":"k","modifiers":{"optional":["caps_lock"]}},"to":[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],"from":{"key_code":"k","modifiers":{"optional":["caps_lock"]}},"to":[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03","value":0}],"from":{"key_code":"j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],"from":{"key_code":"j","modifiers":{"optional":["caps_lock"]}},"to":[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],"from":{"key_code":"j","modifiers":{"optional":["caps_lock"]}},"to":[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</v>
      </c>
    </row>
    <row r="59" spans="1:1">
      <c r="A59" s="382" t="str">
        <f>_xlfn.CONCAT(詳細設定!A76:AD76)</f>
        <v>{"description":"あ, い &amp; か → ？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slash","modifiers":["shift"]},{"key_code":"return_or_enter"},{"set_variable":{"name":"C04","value":1}},{"set_variable":{"name":"USC","value":0}}],"to_after_key_up":[{"set_variable":{"name":"C04","value":0}}],"type":"basic"},{"conditions":[{"type":"variable_if","name":"USC","value":2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C07","value":1}},{"set_variable":{"name":"USC","value":0}}],"to_after_key_up":[{"set_variable":{"name":"C07","value":0}}],"type":"basic"},{"description":"J, K &amp; F → ？","conditions":[{"type":"variable_if","name":"USC","value":2},{"type":"variable_unless","name":"C07","value":0},{"type":"variable_unless","name":"C08","value":0}],"from":{"key_code":"f","modifiers":{"optional":["caps_lock"]}},"to":[{"key_code":"delete_or_backspace"},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],"from":{"key_code":"f","modifiers":{"optional":["caps_lock"]}},"to":[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C07","value":0},{"type":"variable_unless","name":"C08","value":0}],"from":{"key_code":"f","modifiers":{"optional":["caps_lock"]}},"to":[{"key_code":"slash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07","value":0},{"type":"variable_unless","name":"C04","value":0}],"from":{"key_code":"k","modifiers":{"optional":["caps_lock"]}},"to":[{"key_code":"delete_or_backspace"},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],"from":{"key_code":"k","modifiers":{"optional":["caps_lock"]}},"to":[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C04","value":0}],"from":{"key_code":"k","modifiers":{"optional":["caps_lock"]}},"to":[{"key_code":"slash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04","value":0}],"from":{"key_code":"j","modifiers":{"optional":["caps_lock"]}},"to":[{"key_code":"delete_or_backspace"},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],"from":{"key_code":"j","modifiers":{"optional":["caps_lock"]}},"to":[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C04","value":0}],"from":{"key_code":"j","modifiers":{"optional":["caps_lock"]}},"to":[{"key_code":"slash","modifiers":["shift"]},{"set_variable":{"name":"C07","value":1}},{"set_variable":{"name":"USC","value":0}}],"to_after_key_up":[{"set_variable":{"name":"C07","value":0}}],"type":"basic"},</v>
      </c>
    </row>
    <row r="60" spans="1:1">
      <c r="A60" s="382" t="str">
        <f>_xlfn.CONCAT(詳細設定!A77:AD77)</f>
        <v>{"description":"あ, い &amp; っ → ……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if","name":"USC","value":2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description":"J, K &amp; G → ……","conditions":[{"type":"variable_if","name":"USC","value":2},{"type":"variable_unless","name":"C07","value":0},{"type":"variable_unless","name":"C08","value":0}],"from":{"key_code":"g","modifiers":{"optional":["caps_lock"]}},"to":[{"key_code":"delete_or_backspace"},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],"from":{"key_code":"g","modifiers":{"optional":["caps_lock"]}},"to":[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C07","value":0},{"type":"variable_unless","name":"C08","value":0}],"from":{"key_code":"g","modifiers":{"optional":["caps_lock"]}},"to":[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if","name":"USC","value":2},{"type":"variable_unless","name":"C07","value":0},{"type":"variable_unless","name":"C05","value":0}],"from":{"key_code":"k","modifiers":{"optional":["caps_lock"]}},"to":[{"key_code":"delete_or_backspace"},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],"from":{"key_code":"k","modifiers":{"optional":["caps_lock"]}},"to":[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C07","value":0},{"type":"variable_unless","name":"C05","value":0}],"from":{"key_code":"k","modifiers":{"optional":["caps_lock"]}},"to":[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05","value":0}],"from":{"key_code":"j","modifiers":{"optional":["caps_lock"]}},"to":[{"key_code":"delete_or_backspace"},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],"from":{"key_code":"j","modifiers":{"optional":["caps_lock"]}},"to":[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C08","value":0},{"type":"variable_unless","name":"C05","value":0}],"from":{"key_code":"j","modifiers":{"optional":["caps_lock"]}},"to":[{"key_code":"semicolon","modifiers":["option"]},{"key_code":"semicolon","modifiers":["option"]},{"set_variable":{"name":"C07","value":1}},{"set_variable":{"name":"USC","value":0}}],"to_after_key_up":[{"set_variable":{"name":"C07","value":0}}],"type":"basic"},</v>
      </c>
    </row>
    <row r="61" spans="1:1">
      <c r="A61" s="382" t="str">
        <f>_xlfn.CONCAT(詳細設定!A78:AD78)</f>
        <v>{"description":"あ, い &amp; ほ → ）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if","name":"USC","value":2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description":"J, K &amp; Z → ）","conditions":[{"type":"variable_if","name":"USC","value":2},{"type":"variable_unless","name":"C07","value":0},{"type":"variable_unless","name":"C08","value":0}],"from":{"key_code":"z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],"from":{"key_code":"z","modifiers":{"optional":["caps_lock"]}},"to":[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],"from":{"key_code":"z","modifiers":{"optional":["caps_lock"]}},"to":[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if","name":"USC","value":2},{"type":"variable_unless","name":"C07","value":0},{"type":"variable_unless","name":"B01","value":0}],"from":{"key_code":"k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],"from":{"key_code":"k","modifiers":{"optional":["caps_lock"]}},"to":[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],"from":{"key_code":"k","modifiers":{"optional":["caps_lock"]}},"to":[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01","value":0}],"from":{"key_code":"j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],"from":{"key_code":"j","modifiers":{"optional":["caps_lock"]}},"to":[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],"from":{"key_code":"j","modifiers":{"optional":["caps_lock"]}},"to":[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</v>
      </c>
    </row>
    <row r="62" spans="1:1">
      <c r="A62" s="382" t="str">
        <f>_xlfn.CONCAT(詳細設定!A79:AD79)</f>
        <v>{"description":"あ, い &amp; ひ → 》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if","name":"USC","value":2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description":"J, K &amp; X → 》","conditions":[{"type":"variable_if","name":"USC","value":2},{"type":"variable_unless","name":"C07","value":0},{"type":"variable_unless","name":"C08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],"from":{"key_code":"x","modifiers":{"optional":["caps_lock"]}},"to":[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if","name":"USC","value":2},{"type":"variable_unless","name":"C07","value":0},{"type":"variable_unless","name":"B02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],"from":{"key_code":"k","modifiers":{"optional":["caps_lock"]}},"to":[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02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],"from":{"key_code":"j","modifiers":{"optional":["caps_lock"]}},"to":[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</v>
      </c>
    </row>
    <row r="63" spans="1:1">
      <c r="A63" s="382" t="str">
        <f>_xlfn.CONCAT(詳細設定!A80:AD80)</f>
        <v>{"description":"あ, い &amp; は → 」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if","name":"USC","value":2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description":"J, K &amp; C → 」","conditions":[{"type":"variable_if","name":"USC","value":2},{"type":"variable_unless","name":"C07","value":0},{"type":"variable_unless","name":"C08","value":0}],"from":{"key_code":"c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],"from":{"key_code":"c","modifiers":{"optional":["caps_lock"]}},"to":[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],"from":{"key_code":"c","modifiers":{"optional":["caps_lock"]}},"to":[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if","name":"USC","value":2},{"type":"variable_unless","name":"C07","value":0},{"type":"variable_unless","name":"B03","value":0}],"from":{"key_code":"k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],"from":{"key_code":"k","modifiers":{"optional":["caps_lock"]}},"to":[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],"from":{"key_code":"k","modifiers":{"optional":["caps_lock"]}},"to":[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03","value":0}],"from":{"key_code":"j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],"from":{"key_code":"j","modifiers":{"optional":["caps_lock"]}},"to":[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],"from":{"key_code":"j","modifiers":{"optional":["caps_lock"]}},"to":[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</v>
      </c>
    </row>
    <row r="64" spans="1:1">
      <c r="A64" s="382" t="str">
        <f>_xlfn.CONCAT(詳細設定!A81:AD81)</f>
        <v>{"description":"あ, い &amp; こ → ！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1","modifiers":["shift"]},{"key_code":"return_or_enter"},{"set_variable":{"name":"B04","value":1}},{"set_variable":{"name":"USC","value":0}}],"to_after_key_up":[{"set_variable":{"name":"B04","value":0}}],"type":"basic"},{"conditions":[{"type":"variable_if","name":"USC","value":2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C07","value":1}},{"set_variable":{"name":"USC","value":0}}],"to_after_key_up":[{"set_variable":{"name":"C07","value":0}}],"type":"basic"},{"description":"J, K &amp; V → ！","conditions":[{"type":"variable_if","name":"USC","value":2},{"type":"variable_unless","name":"C07","value":0},{"type":"variable_unless","name":"C08","value":0}],"from":{"key_code":"v","modifiers":{"optional":["caps_lock"]}},"to":[{"key_code":"delete_or_backspace"},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],"from":{"key_code":"v","modifiers":{"optional":["caps_lock"]}},"to":[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C07","value":0},{"type":"variable_unless","name":"C08","value":0}],"from":{"key_code":"v","modifiers":{"optional":["caps_lock"]}},"to":[{"key_code":"1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C07","value":0},{"type":"variable_unless","name":"B04","value":0}],"from":{"key_code":"k","modifiers":{"optional":["caps_lock"]}},"to":[{"key_code":"delete_or_backspace"},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],"from":{"key_code":"k","modifiers":{"optional":["caps_lock"]}},"to":[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B04","value":0}],"from":{"key_code":"k","modifiers":{"optional":["caps_lock"]}},"to":[{"key_code":"1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04","value":0}],"from":{"key_code":"j","modifiers":{"optional":["caps_lock"]}},"to":[{"key_code":"delete_or_backspace"},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],"from":{"key_code":"j","modifiers":{"optional":["caps_lock"]}},"to":[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B04","value":0}],"from":{"key_code":"j","modifiers":{"optional":["caps_lock"]}},"to":[{"key_code":"1","modifiers":["shift"]},{"set_variable":{"name":"C07","value":1}},{"set_variable":{"name":"USC","value":0}}],"to_after_key_up":[{"set_variable":{"name":"C07","value":0}}],"type":"basic"},</v>
      </c>
    </row>
    <row r="65" spans="1:1">
      <c r="A65" s="382" t="str">
        <f>_xlfn.CONCAT(詳細設定!A82:AD82)</f>
        <v>{"description":"あ, い &amp; そ → ──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if","name":"USC","value":2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description":"J, K &amp; B → ──","conditions":[{"type":"variable_if","name":"USC","value":2},{"type":"variable_unless","name":"C07","value":0},{"type":"variable_unless","name":"C08","value":0}],"from":{"key_code":"b","modifiers":{"optional":["caps_lock"]}},"to":[{"key_code":"delete_or_backspace"},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],"from":{"key_code":"b","modifiers":{"optional":["caps_lock"]}},"to":[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C07","value":0},{"type":"variable_unless","name":"C08","value":0}],"from":{"key_code":"b","modifiers":{"optional":["caps_lock"]}},"to":[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if","name":"USC","value":2},{"type":"variable_unless","name":"C07","value":0},{"type":"variable_unless","name":"B05","value":0}],"from":{"key_code":"k","modifiers":{"optional":["caps_lock"]}},"to":[{"key_code":"delete_or_backspace"},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],"from":{"key_code":"k","modifiers":{"optional":["caps_lock"]}},"to":[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B05","value":0}],"from":{"key_code":"k","modifiers":{"optional":["caps_lock"]}},"to":[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05","value":0}],"from":{"key_code":"j","modifiers":{"optional":["caps_lock"]}},"to":[{"key_code":"delete_or_backspace"},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],"from":{"key_code":"j","modifiers":{"optional":["caps_lock"]}},"to":[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B05","value":0}],"from":{"key_code":"j","modifiers":{"optional":["caps_lock"]}},"to":[{"key_code":"hyphen","modifiers":["shift","option"]},{"key_code":"hyphen","modifiers":["shift","option"]},{"set_variable":{"name":"C07","value":1}},{"set_variable":{"name":"USC","value":0}}],"to_after_key_up":[{"set_variable":{"name":"C07","value":0}}],"type":"basic"},</v>
      </c>
    </row>
    <row r="66" spans="1:1">
      <c r="A66" s="382" t="str">
        <f>_xlfn.CONCAT(詳細設定!A83:AD83)</f>
        <v>{"description":"と, か &amp; 右 → ▲Home","conditions":[{"type":"variable_if","name":"USC","value":2},{"type":"variable_unless","name":"C03","value":0},{"type":"variable_unless","name":"C04","value":0}],"from":{"key_code":"y","modifiers":{"optional":["caps_lock"]}},"to":[{"key_code":"delete_or_backspace"},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USC","value":0},{"type":"variable_unless","name":"C03","value":0},{"type":"variable_unless","name":"C04","value":0}],"from":{"key_code":"y","modifiers":{"optional":["caps_lock"]}},"to":[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C03","value":0},{"type":"variable_unless","name":"C04","value":0}],"from":{"key_code":"y","modifiers":{"optional":["caps_lock"]}},"to":[{"key_code":"up_arrow","modifiers":["command"]},{"set_variable":{"name":"D06","value":1}},{"set_variable":{"name":"USC","value":0}}],"to_after_key_up":[{"set_variable":{"name":"D06","value":0}}],"type":"basic"},{"conditions":[{"type":"variable_if","name":"USC","value":2},{"type":"variable_unless","name":"C03","value":0},{"type":"variable_unless","name":"D06","value":0}],"from":{"key_code":"f","modifiers":{"optional":["caps_lock"]}},"to":[{"key_code":"delete_or_backspace"},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06","value":0}],"from":{"key_code":"f","modifiers":{"optional":["caps_lock"]}},"to":[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D06","value":0}],"from":{"key_code":"f","modifiers":{"optional":["caps_lock"]}},"to":[{"key_code":"up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06","value":0}],"from":{"key_code":"d","modifiers":{"optional":["caps_lock"]}},"to":[{"key_code":"delete_or_backspace"},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06","value":0}],"from":{"key_code":"d","modifiers":{"optional":["caps_lock"]}},"to":[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D06","value":0}],"from":{"key_code":"d","modifiers":{"optional":["caps_lock"]}},"to":[{"key_code":"up_arrow","modifiers":["command"]},{"set_variable":{"name":"C03","value":1}},{"set_variable":{"name":"USC","value":0}}],"to_after_key_up":[{"set_variable":{"name":"C03","value":0}}],"type":"basic"},</v>
      </c>
    </row>
    <row r="67" spans="1:1">
      <c r="A67" s="382" t="str">
        <f>_xlfn.CONCAT(詳細設定!A84:AD84)</f>
        <v>{"description":"と, か &amp; BS → 末消","conditions":[{"type":"variable_if","name":"USC","value":2},{"type":"variable_unless","name":"C03","value":0},{"type":"variable_unless","name":"C04","value":0}],"from":{"key_code":"u","modifiers":{"optional":["caps_lock"]}},"to":[{"key_code":"delete_or_backspace"},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USC","value":0},{"type":"variable_unless","name":"C03","value":0},{"type":"variable_unless","name":"C04","value":0}],"from":{"key_code":"u","modifiers":{"optional":["caps_lock"]}},"to":[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C03","value":0},{"type":"variable_unless","name":"C04","value":0}],"from":{"key_code":"u","modifiers":{"optional":["caps_lock"]}},"to":[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if","name":"USC","value":2},{"type":"variable_unless","name":"C03","value":0},{"type":"variable_unless","name":"D07","value":0}],"from":{"key_code":"f","modifiers":{"optional":["caps_lock"]}},"to":[{"key_code":"delete_or_backspace"},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07","value":0}],"from":{"key_code":"f","modifiers":{"optional":["caps_lock"]}},"to":[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C03","value":0},{"type":"variable_unless","name":"D07","value":0}],"from":{"key_code":"f","modifiers":{"optional":["caps_lock"]}},"to":[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07","value":0}],"from":{"key_code":"d","modifiers":{"optional":["caps_lock"]}},"to":[{"key_code":"delete_or_backspace"},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07","value":0}],"from":{"key_code":"d","modifiers":{"optional":["caps_lock"]}},"to":[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C04","value":0},{"type":"variable_unless","name":"D07","value":0}],"from":{"key_code":"d","modifiers":{"optional":["caps_lock"]}},"to":[{"key_code":"down_arrow","modifiers":["shift","command"]},{"key_code":"delete_or_backspace"},{"set_variable":{"name":"C03","value":1}},{"set_variable":{"name":"USC","value":0}}],"to_after_key_up":[{"set_variable":{"name":"C03","value":0}}],"type":"basic"},</v>
      </c>
    </row>
    <row r="68" spans="1:1">
      <c r="A68" s="382" t="str">
        <f>_xlfn.CONCAT(詳細設定!A85:AD85)</f>
        <v>{"description":"と, か &amp; る → 再変換","conditions":[{"type":"variable_if","name":"USC","value":2},{"type":"variable_unless","name":"C03","value":0},{"type":"variable_unless","name":"C04","value":0}],"from":{"key_code":"i","modifiers":{"optional":["caps_lock"]}},"to":[{"key_code":"delete_or_backspace"},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USC","value":0},{"type":"variable_unless","name":"C03","value":0},{"type":"variable_unless","name":"C04","value":0}],"from":{"key_code":"i","modifiers":{"optional":["caps_lock"]}},"to":[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C03","value":0},{"type":"variable_unless","name":"C04","value":0}],"from":{"key_code":"i","modifiers":{"optional":["caps_lock"]}},"to":[{"key_code":"lang1"},{"key_code":"lang1"},{"set_variable":{"name":"D08","value":1}},{"set_variable":{"name":"USC","value":0}}],"to_after_key_up":[{"set_variable":{"name":"D08","value":0}}],"type":"basic"},{"conditions":[{"type":"variable_if","name":"USC","value":2},{"type":"variable_unless","name":"C03","value":0},{"type":"variable_unless","name":"D08","value":0}],"from":{"key_code":"f","modifiers":{"optional":["caps_lock"]}},"to":[{"key_code":"delete_or_backspace"},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08","value":0}],"from":{"key_code":"f","modifiers":{"optional":["caps_lock"]}},"to":[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C03","value":0},{"type":"variable_unless","name":"D08","value":0}],"from":{"key_code":"f","modifiers":{"optional":["caps_lock"]}},"to":[{"key_code":"lang1"},{"key_code":"lang1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08","value":0}],"from":{"key_code":"d","modifiers":{"optional":["caps_lock"]}},"to":[{"key_code":"delete_or_backspace"},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08","value":0}],"from":{"key_code":"d","modifiers":{"optional":["caps_lock"]}},"to":[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C04","value":0},{"type":"variable_unless","name":"D08","value":0}],"from":{"key_code":"d","modifiers":{"optional":["caps_lock"]}},"to":[{"key_code":"lang1"},{"key_code":"lang1"},{"set_variable":{"name":"C03","value":1}},{"set_variable":{"name":"USC","value":0}}],"to_after_key_up":[{"set_variable":{"name":"C03","value":0}}],"type":"basic"},</v>
      </c>
    </row>
    <row r="69" spans="1:1">
      <c r="A69" s="382" t="str">
        <f>_xlfn.CONCAT(詳細設定!A86:AD86)</f>
        <v>{"description":"と, か &amp; す → Del","conditions":[{"type":"variable_if","name":"USC","value":2},{"type":"variable_unless","name":"C03","value":0},{"type":"variable_unless","name":"C04","value":0}],"from":{"key_code":"o","modifiers":{"optional":["caps_lock"]}},"to":[{"key_code":"delete_or_backspace"},{"key_code":"delete_or_backspace"},{"key_code":"delete_forward"},{"set_variable":{"name":"D09","value":1}},{"set_variable":{"name":"USC","value":0}}],"to_after_key_up":[{"set_variable":{"name":"D09","value":0}}],"type":"basic"},{"conditions":[{"type":"variable_unless","name":"USC","value":0},{"type":"variable_unless","name":"C03","value":0},{"type":"variable_unless","name":"C04","value":0}],"from":{"key_code":"o","modifiers":{"optional":["caps_lock"]}},"to":[{"key_code":"delete_or_backspace"},{"key_code":"delete_forward"},{"set_variable":{"name":"D09","value":1}},{"set_variable":{"name":"USC","value":0}}],"to_after_key_up":[{"set_variable":{"name":"D09","value":0}}],"type":"basic"},{"conditions":[{"type":"variable_unless","name":"C03","value":0},{"type":"variable_unless","name":"C04","value":0}],"from":{"key_code":"o","modifiers":{"optional":["caps_lock"]}},"to":[{"key_code":"delete_forward"},{"set_variable":{"name":"D09","value":1}},{"set_variable":{"name":"USC","value":0}}],"to_after_key_up":[{"set_variable":{"name":"D09","value":0}}],"type":"basic"},{"conditions":[{"type":"variable_if","name":"USC","value":2},{"type":"variable_unless","name":"C03","value":0},{"type":"variable_unless","name":"D09","value":0}],"from":{"key_code":"f","modifiers":{"optional":["caps_lock"]}},"to":[{"key_code":"delete_or_backspace"},{"key_code":"delete_or_backspace"},{"key_code":"delete_forward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09","value":0}],"from":{"key_code":"f","modifiers":{"optional":["caps_lock"]}},"to":[{"key_code":"delete_or_backspace"},{"key_code":"delete_forward"},{"set_variable":{"name":"C04","value":1}},{"set_variable":{"name":"USC","value":0}}],"to_after_key_up":[{"set_variable":{"name":"C04","value":0}}],"type":"basic"},{"conditions":[{"type":"variable_unless","name":"C03","value":0},{"type":"variable_unless","name":"D09","value":0}],"from":{"key_code":"f","modifiers":{"optional":["caps_lock"]}},"to":[{"key_code":"delete_forward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09","value":0}],"from":{"key_code":"d","modifiers":{"optional":["caps_lock"]}},"to":[{"key_code":"delete_or_backspace"},{"key_code":"delete_or_backspace"},{"key_code":"delete_forward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09","value":0}],"from":{"key_code":"d","modifiers":{"optional":["caps_lock"]}},"to":[{"key_code":"delete_or_backspace"},{"key_code":"delete_forward"},{"set_variable":{"name":"C03","value":1}},{"set_variable":{"name":"USC","value":0}}],"to_after_key_up":[{"set_variable":{"name":"C03","value":0}}],"type":"basic"},{"conditions":[{"type":"variable_unless","name":"C04","value":0},{"type":"variable_unless","name":"D09","value":0}],"from":{"key_code":"d","modifiers":{"optional":["caps_lock"]}},"to":[{"key_code":"delete_forward"},{"set_variable":{"name":"C03","value":1}},{"set_variable":{"name":"USC","value":0}}],"to_after_key_up":[{"set_variable":{"name":"C03","value":0}}],"type":"basic"},</v>
      </c>
    </row>
    <row r="70" spans="1:1">
      <c r="A70" s="382" t="str">
        <f>_xlfn.CONCAT(詳細設定!A87:AD87)</f>
        <v>{"description":"と, か &amp; へ → 入力キャンセル","conditions":[{"type":"variable_if","name":"USC","value":2},{"type":"variable_unless","name":"C03","value":0},{"type":"variable_unless","name":"C04","value":0}],"from":{"key_code":"p","modifiers":{"optional":["caps_lock"]}},"to":[{"key_code":"delete_or_backspace"},{"key_code":"delete_or_backspace"},{"key_code":"keypad_num_lock"},{"set_variable":{"name":"D10","value":1}},{"set_variable":{"name":"USC","value":0}}],"to_after_key_up":[{"set_variable":{"name":"D10","value":0}}],"type":"basic"},{"conditions":[{"type":"variable_unless","name":"USC","value":0},{"type":"variable_unless","name":"C03","value":0},{"type":"variable_unless","name":"C04","value":0}],"from":{"key_code":"p","modifiers":{"optional":["caps_lock"]}},"to":[{"key_code":"delete_or_backspace"},{"key_code":"keypad_num_lock"},{"set_variable":{"name":"D10","value":1}},{"set_variable":{"name":"USC","value":0}}],"to_after_key_up":[{"set_variable":{"name":"D10","value":0}}],"type":"basic"},{"conditions":[{"type":"variable_unless","name":"C03","value":0},{"type":"variable_unless","name":"C04","value":0}],"from":{"key_code":"p","modifiers":{"optional":["caps_lock"]}},"to":[{"key_code":"keypad_num_lock"},{"set_variable":{"name":"D10","value":1}},{"set_variable":{"name":"USC","value":0}}],"to_after_key_up":[{"set_variable":{"name":"D10","value":0}}],"type":"basic"},{"conditions":[{"type":"variable_if","name":"USC","value":2},{"type":"variable_unless","name":"C03","value":0},{"type":"variable_unless","name":"D10","value":0}],"from":{"key_code":"f","modifiers":{"optional":["caps_lock"]}},"to":[{"key_code":"delete_or_backspace"},{"key_code":"delete_or_backspace"},{"key_code":"keypad_num_lock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10","value":0}],"from":{"key_code":"f","modifiers":{"optional":["caps_lock"]}},"to":[{"key_code":"delete_or_backspace"},{"key_code":"keypad_num_lock"},{"set_variable":{"name":"C04","value":1}},{"set_variable":{"name":"USC","value":0}}],"to_after_key_up":[{"set_variable":{"name":"C04","value":0}}],"type":"basic"},{"conditions":[{"type":"variable_unless","name":"C03","value":0},{"type":"variable_unless","name":"D10","value":0}],"from":{"key_code":"f","modifiers":{"optional":["caps_lock"]}},"to":[{"key_code":"keypad_num_lock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10","value":0}],"from":{"key_code":"d","modifiers":{"optional":["caps_lock"]}},"to":[{"key_code":"delete_or_backspace"},{"key_code":"delete_or_backspace"},{"key_code":"keypad_num_lock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10","value":0}],"from":{"key_code":"d","modifiers":{"optional":["caps_lock"]}},"to":[{"key_code":"delete_or_backspace"},{"key_code":"keypad_num_lock"},{"set_variable":{"name":"C03","value":1}},{"set_variable":{"name":"USC","value":0}}],"to_after_key_up":[{"set_variable":{"name":"C03","value":0}}],"type":"basic"},{"conditions":[{"type":"variable_unless","name":"C04","value":0},{"type":"variable_unless","name":"D10","value":0}],"from":{"key_code":"d","modifiers":{"optional":["caps_lock"]}},"to":[{"key_code":"keypad_num_lock"},{"set_variable":{"name":"C03","value":1}},{"set_variable":{"name":"USC","value":0}}],"to_after_key_up":[{"set_variable":{"name":"C03","value":0}}],"type":"basic"},</v>
      </c>
    </row>
    <row r="71" spans="1:1">
      <c r="A71" s="382" t="str">
        <f>_xlfn.CONCAT(詳細設定!A88:AD88)</f>
        <v>{"description":"と, か &amp; く → 確定End▼","conditions":[{"type":"variable_if","name":"USC","value":2},{"type":"variable_unless","name":"C03","value":0},{"type":"variable_unless","name":"C04","value":0}],"from":{"key_code":"h","modifiers":{"optional":["caps_lock"]}},"to":[{"key_code":"delete_or_backspace"},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C03","value":0},{"type":"variable_unless","name":"C04","value":0}],"from":{"key_code":"h","modifiers":{"optional":["caps_lock"]}},"to":[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C03","value":0},{"type":"variable_unless","name":"C04","value":0}],"from":{"key_code":"h","modifiers":{"optional":["caps_lock"]}},"to":[{"key_code":"return_or_enter"},{"key_code":"down_arrow","modifiers":["command"]},{"set_variable":{"name":"C06","value":1}},{"set_variable":{"name":"USC","value":0}}],"to_after_key_up":[{"set_variable":{"name":"C06","value":0}}],"type":"basic"},{"conditions":[{"type":"variable_if","name":"USC","value":2},{"type":"variable_unless","name":"C03","value":0},{"type":"variable_unless","name":"C06","value":0}],"from":{"key_code":"f","modifiers":{"optional":["caps_lock"]}},"to":[{"key_code":"delete_or_backspace"},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06","value":0}],"from":{"key_code":"f","modifiers":{"optional":["caps_lock"]}},"to":[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C06","value":0}],"from":{"key_code":"f","modifiers":{"optional":["caps_lock"]}},"to":[{"key_code":"return_or_enter"},{"key_code":"down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06","value":0}],"from":{"key_code":"d","modifiers":{"optional":["caps_lock"]}},"to":[{"key_code":"delete_or_backspace"},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06","value":0}],"from":{"key_code":"d","modifiers":{"optional":["caps_lock"]}},"to":[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C06","value":0}],"from":{"key_code":"d","modifiers":{"optional":["caps_lock"]}},"to":[{"key_code":"return_or_enter"},{"key_code":"down_arrow","modifiers":["command"]},{"set_variable":{"name":"C03","value":1}},{"set_variable":{"name":"USC","value":0}}],"to_after_key_up":[{"set_variable":{"name":"C03","value":0}}],"type":"basic"},</v>
      </c>
    </row>
    <row r="72" spans="1:1">
      <c r="A72" s="382" t="str">
        <f>_xlfn.CONCAT(詳細設定!A89:AD89)</f>
        <v>{"description":"と, か &amp; あ → ↑","conditions":[{"type":"variable_if","name":"USC","value":2},{"type":"variable_unless","name":"C03","value":0},{"type":"variable_unless","name":"C04","value":0}],"from":{"key_code":"j","modifiers":{"optional":["caps_lock"]}},"to":[{"key_code":"delete_or_backspace"},{"key_code":"delete_or_backspace"},{"key_code":"up_arrow"},{"set_variable":{"name":"C07","value":1}},{"set_variable":{"name":"USC","value":0}}],"to_after_key_up":[{"set_variable":{"name":"C07","value":0}}],"type":"basic"},{"conditions":[{"type":"variable_unless","name":"USC","value":0},{"type":"variable_unless","name":"C03","value":0},{"type":"variable_unless","name":"C04","value":0}],"from":{"key_code":"j","modifiers":{"optional":["caps_lock"]}},"to":[{"key_code":"delete_or_backspace"},{"key_code":"up_arrow"},{"set_variable":{"name":"C07","value":1}},{"set_variable":{"name":"USC","value":0}}],"to_after_key_up":[{"set_variable":{"name":"C07","value":0}}],"type":"basic"},{"conditions":[{"type":"variable_unless","name":"C03","value":0},{"type":"variable_unless","name":"C04","value":0}],"from":{"key_code":"j","modifiers":{"optional":["caps_lock"]}},"to":[{"key_code":"up_arrow"},{"set_variable":{"name":"C07","value":1}},{"set_variable":{"name":"USC","value":0}}],"to_after_key_up":[{"set_variable":{"name":"C07","value":0}}],"type":"basic"},{"conditions":[{"type":"variable_if","name":"USC","value":2},{"type":"variable_unless","name":"C03","value":0},{"type":"variable_unless","name":"C07","value":0}],"from":{"key_code":"f","modifiers":{"optional":["caps_lock"]}},"to":[{"key_code":"delete_or_backspace"},{"key_code":"delete_or_backspace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07","value":0}],"from":{"key_code":"f","modifiers":{"optional":["caps_lock"]}},"to":[{"key_code":"delete_or_backspace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07","value":0}],"from":{"key_code":"f","modifiers":{"optional":["caps_lock"]}},"to":[{"key_code":"up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07","value":0}],"from":{"key_code":"d","modifiers":{"optional":["caps_lock"]}},"to":[{"key_code":"delete_or_backspace"},{"key_code":"delete_or_backspace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07","value":0}],"from":{"key_code":"d","modifiers":{"optional":["caps_lock"]}},"to":[{"key_code":"delete_or_backspace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07","value":0}],"from":{"key_code":"d","modifiers":{"optional":["caps_lock"]}},"to":[{"key_code":"up_arrow"},{"set_variable":{"name":"C03","value":1}},{"set_variable":{"name":"USC","value":0}}],"to_after_key_up":[{"set_variable":{"name":"C03","value":0}}],"type":"basic"},</v>
      </c>
    </row>
    <row r="73" spans="1:1">
      <c r="A73" s="382" t="str">
        <f>_xlfn.CONCAT(詳細設定!A90:AD90)</f>
        <v>{"description":"と, か &amp; い → 選択↑","conditions":[{"type":"variable_if","name":"USC","value":2},{"type":"variable_unless","name":"C03","value":0},{"type":"variable_unless","name":"C04","value":0}],"from":{"key_code":"k","modifiers":{"optional":["caps_lock"]}},"to":[{"key_code":"delete_or_backspace"},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03","value":0},{"type":"variable_unless","name":"C04","value":0}],"from":{"key_code":"k","modifiers":{"optional":["caps_lock"]}},"to":[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C03","value":0},{"type":"variable_unless","name":"C04","value":0}],"from":{"key_code":"k","modifiers":{"optional":["caps_lock"]}},"to":[{"key_code":"up_arrow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03","value":0},{"type":"variable_unless","name":"C08","value":0}],"from":{"key_code":"f","modifiers":{"optional":["caps_lock"]}},"to":[{"key_code":"delete_or_backspace"},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08","value":0}],"from":{"key_code":"f","modifiers":{"optional":["caps_lock"]}},"to":[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C08","value":0}],"from":{"key_code":"f","modifiers":{"optional":["caps_lock"]}},"to":[{"key_code":"up_arrow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08","value":0}],"from":{"key_code":"d","modifiers":{"optional":["caps_lock"]}},"to":[{"key_code":"delete_or_backspace"},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08","value":0}],"from":{"key_code":"d","modifiers":{"optional":["caps_lock"]}},"to":[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C08","value":0}],"from":{"key_code":"d","modifiers":{"optional":["caps_lock"]}},"to":[{"key_code":"up_arrow","modifiers":["shift"]},{"set_variable":{"name":"C03","value":1}},{"set_variable":{"name":"USC","value":0}}],"to_after_key_up":[{"set_variable":{"name":"C03","value":0}}],"type":"basic"},</v>
      </c>
    </row>
    <row r="74" spans="1:1">
      <c r="A74" s="382" t="str">
        <f>_xlfn.CONCAT(詳細設定!A91:AD91)</f>
        <v>{"description":"と, か &amp; う → 5↑","conditions":[{"type":"variable_if","name":"USC","value":2},{"type":"variable_unless","name":"C03","value":0},{"type":"variable_unless","name":"C04","value":0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USC","value":0},{"type":"variable_unless","name":"C03","value":0},{"type":"variable_unless","name":"C04","value":0}],"from":{"key_code":"l","modifiers":{"optional":["caps_lock"]}},"to":[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C03","value":0},{"type":"variable_unless","name":"C04","value":0}],"from":{"key_code":"l","modifiers":{"optional":["caps_lock"]}},"to":[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if","name":"USC","value":2},{"type":"variable_unless","name":"C03","value":0},{"type":"variable_unless","name":"C09","value":0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09","value":0}],"from":{"key_code":"f","modifiers":{"optional":["caps_lock"]}},"to":[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09","value":0}],"from":{"key_code":"f","modifiers":{"optional":["caps_lock"]}},"to":[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09","value":0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09","value":0}],"from":{"key_code":"d","modifiers":{"optional":["caps_lock"]}},"to":[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09","value":0}],"from":{"key_code":"d","modifiers":{"optional":["caps_lock"]}},"to":[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</v>
      </c>
    </row>
    <row r="75" spans="1:1">
      <c r="A75" s="382" t="str">
        <f>_xlfn.CONCAT(詳細設定!A92:AD92)</f>
        <v>{"description":"と, か &amp; ー → カタカナ","conditions":[{"type":"variable_if","name":"USC","value":2},{"type":"variable_unless","name":"C03","value":0},{"type":"variable_unless","name":"C04","value":0}],"from":{"key_code":"semicolon","modifiers":{"optional":["caps_lock"]}},"to":[{"key_code":"delete_or_backspace"},{"key_code":"delete_or_backspace"},{"key_code":"f7"},{"set_variable":{"name":"C10","value":1}},{"set_variable":{"name":"USC","value":0}}],"to_after_key_up":[{"set_variable":{"name":"C10","value":0}}],"type":"basic"},{"conditions":[{"type":"variable_unless","name":"USC","value":0},{"type":"variable_unless","name":"C03","value":0},{"type":"variable_unless","name":"C04","value":0}],"from":{"key_code":"semicolon","modifiers":{"optional":["caps_lock"]}},"to":[{"key_code":"delete_or_backspace"},{"key_code":"f7"},{"set_variable":{"name":"C10","value":1}},{"set_variable":{"name":"USC","value":0}}],"to_after_key_up":[{"set_variable":{"name":"C10","value":0}}],"type":"basic"},{"conditions":[{"type":"variable_unless","name":"C03","value":0},{"type":"variable_unless","name":"C04","value":0}],"from":{"key_code":"semicolon","modifiers":{"optional":["caps_lock"]}},"to":[{"key_code":"f7"},{"set_variable":{"name":"C10","value":1}},{"set_variable":{"name":"USC","value":0}}],"to_after_key_up":[{"set_variable":{"name":"C10","value":0}}],"type":"basic"},{"conditions":[{"type":"variable_if","name":"USC","value":2},{"type":"variable_unless","name":"C03","value":0},{"type":"variable_unless","name":"C10","value":0}],"from":{"key_code":"f","modifiers":{"optional":["caps_lock"]}},"to":[{"key_code":"delete_or_backspace"},{"key_code":"delete_or_backspace"},{"key_code":"f7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10","value":0}],"from":{"key_code":"f","modifiers":{"optional":["caps_lock"]}},"to":[{"key_code":"delete_or_backspace"},{"key_code":"f7"},{"set_variable":{"name":"C04","value":1}},{"set_variable":{"name":"USC","value":0}}],"to_after_key_up":[{"set_variable":{"name":"C04","value":0}}],"type":"basic"},{"conditions":[{"type":"variable_unless","name":"C03","value":0},{"type":"variable_unless","name":"C10","value":0}],"from":{"key_code":"f","modifiers":{"optional":["caps_lock"]}},"to":[{"key_code":"f7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10","value":0}],"from":{"key_code":"d","modifiers":{"optional":["caps_lock"]}},"to":[{"key_code":"delete_or_backspace"},{"key_code":"delete_or_backspace"},{"key_code":"f7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10","value":0}],"from":{"key_code":"d","modifiers":{"optional":["caps_lock"]}},"to":[{"key_code":"delete_or_backspace"},{"key_code":"f7"},{"set_variable":{"name":"C03","value":1}},{"set_variable":{"name":"USC","value":0}}],"to_after_key_up":[{"set_variable":{"name":"C03","value":0}}],"type":"basic"},{"conditions":[{"type":"variable_unless","name":"C04","value":0},{"type":"variable_unless","name":"C10","value":0}],"from":{"key_code":"d","modifiers":{"optional":["caps_lock"]}},"to":[{"key_code":"f7"},{"set_variable":{"name":"C03","value":1}},{"set_variable":{"name":"USC","value":0}}],"to_after_key_up":[{"set_variable":{"name":"C03","value":0}}],"type":"basic"},</v>
      </c>
    </row>
    <row r="76" spans="1:1">
      <c r="A76" s="382" t="str">
        <f>_xlfn.CONCAT(詳細設定!A93:AD93)</f>
        <v>{"description":"と, か &amp; た → End▼","conditions":[{"type":"variable_if","name":"USC","value":2},{"type":"variable_unless","name":"C03","value":0},{"type":"variable_unless","name":"C04","value":0}],"from":{"key_code":"n","modifiers":{"optional":["caps_lock"]}},"to":[{"key_code":"delete_or_backspace"},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USC","value":0},{"type":"variable_unless","name":"C03","value":0},{"type":"variable_unless","name":"C04","value":0}],"from":{"key_code":"n","modifiers":{"optional":["caps_lock"]}},"to":[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C03","value":0},{"type":"variable_unless","name":"C04","value":0}],"from":{"key_code":"n","modifiers":{"optional":["caps_lock"]}},"to":[{"key_code":"down_arrow","modifiers":["command"]},{"set_variable":{"name":"B06","value":1}},{"set_variable":{"name":"USC","value":0}}],"to_after_key_up":[{"set_variable":{"name":"B06","value":0}}],"type":"basic"},{"conditions":[{"type":"variable_if","name":"USC","value":2},{"type":"variable_unless","name":"C03","value":0},{"type":"variable_unless","name":"B06","value":0}],"from":{"key_code":"f","modifiers":{"optional":["caps_lock"]}},"to":[{"key_code":"delete_or_backspace"},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06","value":0}],"from":{"key_code":"f","modifiers":{"optional":["caps_lock"]}},"to":[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B06","value":0}],"from":{"key_code":"f","modifiers":{"optional":["caps_lock"]}},"to":[{"key_code":"down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06","value":0}],"from":{"key_code":"d","modifiers":{"optional":["caps_lock"]}},"to":[{"key_code":"delete_or_backspace"},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06","value":0}],"from":{"key_code":"d","modifiers":{"optional":["caps_lock"]}},"to":[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B06","value":0}],"from":{"key_code":"d","modifiers":{"optional":["caps_lock"]}},"to":[{"key_code":"down_arrow","modifiers":["command"]},{"set_variable":{"name":"C03","value":1}},{"set_variable":{"name":"USC","value":0}}],"to_after_key_up":[{"set_variable":{"name":"C03","value":0}}],"type":"basic"},</v>
      </c>
    </row>
    <row r="77" spans="1:1">
      <c r="A77" s="382" t="str">
        <f>_xlfn.CONCAT(詳細設定!A94:AD94)</f>
        <v>{"description":"と, か &amp; な → ↓","conditions":[{"type":"variable_if","name":"USC","value":2},{"type":"variable_unless","name":"C03","value":0},{"type":"variable_unless","name":"C04","value":0}],"from":{"key_code":"m","modifiers":{"optional":["caps_lock"]}},"to":[{"key_code":"delete_or_backspace"},{"key_code":"delete_or_backspace"},{"key_code":"down_arrow"},{"set_variable":{"name":"B07","value":1}},{"set_variable":{"name":"USC","value":0}}],"to_after_key_up":[{"set_variable":{"name":"B07","value":0}}],"type":"basic"},{"conditions":[{"type":"variable_unless","name":"USC","value":0},{"type":"variable_unless","name":"C03","value":0},{"type":"variable_unless","name":"C04","value":0}],"from":{"key_code":"m","modifiers":{"optional":["caps_lock"]}},"to":[{"key_code":"delete_or_backspace"},{"key_code":"down_arrow"},{"set_variable":{"name":"B07","value":1}},{"set_variable":{"name":"USC","value":0}}],"to_after_key_up":[{"set_variable":{"name":"B07","value":0}}],"type":"basic"},{"conditions":[{"type":"variable_unless","name":"C03","value":0},{"type":"variable_unless","name":"C04","value":0}],"from":{"key_code":"m","modifiers":{"optional":["caps_lock"]}},"to":[{"key_code":"down_arrow"},{"set_variable":{"name":"B07","value":1}},{"set_variable":{"name":"USC","value":0}}],"to_after_key_up":[{"set_variable":{"name":"B07","value":0}}],"type":"basic"},{"conditions":[{"type":"variable_if","name":"USC","value":2},{"type":"variable_unless","name":"C03","value":0},{"type":"variable_unless","name":"B07","value":0}],"from":{"key_code":"f","modifiers":{"optional":["caps_lock"]}},"to":[{"key_code":"delete_or_backspace"},{"key_code":"delete_or_backspace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07","value":0}],"from":{"key_code":"f","modifiers":{"optional":["caps_lock"]}},"to":[{"key_code":"delete_or_backspace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07","value":0}],"from":{"key_code":"f","modifiers":{"optional":["caps_lock"]}},"to":[{"key_code":"down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07","value":0}],"from":{"key_code":"d","modifiers":{"optional":["caps_lock"]}},"to":[{"key_code":"delete_or_backspace"},{"key_code":"delete_or_backspace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07","value":0}],"from":{"key_code":"d","modifiers":{"optional":["caps_lock"]}},"to":[{"key_code":"delete_or_backspace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07","value":0}],"from":{"key_code":"d","modifiers":{"optional":["caps_lock"]}},"to":[{"key_code":"down_arrow"},{"set_variable":{"name":"C03","value":1}},{"set_variable":{"name":"USC","value":0}}],"to_after_key_up":[{"set_variable":{"name":"C03","value":0}}],"type":"basic"},</v>
      </c>
    </row>
    <row r="78" spans="1:1">
      <c r="A78" s="382" t="str">
        <f>_xlfn.CONCAT(詳細設定!A95:AD95)</f>
        <v>{"description":"と, か &amp; ん → 選択↓","conditions":[{"type":"variable_if","name":"USC","value":2},{"type":"variable_unless","name":"C03","value":0},{"type":"variable_unless","name":"C04","value":0}],"from":{"key_code":"comma","modifiers":{"optional":["caps_lock"]}},"to":[{"key_code":"delete_or_backspace"},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USC","value":0},{"type":"variable_unless","name":"C03","value":0},{"type":"variable_unless","name":"C04","value":0}],"from":{"key_code":"comma","modifiers":{"optional":["caps_lock"]}},"to":[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C03","value":0},{"type":"variable_unless","name":"C04","value":0}],"from":{"key_code":"comma","modifiers":{"optional":["caps_lock"]}},"to":[{"key_code":"down_arrow","modifiers":["shift"]},{"set_variable":{"name":"B08","value":1}},{"set_variable":{"name":"USC","value":0}}],"to_after_key_up":[{"set_variable":{"name":"B08","value":0}}],"type":"basic"},{"conditions":[{"type":"variable_if","name":"USC","value":2},{"type":"variable_unless","name":"C03","value":0},{"type":"variable_unless","name":"B08","value":0}],"from":{"key_code":"f","modifiers":{"optional":["caps_lock"]}},"to":[{"key_code":"delete_or_backspace"},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08","value":0}],"from":{"key_code":"f","modifiers":{"optional":["caps_lock"]}},"to":[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B08","value":0}],"from":{"key_code":"f","modifiers":{"optional":["caps_lock"]}},"to":[{"key_code":"down_arrow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08","value":0}],"from":{"key_code":"d","modifiers":{"optional":["caps_lock"]}},"to":[{"key_code":"delete_or_backspace"},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08","value":0}],"from":{"key_code":"d","modifiers":{"optional":["caps_lock"]}},"to":[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B08","value":0}],"from":{"key_code":"d","modifiers":{"optional":["caps_lock"]}},"to":[{"key_code":"down_arrow","modifiers":["shift"]},{"set_variable":{"name":"C03","value":1}},{"set_variable":{"name":"USC","value":0}}],"to_after_key_up":[{"set_variable":{"name":"C03","value":0}}],"type":"basic"},</v>
      </c>
    </row>
    <row r="79" spans="1:1">
      <c r="A79" s="382" t="str">
        <f>_xlfn.CONCAT(詳細設定!A96:AD96)</f>
        <v>{"description":"と, か &amp; ら → 5↓","conditions":[{"type":"variable_if","name":"USC","value":2},{"type":"variable_unless","name":"C03","value":0},{"type":"variable_unless","name":"C04","value":0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USC","value":0},{"type":"variable_unless","name":"C03","value":0},{"type":"variable_unless","name":"C04","value":0}],"from":{"key_code":"period","modifiers":{"optional":["caps_lock"]}},"to":[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C03","value":0},{"type":"variable_unless","name":"C04","value":0}],"from":{"key_code":"period","modifiers":{"optional":["caps_lock"]}},"to":[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if","name":"USC","value":2},{"type":"variable_unless","name":"C03","value":0},{"type":"variable_unless","name":"B09","value":0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09","value":0}],"from":{"key_code":"f","modifiers":{"optional":["caps_lock"]}},"to":[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09","value":0}],"from":{"key_code":"f","modifiers":{"optional":["caps_lock"]}},"to":[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09","value":0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09","value":0}],"from":{"key_code":"d","modifiers":{"optional":["caps_lock"]}},"to":[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09","value":0}],"from":{"key_code":"d","modifiers":{"optional":["caps_lock"]}},"to":[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</v>
      </c>
    </row>
    <row r="80" spans="1:1">
      <c r="A80" s="382" t="str">
        <f>_xlfn.CONCAT(詳細設定!A97:AD97)</f>
        <v>{"description":"と, か &amp; れ → ひらがな","conditions":[{"type":"variable_if","name":"USC","value":2},{"type":"variable_unless","name":"C03","value":0},{"type":"variable_unless","name":"C04","value":0}],"from":{"key_code":"slash","modifiers":{"optional":["caps_lock"]}},"to":[{"key_code":"delete_or_backspace"},{"key_code":"delete_or_backspace"},{"key_code":"f6"},{"set_variable":{"name":"B10","value":1}},{"set_variable":{"name":"USC","value":0}}],"to_after_key_up":[{"set_variable":{"name":"B10","value":0}}],"type":"basic"},{"conditions":[{"type":"variable_unless","name":"USC","value":0},{"type":"variable_unless","name":"C03","value":0},{"type":"variable_unless","name":"C04","value":0}],"from":{"key_code":"slash","modifiers":{"optional":["caps_lock"]}},"to":[{"key_code":"delete_or_backspace"},{"key_code":"f6"},{"set_variable":{"name":"B10","value":1}},{"set_variable":{"name":"USC","value":0}}],"to_after_key_up":[{"set_variable":{"name":"B10","value":0}}],"type":"basic"},{"conditions":[{"type":"variable_unless","name":"C03","value":0},{"type":"variable_unless","name":"C04","value":0}],"from":{"key_code":"slash","modifiers":{"optional":["caps_lock"]}},"to":[{"key_code":"f6"},{"set_variable":{"name":"B10","value":1}},{"set_variable":{"name":"USC","value":0}}],"to_after_key_up":[{"set_variable":{"name":"B10","value":0}}],"type":"basic"},{"conditions":[{"type":"variable_if","name":"USC","value":2},{"type":"variable_unless","name":"C03","value":0},{"type":"variable_unless","name":"B10","value":0}],"from":{"key_code":"f","modifiers":{"optional":["caps_lock"]}},"to":[{"key_code":"delete_or_backspace"},{"key_code":"delete_or_backspace"},{"key_code":"f6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10","value":0}],"from":{"key_code":"f","modifiers":{"optional":["caps_lock"]}},"to":[{"key_code":"delete_or_backspace"},{"key_code":"f6"},{"set_variable":{"name":"C04","value":1}},{"set_variable":{"name":"USC","value":0}}],"to_after_key_up":[{"set_variable":{"name":"C04","value":0}}],"type":"basic"},{"conditions":[{"type":"variable_unless","name":"C03","value":0},{"type":"variable_unless","name":"B10","value":0}],"from":{"key_code":"f","modifiers":{"optional":["caps_lock"]}},"to":[{"key_code":"f6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10","value":0}],"from":{"key_code":"d","modifiers":{"optional":["caps_lock"]}},"to":[{"key_code":"delete_or_backspace"},{"key_code":"delete_or_backspace"},{"key_code":"f6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10","value":0}],"from":{"key_code":"d","modifiers":{"optional":["caps_lock"]}},"to":[{"key_code":"delete_or_backspace"},{"key_code":"f6"},{"set_variable":{"name":"C03","value":1}},{"set_variable":{"name":"USC","value":0}}],"to_after_key_up":[{"set_variable":{"name":"C03","value":0}}],"type":"basic"},{"conditions":[{"type":"variable_unless","name":"C04","value":0},{"type":"variable_unless","name":"B10","value":0}],"from":{"key_code":"d","modifiers":{"optional":["caps_lock"]}},"to":[{"key_code":"f6"},{"set_variable":{"name":"C03","value":1}},{"set_variable":{"name":"USC","value":0}}],"to_after_key_up":[{"set_variable":{"name":"C03","value":0}}],"type":"basic"},</v>
      </c>
    </row>
    <row r="81" spans="1:1">
      <c r="A81" s="382" t="str">
        <f>_xlfn.CONCAT(詳細設定!A98:AD98)</f>
        <v>{"description":"な, ん &amp; 小 → x   x   x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if","name":"USC","value":2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description":"M, Comma &amp; Q → x   x   x","conditions":[{"type":"variable_if","name":"USC","value":2},{"type":"variable_unless","name":"B07","value":0},{"type":"variable_unless","name":"B08","value":0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],"from":{"key_code":"q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if","name":"USC","value":2},{"type":"variable_unless","name":"B07","value":0},{"type":"variable_unless","name":"D01","value":0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01","value":0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],"from":{"key_code":"m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</v>
      </c>
    </row>
    <row r="82" spans="1:1">
      <c r="A82" s="382" t="str">
        <f>_xlfn.CONCAT(詳細設定!A99:AD99)</f>
        <v>{"description":"な, ん &amp; き → ルビ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if","name":"USC","value":2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description":"M, Comma &amp; W → ルビマクロ","conditions":[{"type":"variable_if","name":"USC","value":2},{"type":"variable_unless","name":"B07","value":0},{"type":"variable_unless","name":"B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if","name":"USC","value":2},{"type":"variable_unless","name":"B07","value":0},{"type":"variable_unless","name":"D02","value":0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02","value":0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</v>
      </c>
    </row>
    <row r="83" spans="1:1">
      <c r="A83" s="382" t="str">
        <f>_xlfn.CONCAT(詳細設定!A100:AD100)</f>
        <v>{"description":"な, ん &amp; て → 台マクロ","conditions":[{"type":"variable_if","name":"USC","value":2},{"type":"variable_unless","name":"B07","value":0},{"type":"variable_unless","name":"B08","value":0}],"from":{"key_code":"e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B08","value":0}],"from":{"key_code":"e","modifiers":{"optional":["caps_lock"]}},"to":[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B07","value":0},{"type":"variable_unless","name":"B08","value":0}],"from":{"key_code":"e","modifiers":{"optional":["caps_lock"]}},"to":[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03","value":0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03","value":0}],"from":{"key_code":"comma","modifiers":{"optional":["caps_lock"]}},"to":[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03","value":0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03","value":0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03","value":0}],"from":{"key_code":"m","modifiers":{"optional":["caps_lock"]}},"to":[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</v>
      </c>
    </row>
    <row r="84" spans="1:1">
      <c r="A84" s="382" t="str">
        <f>_xlfn.CONCAT(詳細設定!A101:AD101)</f>
        <v>{"description":"な, ん &amp; し → トマクロ","conditions":[{"type":"variable_if","name":"USC","value":2},{"type":"variable_unless","name":"B07","value":0},{"type":"variable_unless","name":"B08","value":0}],"from":{"key_code":"r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B08","value":0}],"from":{"key_code":"r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B07","value":0},{"type":"variable_unless","name":"B08","value":0}],"from":{"key_code":"r","modifiers":{"optional":["caps_lock"]}},"to":[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if","name":"USC","value":2},{"type":"variable_unless","name":"B07","value":0},{"type":"variable_unless","name":"D04","value":0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04","value":0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04","value":0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04","value":0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04","value":0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04","value":0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</v>
      </c>
    </row>
    <row r="85" spans="1:1">
      <c r="A85" s="382" t="str">
        <f>_xlfn.CONCAT(詳細設定!A102:AD102)</f>
        <v>{"description":"な, ん &amp; 左 → ○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if","name":"USC","value":2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description":"M, Comma &amp; T → ○","conditions":[{"type":"variable_if","name":"USC","value":2},{"type":"variable_unless","name":"B07","value":0},{"type":"variable_unless","name":"B08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],"from":{"key_code":"t","modifiers":{"optional":["caps_lock"]}},"to":[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if","name":"USC","value":2},{"type":"variable_unless","name":"B07","value":0},{"type":"variable_unless","name":"D05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],"from":{"key_code":"comma","modifiers":{"optional":["caps_lock"]}},"to":[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05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],"from":{"key_code":"m","modifiers":{"optional":["caps_lock"]}},"to":[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</v>
      </c>
    </row>
    <row r="86" spans="1:1">
      <c r="A86" s="382" t="str">
        <f>_xlfn.CONCAT(詳細設定!A103:AD103)</f>
        <v>{"description":"な, ん &amp; ろ → 【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if","name":"USC","value":2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description":"M, Comma &amp; A → 【","conditions":[{"type":"variable_if","name":"USC","value":2},{"type":"variable_unless","name":"B07","value":0},{"type":"variable_unless","name":"B08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],"from":{"key_code":"a","modifiers":{"optional":["caps_lock"]}},"to":[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if","name":"USC","value":2},{"type":"variable_unless","name":"B07","value":0},{"type":"variable_unless","name":"C01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],"from":{"key_code":"comma","modifiers":{"optional":["caps_lock"]}},"to":[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01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],"from":{"key_code":"m","modifiers":{"optional":["caps_lock"]}},"to":[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</v>
      </c>
    </row>
    <row r="87" spans="1:1">
      <c r="A87" s="382" t="str">
        <f>_xlfn.CONCAT(詳細設定!A104:AD104)</f>
        <v>{"description":"な, ん &amp; け → 〈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if","name":"USC","value":2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description":"M, Comma &amp; S → 〈","conditions":[{"type":"variable_if","name":"USC","value":2},{"type":"variable_unless","name":"B07","value":0},{"type":"variable_unless","name":"B08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],"from":{"key_code":"s","modifiers":{"optional":["caps_lock"]}},"to":[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if","name":"USC","value":2},{"type":"variable_unless","name":"B07","value":0},{"type":"variable_unless","name":"C02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],"from":{"key_code":"comma","modifiers":{"optional":["caps_lock"]}},"to":[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02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],"from":{"key_code":"m","modifiers":{"optional":["caps_lock"]}},"to":[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</v>
      </c>
    </row>
    <row r="88" spans="1:1">
      <c r="A88" s="382" t="str">
        <f>_xlfn.CONCAT(詳細設定!A105:AD105)</f>
        <v>{"description":"な, ん &amp; と → 『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description":"M, Comma &amp; D → 『","conditions":[{"type":"variable_if","name":"USC","value":2},{"type":"variable_unless","name":"B07","value":0},{"type":"variable_unless","name":"B08","value":0}],"from":{"key_code":"d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],"from":{"key_code":"d","modifiers":{"optional":["caps_lock"]}},"to":[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],"from":{"key_code":"d","modifiers":{"optional":["caps_lock"]}},"to":[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],"from":{"key_code":"comma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],"from":{"key_code":"comma","modifiers":{"optional":["caps_lock"]}},"to":[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],"from":{"key_code":"comma","modifiers":{"optional":["caps_lock"]}},"to":[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03","value":0}],"from":{"key_code":"m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],"from":{"key_code":"m","modifiers":{"optional":["caps_lock"]}},"to":[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],"from":{"key_code":"m","modifiers":{"optional":["caps_lock"]}},"to":[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</v>
      </c>
    </row>
    <row r="89" spans="1:1">
      <c r="A89" s="382" t="str">
        <f>_xlfn.CONCAT(詳細設定!A106:AD106)</f>
        <v>{"description":"な, ん &amp; か → 」「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if","name":"USC","value":2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description":"M, Comma &amp; F → 」「マクロ","conditions":[{"type":"variable_if","name":"USC","value":2},{"type":"variable_unless","name":"B07","value":0},{"type":"variable_unless","name":"B08","value":0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if","name":"USC","value":2},{"type":"variable_unless","name":"B07","value":0},{"type":"variable_unless","name":"C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</v>
      </c>
    </row>
    <row r="90" spans="1:1">
      <c r="A90" s="382" t="str">
        <f>_xlfn.CONCAT(詳細設定!A107:AD107)</f>
        <v>{"description":"な, ん &amp; っ → □□□","conditions":[{"type":"variable_if","name":"USC","value":2},{"type":"variable_unless","name":"B07","value":0},{"type":"variable_unless","name":"B08","value":0}],"from":{"key_code":"g","modifiers":{"optional":["caps_lock"]}},"to":[{"key_code":"delete_or_backspace"},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B08","value":0}],"from":{"key_code":"g","modifiers":{"optional":["caps_lock"]}},"to":[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B07","value":0},{"type":"variable_unless","name":"B08","value":0}],"from":{"key_code":"g","modifiers":{"optional":["caps_lock"]}},"to":[{"key_code":"spacebar"},{"key_code":"spacebar"},{"key_code":"spacebar"},{"set_variable":{"name":"C05","value":1}},{"set_variable":{"name":"USC","value":0}}],"to_after_key_up":[{"set_variable":{"name":"C05","value":0}}],"type":"basic"},{"conditions":[{"type":"variable_if","name":"USC","value":2},{"type":"variable_unless","name":"B07","value":0},{"type":"variable_unless","name":"C05","value":0}],"from":{"key_code":"comma","modifiers":{"optional":["caps_lock"]}},"to":[{"key_code":"delete_or_backspace"},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05","value":0}],"from":{"key_code":"comma","modifiers":{"optional":["caps_lock"]}},"to":[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C05","value":0}],"from":{"key_code":"comma","modifiers":{"optional":["caps_lock"]}},"to":[{"key_code":"spacebar"},{"key_code":"spaceba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05","value":0}],"from":{"key_code":"m","modifiers":{"optional":["caps_lock"]}},"to":[{"key_code":"delete_or_backspace"},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05","value":0}],"from":{"key_code":"m","modifiers":{"optional":["caps_lock"]}},"to":[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C05","value":0}],"from":{"key_code":"m","modifiers":{"optional":["caps_lock"]}},"to":[{"key_code":"spacebar"},{"key_code":"spacebar"},{"key_code":"spacebar"},{"set_variable":{"name":"B07","value":1}},{"set_variable":{"name":"USC","value":0}}],"to_after_key_up":[{"set_variable":{"name":"B07","value":0}}],"type":"basic"},</v>
      </c>
    </row>
    <row r="91" spans="1:1">
      <c r="A91" s="382" t="str">
        <f>_xlfn.CONCAT(詳細設定!A108:AD108)</f>
        <v>{"description":"な, ん &amp; ほ → 】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if","name":"USC","value":2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description":"M, Comma &amp; Z → 】","conditions":[{"type":"variable_if","name":"USC","value":2},{"type":"variable_unless","name":"B07","value":0},{"type":"variable_unless","name":"B08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],"from":{"key_code":"z","modifiers":{"optional":["caps_lock"]}},"to":[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if","name":"USC","value":2},{"type":"variable_unless","name":"B07","value":0},{"type":"variable_unless","name":"B01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],"from":{"key_code":"comma","modifiers":{"optional":["caps_lock"]}},"to":[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01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],"from":{"key_code":"m","modifiers":{"optional":["caps_lock"]}},"to":[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</v>
      </c>
    </row>
    <row r="92" spans="1:1">
      <c r="A92" s="382" t="str">
        <f>_xlfn.CONCAT(詳細設定!A109:AD109)</f>
        <v>{"description":"な, ん &amp; ひ → 〉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if","name":"USC","value":2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description":"M, Comma &amp; X → 〉","conditions":[{"type":"variable_if","name":"USC","value":2},{"type":"variable_unless","name":"B07","value":0},{"type":"variable_unless","name":"B08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],"from":{"key_code":"x","modifiers":{"optional":["caps_lock"]}},"to":[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if","name":"USC","value":2},{"type":"variable_unless","name":"B07","value":0},{"type":"variable_unless","name":"B02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],"from":{"key_code":"comma","modifiers":{"optional":["caps_lock"]}},"to":[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02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],"from":{"key_code":"m","modifiers":{"optional":["caps_lock"]}},"to":[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</v>
      </c>
    </row>
    <row r="93" spans="1:1">
      <c r="A93" s="382" t="str">
        <f>_xlfn.CONCAT(詳細設定!A110:AD110)</f>
        <v>{"description":"な, ん &amp; は → 』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if","name":"USC","value":2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description":"M, Comma &amp; C → 』","conditions":[{"type":"variable_if","name":"USC","value":2},{"type":"variable_unless","name":"B07","value":0},{"type":"variable_unless","name":"B08","value":0}],"from":{"key_code":"c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],"from":{"key_code":"c","modifiers":{"optional":["caps_lock"]}},"to":[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],"from":{"key_code":"c","modifiers":{"optional":["caps_lock"]}},"to":[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if","name":"USC","value":2},{"type":"variable_unless","name":"B07","value":0},{"type":"variable_unless","name":"B03","value":0}],"from":{"key_code":"comma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],"from":{"key_code":"comma","modifiers":{"optional":["caps_lock"]}},"to":[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],"from":{"key_code":"comma","modifiers":{"optional":["caps_lock"]}},"to":[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03","value":0}],"from":{"key_code":"m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],"from":{"key_code":"m","modifiers":{"optional":["caps_lock"]}},"to":[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],"from":{"key_code":"m","modifiers":{"optional":["caps_lock"]}},"to":[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</v>
      </c>
    </row>
    <row r="94" spans="1:1">
      <c r="A94" s="382" t="str">
        <f>_xlfn.CONCAT(詳細設定!A111:AD111)</f>
        <v>{"description":"な, ん &amp; こ → 」□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if","name":"USC","value":2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description":"M, Comma &amp; V → 」□マクロ","conditions":[{"type":"variable_if","name":"USC","value":2},{"type":"variable_unless","name":"B07","value":0},{"type":"variable_unless","name":"B08","value":0}],"from":{"key_code":"v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],"from":{"key_code":"v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],"from":{"key_code":"v","modifiers":{"optional":["caps_lock"]}},"to":[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if","name":"USC","value":2},{"type":"variable_unless","name":"B07","value":0},{"type":"variable_unless","name":"B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],"from":{"key_code":"comma","modifiers":{"optional":["caps_lock"]}},"to":[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],"from":{"key_code":"m","modifiers":{"optional":["caps_lock"]}},"to":[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</v>
      </c>
    </row>
    <row r="95" spans="1:1">
      <c r="A95" s="382" t="str">
        <f>_xlfn.CONCAT(詳細設定!A112:AD112)</f>
        <v>{"description":"な, ん &amp; そ → 」｜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if","name":"USC","value":2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description":"M, Comma &amp; B → 」｜マクロ","conditions":[{"type":"variable_if","name":"USC","value":2},{"type":"variable_unless","name":"B07","value":0},{"type":"variable_unless","name":"B08","value":0}],"from":{"key_code":"b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],"from":{"key_code":"b","modifiers":{"optional":["caps_lock"]}},"to":[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],"from":{"key_code":"b","modifiers":{"optional":["caps_lock"]}},"to":[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if","name":"USC","value":2},{"type":"variable_unless","name":"B07","value":0},{"type":"variable_unless","name":"B05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],"from":{"key_code":"comma","modifiers":{"optional":["caps_lock"]}},"to":[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05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],"from":{"key_code":"m","modifiers":{"optional":["caps_lock"]}},"to":[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</v>
      </c>
    </row>
    <row r="96" spans="1:1">
      <c r="A96" s="382" t="str">
        <f>_xlfn.CONCAT(詳細設定!A113:AD113)</f>
        <v>{"description":"は, こ &amp; 右 → ▲Home選択","conditions":[{"type":"variable_if","name":"USC","value":2},{"type":"variable_unless","name":"B03","value":0},{"type":"variable_unless","name":"B04","value":0}],"from":{"key_code":"y","modifiers":{"optional":["caps_lock"]}},"to":[{"key_code":"delete_or_backspace"},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USC","value":0},{"type":"variable_unless","name":"B03","value":0},{"type":"variable_unless","name":"B04","value":0}],"from":{"key_code":"y","modifiers":{"optional":["caps_lock"]}},"to":[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B03","value":0},{"type":"variable_unless","name":"B04","value":0}],"from":{"key_code":"y","modifiers":{"optional":["caps_lock"]}},"to":[{"key_code":"up_arrow","modifiers":["shift","command"]},{"set_variable":{"name":"D06","value":1}},{"set_variable":{"name":"USC","value":0}}],"to_after_key_up":[{"set_variable":{"name":"D06","value":0}}],"type":"basic"},{"conditions":[{"type":"variable_if","name":"USC","value":2},{"type":"variable_unless","name":"B03","value":0},{"type":"variable_unless","name":"D06","value":0}],"from":{"key_code":"v","modifiers":{"optional":["caps_lock"]}},"to":[{"key_code":"delete_or_backspace"},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06","value":0}],"from":{"key_code":"v","modifiers":{"optional":["caps_lock"]}},"to":[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D06","value":0}],"from":{"key_code":"v","modifiers":{"optional":["caps_lock"]}},"to":[{"key_code":"up_arrow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06","value":0}],"from":{"key_code":"c","modifiers":{"optional":["caps_lock"]}},"to":[{"key_code":"delete_or_backspace"},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06","value":0}],"from":{"key_code":"c","modifiers":{"optional":["caps_lock"]}},"to":[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D06","value":0}],"from":{"key_code":"c","modifiers":{"optional":["caps_lock"]}},"to":[{"key_code":"up_arrow","modifiers":["shift","command"]},{"set_variable":{"name":"B03","value":1}},{"set_variable":{"name":"USC","value":0}}],"to_after_key_up":[{"set_variable":{"name":"B03","value":0}}],"type":"basic"},</v>
      </c>
    </row>
    <row r="97" spans="1:1">
      <c r="A97" s="382" t="str">
        <f>_xlfn.CONCAT(詳細設定!A114:AD114)</f>
        <v>{"description":"は, こ &amp; BS → 5←","conditions":[{"type":"variable_if","name":"USC","value":2},{"type":"variable_unless","name":"B03","value":0},{"type":"variable_unless","name":"B04","value":0}],"from":{"key_code":"u","modifiers":{"optional":["caps_lock"]}},"to":[{"key_code":"delete_or_backspace"},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USC","value":0},{"type":"variable_unless","name":"B03","value":0},{"type":"variable_unless","name":"B04","value":0}],"from":{"key_code":"u","modifiers":{"optional":["caps_lock"]}},"to":[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B03","value":0},{"type":"variable_unless","name":"B04","value":0}],"from":{"key_code":"u","modifiers":{"optional":["caps_lock"]}},"to":[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if","name":"USC","value":2},{"type":"variable_unless","name":"B03","value":0},{"type":"variable_unless","name":"D07","value":0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07","value":0}],"from":{"key_code":"v","modifiers":{"optional":["caps_lock"]}},"to":[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B03","value":0},{"type":"variable_unless","name":"D07","value":0}],"from":{"key_code":"v","modifiers":{"optional":["caps_lock"]}},"to":[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07","value":0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07","value":0}],"from":{"key_code":"c","modifiers":{"optional":["caps_lock"]}},"to":[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B04","value":0},{"type":"variable_unless","name":"D07","value":0}],"from":{"key_code":"c","modifiers":{"optional":["caps_lock"]}},"to":[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</v>
      </c>
    </row>
    <row r="98" spans="1:1">
      <c r="A98" s="382" t="str">
        <f>_xlfn.CONCAT(詳細設定!A115:AD115)</f>
        <v>{"description":"は, こ &amp; る → 5→","conditions":[{"type":"variable_if","name":"USC","value":2},{"type":"variable_unless","name":"B03","value":0},{"type":"variable_unless","name":"B04","value":0}],"from":{"key_code":"i","modifiers":{"optional":["caps_lock"]}},"to":[{"key_code":"delete_or_backspace"},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USC","value":0},{"type":"variable_unless","name":"B03","value":0},{"type":"variable_unless","name":"B04","value":0}],"from":{"key_code":"i","modifiers":{"optional":["caps_lock"]}},"to":[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B03","value":0},{"type":"variable_unless","name":"B04","value":0}],"from":{"key_code":"i","modifiers":{"optional":["caps_lock"]}},"to":[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if","name":"USC","value":2},{"type":"variable_unless","name":"B03","value":0},{"type":"variable_unless","name":"D08","value":0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08","value":0}],"from":{"key_code":"v","modifiers":{"optional":["caps_lock"]}},"to":[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B03","value":0},{"type":"variable_unless","name":"D08","value":0}],"from":{"key_code":"v","modifiers":{"optional":["caps_lock"]}},"to":[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08","value":0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08","value":0}],"from":{"key_code":"c","modifiers":{"optional":["caps_lock"]}},"to":[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B04","value":0},{"type":"variable_unless","name":"D08","value":0}],"from":{"key_code":"c","modifiers":{"optional":["caps_lock"]}},"to":[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</v>
      </c>
    </row>
    <row r="99" spans="1:1">
      <c r="A99" s="382" t="str">
        <f>_xlfn.CONCAT(詳細設定!A116:AD116)</f>
        <v>{"description":"は, こ &amp; す → 次 5◀ページ先頭","conditions":[{"type":"variable_if","name":"USC","value":2},{"type":"variable_unless","name":"B03","value":0},{"type":"variable_unless","name":"B04","value":0}],"from":{"key_code":"o","modifiers":{"optional":["caps_lock"]}},"to":[{"key_code":"delete_or_backspace"},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USC","value":0},{"type":"variable_unless","name":"B03","value":0},{"type":"variable_unless","name":"B04","value":0}],"from":{"key_code":"o","modifiers":{"optional":["caps_lock"]}},"to":[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B03","value":0},{"type":"variable_unless","name":"B04","value":0}],"from":{"key_code":"o","modifiers":{"optional":["caps_lock"]}},"to":[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if","name":"USC","value":2},{"type":"variable_unless","name":"B03","value":0},{"type":"variable_unless","name":"D09","value":0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09","value":0}],"from":{"key_code":"v","modifiers":{"optional":["caps_lock"]}},"to":[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D09","value":0}],"from":{"key_code":"v","modifiers":{"optional":["caps_lock"]}},"to":[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09","value":0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09","value":0}],"from":{"key_code":"c","modifiers":{"optional":["caps_lock"]}},"to":[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D09","value":0}],"from":{"key_code":"c","modifiers":{"optional":["caps_lock"]}},"to":[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</v>
      </c>
    </row>
    <row r="100" spans="1:1">
      <c r="A100" s="382" t="str">
        <f>_xlfn.CONCAT(詳細設定!A117:AD117)</f>
        <v>{"description":"は, こ &amp; へ → 前 5ページ▶先頭","conditions":[{"type":"variable_if","name":"USC","value":2},{"type":"variable_unless","name":"B03","value":0},{"type":"variable_unless","name":"B04","value":0}],"from":{"key_code":"p","modifiers":{"optional":["caps_lock"]}},"to":[{"key_code":"delete_or_backspace"},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USC","value":0},{"type":"variable_unless","name":"B03","value":0},{"type":"variable_unless","name":"B04","value":0}],"from":{"key_code":"p","modifiers":{"optional":["caps_lock"]}},"to":[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B03","value":0},{"type":"variable_unless","name":"B04","value":0}],"from":{"key_code":"p","modifiers":{"optional":["caps_lock"]}},"to":[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if","name":"USC","value":2},{"type":"variable_unless","name":"B03","value":0},{"type":"variable_unless","name":"D10","value":0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10","value":0}],"from":{"key_code":"v","modifiers":{"optional":["caps_lock"]}},"to":[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D10","value":0}],"from":{"key_code":"v","modifiers":{"optional":["caps_lock"]}},"to":[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10","value":0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10","value":0}],"from":{"key_code":"c","modifiers":{"optional":["caps_lock"]}},"to":[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D10","value":0}],"from":{"key_code":"c","modifiers":{"optional":["caps_lock"]}},"to":[{"key_code":"page_up"},{"key_code":"page_up"},{"key_code":"page_up"},{"key_code":"page_up"},{"key_code":"page_up"},{"set_variable":{"name":"B03","value":1}},{"set_variable":{"name":"USC","value":0}}],"to_after_key_up":[{"set_variable":{"name":"B03","value":0}}],"type":"basic"},</v>
      </c>
    </row>
    <row r="101" spans="1:1">
      <c r="A101" s="382" t="str">
        <f>_xlfn.CONCAT(詳細設定!A118:AD118)</f>
        <v>{"description":"は, こ &amp; く → カット","conditions":[{"type":"variable_if","name":"USC","value":2},{"type":"variable_unless","name":"B03","value":0},{"type":"variable_unless","name":"B04","value":0}],"from":{"key_code":"h","modifiers":{"optional":["caps_lock"]}},"to":[{"key_code":"delete_or_backspace"},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B03","value":0},{"type":"variable_unless","name":"B04","value":0}],"from":{"key_code":"h","modifiers":{"optional":["caps_lock"]}},"to":[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B03","value":0},{"type":"variable_unless","name":"B04","value":0}],"from":{"key_code":"h","modifiers":{"optional":["caps_lock"]}},"to":[{"key_code":"x","modifiers":["command"]},{"set_variable":{"name":"C06","value":1}},{"set_variable":{"name":"USC","value":0}}],"to_after_key_up":[{"set_variable":{"name":"C06","value":0}}],"type":"basic"},{"conditions":[{"type":"variable_if","name":"USC","value":2},{"type":"variable_unless","name":"B03","value":0},{"type":"variable_unless","name":"C06","value":0}],"from":{"key_code":"v","modifiers":{"optional":["caps_lock"]}},"to":[{"key_code":"delete_or_backspace"},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06","value":0}],"from":{"key_code":"v","modifiers":{"optional":["caps_lock"]}},"to":[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C06","value":0}],"from":{"key_code":"v","modifiers":{"optional":["caps_lock"]}},"to":[{"key_code":"x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06","value":0}],"from":{"key_code":"c","modifiers":{"optional":["caps_lock"]}},"to":[{"key_code":"delete_or_backspace"},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06","value":0}],"from":{"key_code":"c","modifiers":{"optional":["caps_lock"]}},"to":[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C06","value":0}],"from":{"key_code":"c","modifiers":{"optional":["caps_lock"]}},"to":[{"key_code":"x","modifiers":["command"]},{"set_variable":{"name":"B03","value":1}},{"set_variable":{"name":"USC","value":0}}],"to_after_key_up":[{"set_variable":{"name":"B03","value":0}}],"type":"basic"},</v>
      </c>
    </row>
    <row r="102" spans="1:1">
      <c r="A102" s="382" t="str">
        <f>_xlfn.CONCAT(詳細設定!A119:AD119)</f>
        <v>{"description":"は, こ &amp; あ → 5←選択","conditions":[{"type":"variable_if","name":"USC","value":2},{"type":"variable_unless","name":"B03","value":0},{"type":"variable_unless","name":"B04","value":0}],"from":{"key_code":"j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B03","value":0},{"type":"variable_unless","name":"B04","value":0}],"from":{"key_code":"j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B03","value":0},{"type":"variable_unless","name":"B04","value":0}],"from":{"key_code":"j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if","name":"USC","value":2},{"type":"variable_unless","name":"B03","value":0},{"type":"variable_unless","name":"C07","value":0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07","value":0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07","value":0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07","value":0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07","value":0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07","value":0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</v>
      </c>
    </row>
    <row r="103" spans="1:1">
      <c r="A103" s="382" t="str">
        <f>_xlfn.CONCAT(詳細設定!A120:AD120)</f>
        <v>{"description":"は, こ &amp; い → 5→選択","conditions":[{"type":"variable_if","name":"USC","value":2},{"type":"variable_unless","name":"B03","value":0},{"type":"variable_unless","name":"B04","value":0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B03","value":0},{"type":"variable_unless","name":"B04","value":0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B03","value":0},{"type":"variable_unless","name":"B04","value":0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B03","value":0},{"type":"variable_unless","name":"C08","value":0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08","value":0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08","value":0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08","value":0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08","value":0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08","value":0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</v>
      </c>
    </row>
    <row r="104" spans="1:1">
      <c r="A104" s="382" t="str">
        <f>_xlfn.CONCAT(詳細設定!A121:AD121)</f>
        <v>{"description":"は, こ &amp; う → 次◀ページ先頭","conditions":[{"type":"variable_if","name":"USC","value":2},{"type":"variable_unless","name":"B03","value":0},{"type":"variable_unless","name":"B04","value":0}],"from":{"key_code":"l","modifiers":{"optional":["caps_lock"]}},"to":[{"key_code":"delete_or_backspace"},{"key_code":"delete_or_backspace"},{"key_code":"page_down"},{"set_variable":{"name":"C09","value":1}},{"set_variable":{"name":"USC","value":0}}],"to_after_key_up":[{"set_variable":{"name":"C09","value":0}}],"type":"basic"},{"conditions":[{"type":"variable_unless","name":"USC","value":0},{"type":"variable_unless","name":"B03","value":0},{"type":"variable_unless","name":"B04","value":0}],"from":{"key_code":"l","modifiers":{"optional":["caps_lock"]}},"to":[{"key_code":"delete_or_backspace"},{"key_code":"page_down"},{"set_variable":{"name":"C09","value":1}},{"set_variable":{"name":"USC","value":0}}],"to_after_key_up":[{"set_variable":{"name":"C09","value":0}}],"type":"basic"},{"conditions":[{"type":"variable_unless","name":"B03","value":0},{"type":"variable_unless","name":"B04","value":0}],"from":{"key_code":"l","modifiers":{"optional":["caps_lock"]}},"to":[{"key_code":"page_down"},{"set_variable":{"name":"C09","value":1}},{"set_variable":{"name":"USC","value":0}}],"to_after_key_up":[{"set_variable":{"name":"C09","value":0}}],"type":"basic"},{"conditions":[{"type":"variable_if","name":"USC","value":2},{"type":"variable_unless","name":"B03","value":0},{"type":"variable_unless","name":"C09","value":0}],"from":{"key_code":"v","modifiers":{"optional":["caps_lock"]}},"to":[{"key_code":"delete_or_backspace"},{"key_code":"delete_or_backspace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09","value":0}],"from":{"key_code":"v","modifiers":{"optional":["caps_lock"]}},"to":[{"key_code":"delete_or_backspace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C09","value":0}],"from":{"key_code":"v","modifiers":{"optional":["caps_lock"]}},"to":[{"key_code":"page_down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09","value":0}],"from":{"key_code":"c","modifiers":{"optional":["caps_lock"]}},"to":[{"key_code":"delete_or_backspace"},{"key_code":"delete_or_backspace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09","value":0}],"from":{"key_code":"c","modifiers":{"optional":["caps_lock"]}},"to":[{"key_code":"delete_or_backspace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C09","value":0}],"from":{"key_code":"c","modifiers":{"optional":["caps_lock"]}},"to":[{"key_code":"page_down"},{"set_variable":{"name":"B03","value":1}},{"set_variable":{"name":"USC","value":0}}],"to_after_key_up":[{"set_variable":{"name":"B03","value":0}}],"type":"basic"},</v>
      </c>
    </row>
    <row r="105" spans="1:1">
      <c r="A105" s="382" t="str">
        <f>_xlfn.CONCAT(詳細設定!A122:AD122)</f>
        <v>{"description":"は, こ &amp; ー → 前ページ▶先頭","conditions":[{"type":"variable_if","name":"USC","value":2},{"type":"variable_unless","name":"B03","value":0},{"type":"variable_unless","name":"B04","value":0}],"from":{"key_code":"semicolon","modifiers":{"optional":["caps_lock"]}},"to":[{"key_code":"delete_or_backspace"},{"key_code":"delete_or_backspace"},{"key_code":"page_up"},{"set_variable":{"name":"C10","value":1}},{"set_variable":{"name":"USC","value":0}}],"to_after_key_up":[{"set_variable":{"name":"C10","value":0}}],"type":"basic"},{"conditions":[{"type":"variable_unless","name":"USC","value":0},{"type":"variable_unless","name":"B03","value":0},{"type":"variable_unless","name":"B04","value":0}],"from":{"key_code":"semicolon","modifiers":{"optional":["caps_lock"]}},"to":[{"key_code":"delete_or_backspace"},{"key_code":"page_up"},{"set_variable":{"name":"C10","value":1}},{"set_variable":{"name":"USC","value":0}}],"to_after_key_up":[{"set_variable":{"name":"C10","value":0}}],"type":"basic"},{"conditions":[{"type":"variable_unless","name":"B03","value":0},{"type":"variable_unless","name":"B04","value":0}],"from":{"key_code":"semicolon","modifiers":{"optional":["caps_lock"]}},"to":[{"key_code":"page_up"},{"set_variable":{"name":"C10","value":1}},{"set_variable":{"name":"USC","value":0}}],"to_after_key_up":[{"set_variable":{"name":"C10","value":0}}],"type":"basic"},{"conditions":[{"type":"variable_if","name":"USC","value":2},{"type":"variable_unless","name":"B03","value":0},{"type":"variable_unless","name":"C10","value":0}],"from":{"key_code":"v","modifiers":{"optional":["caps_lock"]}},"to":[{"key_code":"delete_or_backspace"},{"key_code":"delete_or_backspace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10","value":0}],"from":{"key_code":"v","modifiers":{"optional":["caps_lock"]}},"to":[{"key_code":"delete_or_backspace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C10","value":0}],"from":{"key_code":"v","modifiers":{"optional":["caps_lock"]}},"to":[{"key_code":"page_up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10","value":0}],"from":{"key_code":"c","modifiers":{"optional":["caps_lock"]}},"to":[{"key_code":"delete_or_backspace"},{"key_code":"delete_or_backspace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10","value":0}],"from":{"key_code":"c","modifiers":{"optional":["caps_lock"]}},"to":[{"key_code":"delete_or_backspace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C10","value":0}],"from":{"key_code":"c","modifiers":{"optional":["caps_lock"]}},"to":[{"key_code":"page_up"},{"set_variable":{"name":"B03","value":1}},{"set_variable":{"name":"USC","value":0}}],"to_after_key_up":[{"set_variable":{"name":"B03","value":0}}],"type":"basic"},</v>
      </c>
    </row>
    <row r="106" spans="1:1">
      <c r="A106" s="382" t="str">
        <f>_xlfn.CONCAT(詳細設定!A123:AD123)</f>
        <v>{"description":"は, こ &amp; た → 選択End▼","conditions":[{"type":"variable_if","name":"USC","value":2},{"type":"variable_unless","name":"B03","value":0},{"type":"variable_unless","name":"B04","value":0}],"from":{"key_code":"n","modifiers":{"optional":["caps_lock"]}},"to":[{"key_code":"delete_or_backspace"},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USC","value":0},{"type":"variable_unless","name":"B03","value":0},{"type":"variable_unless","name":"B04","value":0}],"from":{"key_code":"n","modifiers":{"optional":["caps_lock"]}},"to":[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B03","value":0},{"type":"variable_unless","name":"B04","value":0}],"from":{"key_code":"n","modifiers":{"optional":["caps_lock"]}},"to":[{"key_code":"down_arrow","modifiers":["shift","command"]},{"set_variable":{"name":"B06","value":1}},{"set_variable":{"name":"USC","value":0}}],"to_after_key_up":[{"set_variable":{"name":"B06","value":0}}],"type":"basic"},{"conditions":[{"type":"variable_if","name":"USC","value":2},{"type":"variable_unless","name":"B03","value":0},{"type":"variable_unless","name":"B06","value":0}],"from":{"key_code":"v","modifiers":{"optional":["caps_lock"]}},"to":[{"key_code":"delete_or_backspace"},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06","value":0}],"from":{"key_code":"v","modifiers":{"optional":["caps_lock"]}},"to":[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06","value":0}],"from":{"key_code":"v","modifiers":{"optional":["caps_lock"]}},"to":[{"key_code":"down_arrow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06","value":0}],"from":{"key_code":"c","modifiers":{"optional":["caps_lock"]}},"to":[{"key_code":"delete_or_backspace"},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06","value":0}],"from":{"key_code":"c","modifiers":{"optional":["caps_lock"]}},"to":[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06","value":0}],"from":{"key_code":"c","modifiers":{"optional":["caps_lock"]}},"to":[{"key_code":"down_arrow","modifiers":["shift","command"]},{"set_variable":{"name":"B03","value":1}},{"set_variable":{"name":"USC","value":0}}],"to_after_key_up":[{"set_variable":{"name":"B03","value":0}}],"type":"basic"},</v>
      </c>
    </row>
    <row r="107" spans="1:1">
      <c r="A107" s="382" t="str">
        <f>_xlfn.CONCAT(詳細設定!A124:AD124)</f>
        <v>{"description":"は, こ &amp; な → コピー","conditions":[{"type":"variable_if","name":"USC","value":2},{"type":"variable_unless","name":"B03","value":0},{"type":"variable_unless","name":"B04","value":0}],"from":{"key_code":"m","modifiers":{"optional":["caps_lock"]}},"to":[{"key_code":"delete_or_backspace"},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03","value":0},{"type":"variable_unless","name":"B04","value":0}],"from":{"key_code":"m","modifiers":{"optional":["caps_lock"]}},"to":[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B03","value":0},{"type":"variable_unless","name":"B04","value":0}],"from":{"key_code":"m","modifiers":{"optional":["caps_lock"]}},"to":[{"key_code":"c","modifiers":["command"]},{"set_variable":{"name":"B07","value":1}},{"set_variable":{"name":"USC","value":0}}],"to_after_key_up":[{"set_variable":{"name":"B07","value":0}}],"type":"basic"},{"conditions":[{"type":"variable_if","name":"USC","value":2},{"type":"variable_unless","name":"B03","value":0},{"type":"variable_unless","name":"B07","value":0}],"from":{"key_code":"v","modifiers":{"optional":["caps_lock"]}},"to":[{"key_code":"delete_or_backspace"},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07","value":0}],"from":{"key_code":"v","modifiers":{"optional":["caps_lock"]}},"to":[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07","value":0}],"from":{"key_code":"v","modifiers":{"optional":["caps_lock"]}},"to":[{"key_code":"c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07","value":0}],"from":{"key_code":"c","modifiers":{"optional":["caps_lock"]}},"to":[{"key_code":"delete_or_backspace"},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07","value":0}],"from":{"key_code":"c","modifiers":{"optional":["caps_lock"]}},"to":[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07","value":0}],"from":{"key_code":"c","modifiers":{"optional":["caps_lock"]}},"to":[{"key_code":"c","modifiers":["command"]},{"set_variable":{"name":"B03","value":1}},{"set_variable":{"name":"USC","value":0}}],"to_after_key_up":[{"set_variable":{"name":"B03","value":0}}],"type":"basic"},</v>
      </c>
    </row>
    <row r="108" spans="1:1">
      <c r="A108" s="382" t="str">
        <f>_xlfn.CONCAT(詳細設定!A125:AD125)</f>
        <v>{"description":"は, こ &amp; ん → ペースト","conditions":[{"type":"variable_if","name":"USC","value":2},{"type":"variable_unless","name":"B03","value":0},{"type":"variable_unless","name":"B04","value":0}],"from":{"key_code":"comma","modifiers":{"optional":["caps_lock"]}},"to":[{"key_code":"delete_or_backspace"},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03","value":0},{"type":"variable_unless","name":"B04","value":0}],"from":{"key_code":"comma","modifiers":{"optional":["caps_lock"]}},"to":[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B03","value":0},{"type":"variable_unless","name":"B04","value":0}],"from":{"key_code":"comma","modifiers":{"optional":["caps_lock"]}},"to":[{"key_code":"v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03","value":0},{"type":"variable_unless","name":"B08","value":0}],"from":{"key_code":"v","modifiers":{"optional":["caps_lock"]}},"to":[{"key_code":"delete_or_backspace"},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08","value":0}],"from":{"key_code":"v","modifiers":{"optional":["caps_lock"]}},"to":[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08","value":0}],"from":{"key_code":"v","modifiers":{"optional":["caps_lock"]}},"to":[{"key_code":"v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08","value":0}],"from":{"key_code":"c","modifiers":{"optional":["caps_lock"]}},"to":[{"key_code":"delete_or_backspace"},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08","value":0}],"from":{"key_code":"c","modifiers":{"optional":["caps_lock"]}},"to":[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08","value":0}],"from":{"key_code":"c","modifiers":{"optional":["caps_lock"]}},"to":[{"key_code":"v","modifiers":["command"]},{"set_variable":{"name":"B03","value":1}},{"set_variable":{"name":"USC","value":0}}],"to_after_key_up":[{"set_variable":{"name":"B03","value":0}}],"type":"basic"},</v>
      </c>
    </row>
    <row r="109" spans="1:1">
      <c r="A109" s="382" t="str">
        <f>_xlfn.CONCAT(詳細設定!A126:AD126)</f>
        <v>{"description":"は, こ &amp; ら → リドゥ","conditions":[{"type":"variable_if","name":"USC","value":2},{"type":"variable_unless","name":"B03","value":0},{"type":"variable_unless","name":"B04","value":0}],"from":{"key_code":"period","modifiers":{"optional":["caps_lock"]}},"to":[{"key_code":"delete_or_backspace"},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USC","value":0},{"type":"variable_unless","name":"B03","value":0},{"type":"variable_unless","name":"B04","value":0}],"from":{"key_code":"period","modifiers":{"optional":["caps_lock"]}},"to":[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B03","value":0},{"type":"variable_unless","name":"B04","value":0}],"from":{"key_code":"period","modifiers":{"optional":["caps_lock"]}},"to":[{"key_code":"z","modifiers":["shift","command"]},{"set_variable":{"name":"B09","value":1}},{"set_variable":{"name":"USC","value":0}}],"to_after_key_up":[{"set_variable":{"name":"B09","value":0}}],"type":"basic"},{"conditions":[{"type":"variable_if","name":"USC","value":2},{"type":"variable_unless","name":"B03","value":0},{"type":"variable_unless","name":"B09","value":0}],"from":{"key_code":"v","modifiers":{"optional":["caps_lock"]}},"to":[{"key_code":"delete_or_backspace"},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09","value":0}],"from":{"key_code":"v","modifiers":{"optional":["caps_lock"]}},"to":[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09","value":0}],"from":{"key_code":"v","modifiers":{"optional":["caps_lock"]}},"to":[{"key_code":"z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09","value":0}],"from":{"key_code":"c","modifiers":{"optional":["caps_lock"]}},"to":[{"key_code":"delete_or_backspace"},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09","value":0}],"from":{"key_code":"c","modifiers":{"optional":["caps_lock"]}},"to":[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09","value":0}],"from":{"key_code":"c","modifiers":{"optional":["caps_lock"]}},"to":[{"key_code":"z","modifiers":["shift","command"]},{"set_variable":{"name":"B03","value":1}},{"set_variable":{"name":"USC","value":0}}],"to_after_key_up":[{"set_variable":{"name":"B03","value":0}}],"type":"basic"},</v>
      </c>
    </row>
    <row r="110" spans="1:1">
      <c r="A110" s="382" t="str">
        <f>_xlfn.CONCAT(詳細設定!A127:AD127)</f>
        <v>{"description":"は, こ &amp; れ → アンドゥ","conditions":[{"type":"variable_if","name":"USC","value":2},{"type":"variable_unless","name":"B03","value":0},{"type":"variable_unless","name":"B04","value":0}],"from":{"key_code":"slash","modifiers":{"optional":["caps_lock"]}},"to":[{"key_code":"delete_or_backspace"},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USC","value":0},{"type":"variable_unless","name":"B03","value":0},{"type":"variable_unless","name":"B04","value":0}],"from":{"key_code":"slash","modifiers":{"optional":["caps_lock"]}},"to":[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B03","value":0},{"type":"variable_unless","name":"B04","value":0}],"from":{"key_code":"slash","modifiers":{"optional":["caps_lock"]}},"to":[{"key_code":"z","modifiers":["command"]},{"set_variable":{"name":"B10","value":1}},{"set_variable":{"name":"USC","value":0}}],"to_after_key_up":[{"set_variable":{"name":"B10","value":0}}],"type":"basic"},{"conditions":[{"type":"variable_if","name":"USC","value":2},{"type":"variable_unless","name":"B03","value":0},{"type":"variable_unless","name":"B10","value":0}],"from":{"key_code":"v","modifiers":{"optional":["caps_lock"]}},"to":[{"key_code":"delete_or_backspace"},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10","value":0}],"from":{"key_code":"v","modifiers":{"optional":["caps_lock"]}},"to":[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10","value":0}],"from":{"key_code":"v","modifiers":{"optional":["caps_lock"]}},"to":[{"key_code":"z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10","value":0}],"from":{"key_code":"c","modifiers":{"optional":["caps_lock"]}},"to":[{"key_code":"delete_or_backspace"},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10","value":0}],"from":{"key_code":"c","modifiers":{"optional":["caps_lock"]}},"to":[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10","value":0}],"from":{"key_code":"c","modifiers":{"optional":["caps_lock"]}},"to":[{"key_code":"z","modifiers":["command"]},{"set_variable":{"name":"B03","value":1}},{"set_variable":{"name":"USC","value":0}}],"to_after_key_up":[{"set_variable":{"name":"B03","value":0}}],"type":"basic"},</v>
      </c>
    </row>
    <row r="111" spans="1:1">
      <c r="A111" s="382" t="str">
        <f>_xlfn.CONCAT(詳細設定!A128:AD128)</f>
        <v>{"description":"(Sp) 右濁, し &amp; や → じゃ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D04","value":1}},{"set_variable":{"name":"USC","value":0}}],"to_after_key_up":[{"set_variable":{"name":"D04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C07","value":1}},{"set_variable":{"name":"USC","value":0}}],"to_after_key_up":[{"set_variable":{"name":"C07","value":0}}],"type":"basic"},</v>
      </c>
    </row>
    <row r="112" spans="1:1">
      <c r="A112" s="382" t="str">
        <f>_xlfn.CONCAT(詳細設定!A129:AD129)</f>
        <v>{"description":"(Sp) 右濁, し &amp; ゆ → じゅ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C07","value":1}},{"set_variable":{"name":"USC","value":0}}],"to_after_key_up":[{"set_variable":{"name":"C07","value":0}}],"type":"basic"},</v>
      </c>
    </row>
    <row r="113" spans="1:1">
      <c r="A113" s="382" t="str">
        <f>_xlfn.CONCAT(詳細設定!A130:AD130)</f>
        <v>{"description":"(Sp) 右濁, し &amp; よ → じ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C07","value":1}},{"set_variable":{"name":"USC","value":0}}],"to_after_key_up":[{"set_variable":{"name":"C07","value":0}}],"type":"basic"},</v>
      </c>
    </row>
    <row r="114" spans="1:1">
      <c r="A114" s="382" t="str">
        <f>_xlfn.CONCAT(詳細設定!A131:AD131)</f>
        <v>{"description":"(Sp) 右濁, き &amp; や → ぎゃ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D02","value":1}},{"set_variable":{"name":"USC","value":0}}],"to_after_key_up":[{"set_variable":{"name":"D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C07","value":1}},{"set_variable":{"name":"USC","value":0}}],"to_after_key_up":[{"set_variable":{"name":"C07","value":0}}],"type":"basic"},</v>
      </c>
    </row>
    <row r="115" spans="1:1">
      <c r="A115" s="382" t="str">
        <f>_xlfn.CONCAT(詳細設定!A132:AD132)</f>
        <v>{"description":"(Sp) 右濁, き &amp; ゆ → ぎゅ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C07","value":1}},{"set_variable":{"name":"USC","value":0}}],"to_after_key_up":[{"set_variable":{"name":"C07","value":0}}],"type":"basic"},</v>
      </c>
    </row>
    <row r="116" spans="1:1">
      <c r="A116" s="382" t="str">
        <f>_xlfn.CONCAT(詳細設定!A133:AD133)</f>
        <v>{"description":"(Sp) 右濁, き &amp; よ → ぎょ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C07","value":1}},{"set_variable":{"name":"USC","value":0}}],"to_after_key_up":[{"set_variable":{"name":"C07","value":0}}],"type":"basic"},</v>
      </c>
    </row>
    <row r="117" spans="1:1">
      <c r="A117" s="382" t="str">
        <f>_xlfn.CONCAT(詳細設定!A134:AD134)</f>
        <v>{"description":"(Sp) 右濁, ち &amp; や → ぢゃ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C05","value":1}},{"set_variable":{"name":"USC","value":0}}],"to_after_key_up":[{"set_variable":{"name":"C05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C07","value":1}},{"set_variable":{"name":"USC","value":0}}],"to_after_key_up":[{"set_variable":{"name":"C07","value":0}}],"type":"basic"},</v>
      </c>
    </row>
    <row r="118" spans="1:1">
      <c r="A118" s="382" t="str">
        <f>_xlfn.CONCAT(詳細設定!A135:AD135)</f>
        <v>{"description":"(Sp) 右濁, ち &amp; ゆ → ぢゅ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C07","value":1}},{"set_variable":{"name":"USC","value":0}}],"to_after_key_up":[{"set_variable":{"name":"C07","value":0}}],"type":"basic"},</v>
      </c>
    </row>
    <row r="119" spans="1:1">
      <c r="A119" s="382" t="str">
        <f>_xlfn.CONCAT(詳細設定!A136:AD136)</f>
        <v>{"description":"(Sp) 右濁, ち &amp; よ → ぢ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C07","value":1}},{"set_variable":{"name":"USC","value":0}}],"to_after_key_up":[{"set_variable":{"name":"C07","value":0}}],"type":"basic"},</v>
      </c>
    </row>
    <row r="120" spans="1:1">
      <c r="A120" s="382" t="str">
        <f>_xlfn.CONCAT(詳細設定!A137:AD137)</f>
        <v>{"description":"(Sp) 右濁, ひ &amp; や → びゃ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B02","value":1}},{"set_variable":{"name":"USC","value":0}}],"to_after_key_up":[{"set_variable":{"name":"B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C07","value":1}},{"set_variable":{"name":"USC","value":0}}],"to_after_key_up":[{"set_variable":{"name":"C07","value":0}}],"type":"basic"},</v>
      </c>
    </row>
    <row r="121" spans="1:1">
      <c r="A121" s="382" t="str">
        <f>_xlfn.CONCAT(詳細設定!A138:AD138)</f>
        <v>{"description":"(Sp) 右濁, ひ &amp; ゆ → びゅ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C07","value":1}},{"set_variable":{"name":"USC","value":0}}],"to_after_key_up":[{"set_variable":{"name":"C07","value":0}}],"type":"basic"},</v>
      </c>
    </row>
    <row r="122" spans="1:1">
      <c r="A122" s="382" t="str">
        <f>_xlfn.CONCAT(詳細設定!A139:AD139)</f>
        <v>{"description":"(Sp) 右濁, ひ &amp; よ → びょ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C07","value":1}},{"set_variable":{"name":"USC","value":0}}],"to_after_key_up":[{"set_variable":{"name":"C07","value":0}}],"type":"basic"},</v>
      </c>
    </row>
    <row r="123" spans="1:1">
      <c r="A123" s="382" t="str">
        <f>_xlfn.CONCAT(詳細設定!A140:AD140)</f>
        <v>{"description":"(Sp) 右半, ひ &amp; や → ぴゃ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C06","value":1}},{"set_variable":{"name":"USC","value":0}}],"to_after_key_up":[{"set_variable":{"name":"C06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C06","value":1}},{"set_variable":{"name":"USC","value":0}}],"to_after_key_up":[{"set_variable":{"name":"C06","value":0}}],"type":"basic"},{"conditions":[{"type":"variable_if","name":"USC","value":2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B07","value":1}},{"set_variable":{"name":"USC","value":0}}],"to_after_key_up":[{"set_variable":{"name":"B07","value":0}}],"type":"basic"},</v>
      </c>
    </row>
    <row r="124" spans="1:1">
      <c r="A124" s="382" t="str">
        <f>_xlfn.CONCAT(詳細設定!A141:AD141)</f>
        <v>{"description":"(Sp) 右半, ひ &amp; ゆ → ぴゅ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B07","value":1}},{"set_variable":{"name":"USC","value":0}}],"to_after_key_up":[{"set_variable":{"name":"B07","value":0}}],"type":"basic"},</v>
      </c>
    </row>
    <row r="125" spans="1:1">
      <c r="A125" s="382" t="str">
        <f>_xlfn.CONCAT(詳細設定!A142:AD142)</f>
        <v>{"description":"(Sp) 右半, ひ &amp; よ → ぴょ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D08","value":1}},{"set_variable":{"name":"USC","value":0}}],"to_after_key_up":[{"set_variable":{"name":"D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B07","value":1}},{"set_variable":{"name":"USC","value":0}}],"to_after_key_up":[{"set_variable":{"name":"B07","value":0}}],"type":"basic"},</v>
      </c>
    </row>
    <row r="126" spans="1:1">
      <c r="A126" s="382" t="str">
        <f>_xlfn.CONCAT(詳細設定!A143:AD143)</f>
        <v>{"description":"(Sp) 右半, い &amp; て → てぃ","conditions":[{"type":"variable_if","name":"USC","value":2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B07","value":1}},{"set_variable":{"name":"USC","value":0}}],"to_after_key_up":[{"set_variable":{"name":"B07","value":0}}],"type":"basic"},</v>
      </c>
    </row>
    <row r="127" spans="1:1">
      <c r="A127" s="382" t="str">
        <f>_xlfn.CONCAT(詳細設定!A144:AD144)</f>
        <v>{"description":"(Sp) 右半, ゆ &amp; て → てゅ",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D10","value":1}},{"set_variable":{"name":"USC","value":0}}],"to_after_key_up":[{"set_variable":{"name":"D10","value":0}}],"type":"basic"},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B07","value":1}},{"set_variable":{"name":"USC","value":0}}],"to_after_key_up":[{"set_variable":{"name":"B07","value":0}}],"type":"basic"},</v>
      </c>
    </row>
    <row r="128" spans="1:1">
      <c r="A128" s="382" t="str">
        <f>_xlfn.CONCAT(詳細設定!A145:AD145)</f>
        <v>{"description":"(Sp) 右濁, い &amp; て → でぃ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C08","value":1}},{"set_variable":{"name":"USC","value":0}}],"to_after_key_up":[{"set_variable":{"name":"C08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C07","value":1}},{"set_variable":{"name":"USC","value":0}}],"to_after_key_up":[{"set_variable":{"name":"C07","value":0}}],"type":"basic"},</v>
      </c>
    </row>
    <row r="129" spans="1:1">
      <c r="A129" s="382" t="str">
        <f>_xlfn.CONCAT(詳細設定!A146:AD146)</f>
        <v>{"description":"(Sp) 右濁, ゆ &amp; て → でゅ",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D10","value":1}},{"set_variable":{"name":"USC","value":0}}],"to_after_key_up":[{"set_variable":{"name":"D10","value":0}}],"type":"basic"},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C07","value":1}},{"set_variable":{"name":"USC","value":0}}],"to_after_key_up":[{"set_variable":{"name":"C07","value":0}}],"type":"basic"},</v>
      </c>
    </row>
    <row r="130" spans="1:1">
      <c r="A130" s="382" t="str">
        <f>_xlfn.CONCAT(詳細設定!A147:AD147)</f>
        <v>{"description":"(Sp) 右半, う &amp; と → とぅ","conditions":[{"type":"variable_if","name":"USC","value":2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B07","value":1}},{"set_variable":{"name":"USC","value":0}}],"to_after_key_up":[{"set_variable":{"name":"B07","value":0}}],"type":"basic"},</v>
      </c>
    </row>
    <row r="131" spans="1:1">
      <c r="A131" s="382" t="str">
        <f>_xlfn.CONCAT(詳細設定!A148:AD148)</f>
        <v>{"description":"(Sp) 右濁, う &amp; と → どぅ","conditions":[{"type":"variable_if","name":"USC","value":2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C09","value":1}},{"set_variable":{"name":"USC","value":0}}],"to_after_key_up":[{"set_variable":{"name":"C09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C07","value":1}},{"set_variable":{"name":"USC","value":0}}],"to_after_key_up":[{"set_variable":{"name":"C07","value":0}}],"type":"basic"},</v>
      </c>
    </row>
    <row r="132" spans="1:1">
      <c r="A132" s="382" t="str">
        <f>_xlfn.CONCAT(詳細設定!A149:AD149)</f>
        <v>{"description":"(Sp) 右半, し &amp; え → しぇ","conditions":[{"type":"variable_if","name":"USC","value":2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B07","value":1}},{"set_variable":{"name":"USC","value":0}}],"to_after_key_up":[{"set_variable":{"name":"B07","value":0}}],"type":"basic"},</v>
      </c>
    </row>
    <row r="133" spans="1:1">
      <c r="A133" s="382" t="str">
        <f>_xlfn.CONCAT(詳細設定!A150:AD150)</f>
        <v>{"description":"(Sp) 右半, ち &amp; え → ちぇ","conditions":[{"type":"variable_if","name":"USC","value":2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B07","value":1}},{"set_variable":{"name":"USC","value":0}}],"to_after_key_up":[{"set_variable":{"name":"B07","value":0}}],"type":"basic"},</v>
      </c>
    </row>
    <row r="134" spans="1:1">
      <c r="A134" s="382" t="str">
        <f>_xlfn.CONCAT(詳細設定!A151:AD151)</f>
        <v>{"description":"(Sp) 右濁, し &amp; え → じ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D09","value":1}},{"set_variable":{"name":"USC","value":0}}],"to_after_key_up":[{"set_variable":{"name":"D09","value":0}}],"type":"basic"},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C07","value":1}},{"set_variable":{"name":"USC","value":0}}],"to_after_key_up":[{"set_variable":{"name":"C07","value":0}}],"type":"basic"},</v>
      </c>
    </row>
    <row r="135" spans="1:1">
      <c r="A135" s="382" t="str">
        <f>_xlfn.CONCAT(詳細設定!A152:AD152)</f>
        <v>{"description":"(Sp) 右濁, ち &amp; え → ぢ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C07","value":1}},{"set_variable":{"name":"USC","value":0}}],"to_after_key_up":[{"set_variable":{"name":"C07","value":0}}],"type":"basic"},</v>
      </c>
    </row>
    <row r="136" spans="1:1">
      <c r="A136" s="382" t="str">
        <f>_xlfn.CONCAT(詳細設定!A153:AD153)</f>
        <v>{"description":"(Sp) 左半, ふ &amp; あ → ふぁ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B09","value":1}},{"set_variable":{"name":"USC","value":0}}],"to_after_key_up":[{"set_variable":{"name":"B09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B04","value":1}},{"set_variable":{"name":"USC","value":0}}],"to_after_key_up":[{"set_variable":{"name":"B04","value":0}}],"type":"basic"},</v>
      </c>
    </row>
    <row r="137" spans="1:1">
      <c r="A137" s="382" t="str">
        <f>_xlfn.CONCAT(詳細設定!A154:AD154)</f>
        <v>{"description":"(Sp) 左半, ふ &amp; い → ふぃ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B04","value":1}},{"set_variable":{"name":"USC","value":0}}],"to_after_key_up":[{"set_variable":{"name":"B04","value":0}}],"type":"basic"},</v>
      </c>
    </row>
    <row r="138" spans="1:1">
      <c r="A138" s="382" t="str">
        <f>_xlfn.CONCAT(詳細設定!A155:AD155)</f>
        <v>{"description":"(Sp) 左半, ふ &amp; え → ふぇ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B04","value":1}},{"set_variable":{"name":"USC","value":0}}],"to_after_key_up":[{"set_variable":{"name":"B04","value":0}}],"type":"basic"},</v>
      </c>
    </row>
    <row r="139" spans="1:1">
      <c r="A139" s="382" t="str">
        <f>_xlfn.CONCAT(詳細設定!A156:AD156)</f>
        <v>{"description":"(Sp) 左半, ふ &amp; お → ふぉ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B04","value":1}},{"set_variable":{"name":"USC","value":0}}],"to_after_key_up":[{"set_variable":{"name":"B04","value":0}}],"type":"basic"},</v>
      </c>
    </row>
    <row r="140" spans="1:1">
      <c r="A140" s="382" t="str">
        <f>_xlfn.CONCAT(詳細設定!A157:AD157)</f>
        <v>{"description":"(Sp) 左半, ふ &amp; ゆ → ふゅ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D10","value":1}},{"set_variable":{"name":"USC","value":0}}],"to_after_key_up":[{"set_variable":{"name":"D10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B09","value":1}},{"set_variable":{"name":"USC","value":0}}],"to_after_key_up":[{"set_variable":{"name":"B09","value":0}}],"type":"basic"},{"conditions":[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B04","value":1}},{"set_variable":{"name":"USC","value":0}}],"to_after_key_up":[{"set_variable":{"name":"B04","value":0}}],"type":"basic"},</v>
      </c>
    </row>
    <row r="141" spans="1:1">
      <c r="A141" s="382" t="str">
        <f>_xlfn.CONCAT(詳細設定!A158:AD158)</f>
        <v>{"description":"(Sp) 左濁, う &amp; あ → ヴぁ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C04","value":1}},{"set_variable":{"name":"USC","value":0}}],"to_after_key_up":[{"set_variable":{"name":"C04","value":0}}],"type":"basic"},</v>
      </c>
    </row>
    <row r="142" spans="1:1">
      <c r="A142" s="382" t="str">
        <f>_xlfn.CONCAT(詳細設定!A159:AD159)</f>
        <v>{"description":"(Sp) 左濁, う &amp; い → ヴぃ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C04","value":1}},{"set_variable":{"name":"USC","value":0}}],"to_after_key_up":[{"set_variable":{"name":"C04","value":0}}],"type":"basic"},</v>
      </c>
    </row>
    <row r="143" spans="1:1">
      <c r="A143" s="382" t="str">
        <f>_xlfn.CONCAT(詳細設定!A160:AD160)</f>
        <v>{"description":"(Sp) 左濁, う &amp; え → ヴぇ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C09","value":1}},{"set_variable":{"name":"USC","value":0}}],"to_after_key_up":[{"set_variable":{"name":"C09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C04","value":1}},{"set_variable":{"name":"USC","value":0}}],"to_after_key_up":[{"set_variable":{"name":"C04","value":0}}],"type":"basic"},</v>
      </c>
    </row>
    <row r="144" spans="1:1">
      <c r="A144" s="382" t="str">
        <f>_xlfn.CONCAT(詳細設定!A161:AD161)</f>
        <v>{"description":"(Sp) 左濁, う &amp; お → ヴぉ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C09","value":1}},{"set_variable":{"name":"USC","value":0}}],"to_after_key_up":[{"set_variable":{"name":"C09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C04","value":1}},{"set_variable":{"name":"USC","value":0}}],"to_after_key_up":[{"set_variable":{"name":"C04","value":0}}],"type":"basic"},</v>
      </c>
    </row>
    <row r="145" spans="1:1">
      <c r="A145" s="382" t="str">
        <f>_xlfn.CONCAT(詳細設定!A162:AD162)</f>
        <v>{"description":"(Sp) 左濁, う &amp; ゆ → ヴゅ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D10","value":1}},{"set_variable":{"name":"USC","value":0}}],"to_after_key_up":[{"set_variable":{"name":"D10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C09","value":1}},{"set_variable":{"name":"USC","value":0}}],"to_after_key_up":[{"set_variable":{"name":"C09","value":0}}],"type":"basic"},{"conditions":[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C04","value":1}},{"set_variable":{"name":"USC","value":0}}],"to_after_key_up":[{"set_variable":{"name":"C04","value":0}}],"type":"basic"},</v>
      </c>
    </row>
    <row r="146" spans="1:1">
      <c r="A146" s="382" t="str">
        <f>_xlfn.CONCAT(詳細設定!A163:AD163)</f>
        <v>{"description":"(Sp) 左半, う &amp; い → うぃ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u"},{"key_code":"x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u"},{"key_code":"x"},{"key_code":"i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u"},{"key_code":"x"},{"key_code":"i"},{"set_variable":{"name":"B04","value":1}},{"set_variable":{"name":"USC","value":0}}],"to_after_key_up":[{"set_variable":{"name":"B04","value":0}}],"type":"basic"},</v>
      </c>
    </row>
    <row r="147" spans="1:1">
      <c r="A147" s="382" t="str">
        <f>_xlfn.CONCAT(詳細設定!A164:AD164)</f>
        <v>{"description":"(Sp) 左半, う &amp; え → うぇ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u"},{"key_code":"x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u"},{"key_code":"x"},{"key_code":"e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u"},{"key_code":"x"},{"key_code":"e"},{"set_variable":{"name":"B04","value":1}},{"set_variable":{"name":"USC","value":0}}],"to_after_key_up":[{"set_variable":{"name":"B04","value":0}}],"type":"basic"},</v>
      </c>
    </row>
    <row r="148" spans="1:1">
      <c r="A148" s="382" t="str">
        <f>_xlfn.CONCAT(詳細設定!A165:AD165)</f>
        <v>{"description":"(Sp) 左半, う &amp; お → うぉ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u"},{"key_code":"x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u"},{"key_code":"x"},{"key_code":"o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u"},{"key_code":"x"},{"key_code":"o"},{"set_variable":{"name":"B04","value":1}},{"set_variable":{"name":"USC","value":0}}],"to_after_key_up":[{"set_variable":{"name":"B04","value":0}}],"type":"basic"},</v>
      </c>
    </row>
    <row r="149" spans="1:1">
      <c r="A149" s="382" t="str">
        <f>_xlfn.CONCAT(詳細設定!A166:AD166)</f>
        <v>{"description":"(Sp) 左半, く &amp; あ → くぁ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B04","value":1}},{"set_variable":{"name":"USC","value":0}}],"to_after_key_up":[{"set_variable":{"name":"B04","value":0}}],"type":"basic"},</v>
      </c>
    </row>
    <row r="150" spans="1:1">
      <c r="A150" s="382" t="str">
        <f>_xlfn.CONCAT(詳細設定!A167:AD167)</f>
        <v>{"description":"(Sp) 左半, く &amp; い → くぃ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B04","value":1}},{"set_variable":{"name":"USC","value":0}}],"to_after_key_up":[{"set_variable":{"name":"B04","value":0}}],"type":"basic"},</v>
      </c>
    </row>
    <row r="151" spans="1:1">
      <c r="A151" s="382" t="str">
        <f>_xlfn.CONCAT(詳細設定!A168:AD168)</f>
        <v>{"description":"(Sp) 左半, く &amp; え → くぇ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B04","value":1}},{"set_variable":{"name":"USC","value":0}}],"to_after_key_up":[{"set_variable":{"name":"B04","value":0}}],"type":"basic"},</v>
      </c>
    </row>
    <row r="152" spans="1:1">
      <c r="A152" s="382" t="str">
        <f>_xlfn.CONCAT(詳細設定!A169:AD169)</f>
        <v>{"description":"(Sp) 左半, く &amp; お → くぉ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B04","value":1}},{"set_variable":{"name":"USC","value":0}}],"to_after_key_up":[{"set_variable":{"name":"B04","value":0}}],"type":"basic"},</v>
      </c>
    </row>
    <row r="153" spans="1:1">
      <c r="A153" s="382" t="str">
        <f>_xlfn.CONCAT(詳細設定!A170:AD170)</f>
        <v>{"description":"(Sp) 左半, く &amp; わ → くゎ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k"},{"key_code":"u"},{"key_code":"x"},{"key_code":"w"},{"key_code":"a"},{"set_variable":{"name":"B04","value":1}},{"set_variable":{"name":"USC","value":0}}],"to_after_key_up":[{"set_variable":{"name":"B04","value":0}}],"type":"basic"},</v>
      </c>
    </row>
    <row r="154" spans="1:1">
      <c r="A154" s="382" t="str">
        <f>_xlfn.CONCAT(詳細設定!A171:AD171)</f>
        <v>{"description":"(Sp) 左濁, く &amp; あ → ぐぁ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C04","value":1}},{"set_variable":{"name":"USC","value":0}}],"to_after_key_up":[{"set_variable":{"name":"C04","value":0}}],"type":"basic"},</v>
      </c>
    </row>
    <row r="155" spans="1:1">
      <c r="A155" s="382" t="str">
        <f>_xlfn.CONCAT(詳細設定!A172:AD172)</f>
        <v>{"description":"(Sp) 左濁, く &amp; い → ぐぃ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C04","value":1}},{"set_variable":{"name":"USC","value":0}}],"to_after_key_up":[{"set_variable":{"name":"C04","value":0}}],"type":"basic"},</v>
      </c>
    </row>
    <row r="156" spans="1:1">
      <c r="A156" s="382" t="str">
        <f>_xlfn.CONCAT(詳細設定!A173:AD173)</f>
        <v>{"description":"(Sp) 左濁, く &amp; え → ぐぇ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C06","value":1}},{"set_variable":{"name":"USC","value":0}}],"to_after_key_up":[{"set_variable":{"name":"C06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C04","value":1}},{"set_variable":{"name":"USC","value":0}}],"to_after_key_up":[{"set_variable":{"name":"C04","value":0}}],"type":"basic"},</v>
      </c>
    </row>
    <row r="157" spans="1:1">
      <c r="A157" s="382" t="str">
        <f>_xlfn.CONCAT(詳細設定!A174:AD174)</f>
        <v>{"description":"(Sp) 左濁, く &amp; お → ぐぉ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C06","value":1}},{"set_variable":{"name":"USC","value":0}}],"to_after_key_up":[{"set_variable":{"name":"C06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C04","value":1}},{"set_variable":{"name":"USC","value":0}}],"to_after_key_up":[{"set_variable":{"name":"C04","value":0}}],"type":"basic"},</v>
      </c>
    </row>
    <row r="158" spans="1:1">
      <c r="A158" s="382" t="str">
        <f>_xlfn.CONCAT(詳細設定!A175:AD175)</f>
        <v>{"description":"(Sp) 左濁, く &amp; わ → ぐゎ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g"},{"key_code":"u"},{"key_code":"x"},{"key_code":"w"},{"key_code":"a"},{"set_variable":{"name":"C04","value":1}},{"set_variable":{"name":"USC","value":0}}],"to_after_key_up":[{"set_variable":{"name":"C04","value":0}}],"type":"basic"},</v>
      </c>
    </row>
    <row r="159" spans="1:1">
      <c r="A159" s="382" t="str">
        <f>_xlfn.CONCAT(詳細設定!A176:AD176)</f>
        <v>{"description":"(Sp) 左半, ー &amp; あ → つぁ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C10","value":1}},{"set_variable":{"name":"USC","value":0}}],"to_after_key_up":[{"set_variable":{"name":"C10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B04","value":1}},{"set_variable":{"name":"USC","value":0}}],"to_after_key_up":[{"set_variable":{"name":"B04","value":0}}],"type":"basic"},</v>
      </c>
    </row>
    <row r="160" spans="1:1">
      <c r="A160" s="382" t="str">
        <f>_xlfn.CONCAT(詳細設定!A177:AD177)</f>
        <v>{"description":"(Sp) 左半, ー &amp; い → つぃ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B04","value":1}},{"set_variable":{"name":"USC","value":0}}],"to_after_key_up":[{"set_variable":{"name":"B04","value":0}}],"type":"basic"},</v>
      </c>
    </row>
    <row r="161" spans="1:1">
      <c r="A161" s="382" t="str">
        <f>_xlfn.CONCAT(詳細設定!A178:AD178)</f>
        <v>{"description":"(Sp) 左半, ー &amp; え → つぇ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B04","value":1}},{"set_variable":{"name":"USC","value":0}}],"to_after_key_up":[{"set_variable":{"name":"B04","value":0}}],"type":"basic"},</v>
      </c>
    </row>
    <row r="162" spans="1:1">
      <c r="A162" s="382" t="str">
        <f>_xlfn.CONCAT(詳細設定!A179:AD179)</f>
        <v>{"description":"(Sp) 左半, ー &amp; お → つぉ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B04","value":1}},{"set_variable":{"name":"USC","value":0}}],"to_after_key_up":[{"set_variable":{"name":"B04","value":0}}],"type":"basic"},</v>
      </c>
    </row>
    <row r="163" spans="1:1">
      <c r="A163" s="382" t="str">
        <f>_xlfn.CONCAT(詳細設定!A180:AD180)</f>
        <v>{"description":"小 &amp; う → 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64" spans="1:1">
      <c r="A164" s="382" t="str">
        <f>_xlfn.CONCAT(詳細設定!A181:AD181)</f>
        <v>{"description":"く &amp; あ → IME ON","conditions":[{"type":"variable_unless","name":"LKS","value":2},{"type":"variable_unless","name":"USC","value":0},{"type":"variable_unless","name":"C06","value":0}],"from":{"key_code":"j","modifiers":{"optional":["caps_lock"]}},"to":[{"key_code":"delete_or_backspace"},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C06","value":0}],"from":{"key_code":"j","modifiers":{"optional":["caps_lock"]}},"to":[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LKS","value":2},{"type":"variable_unless","name":"USC","value":0},{"type":"variable_unless","name":"C07","value":0}],"from":{"key_code":"h","modifiers":{"optional":["caps_lock"]}},"to":[{"key_code":"delete_or_backspace"},{"key_code":"lang1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C07","value":0}],"from":{"key_code":"h","modifiers":{"optional":["caps_lock"]}},"to":[{"key_code":"lang1"},{"set_variable":{"name":"C06","value":1}},{"set_variable":{"name":"USC","value":0}},{"set_variable":{"name":"LKS","value":2}}],"to_after_key_up":[{"set_variable":{"name":"C06","value":0}},{"set_variable":{"name":"USC","value":0}}],"type":"basic"},</v>
      </c>
    </row>
    <row r="165" spans="1:1">
      <c r="A165" s="382" t="str">
        <f>_xlfn.CONCAT(詳細設定!A182:AD182)</f>
        <v>{"description":"っ &amp; か → IME OFF","conditions":[{"type":"variable_unless","name":"LKS","value":2},{"type":"variable_unless","name":"USC","value":0},{"type":"variable_unless","name":"C05","value":0}],"from":{"key_code":"f","modifiers":{"optional":["caps_lock"]}},"to":[{"key_code":"delete_or_backspace"},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C05","value":0}],"from":{"key_code":"f","modifiers":{"optional":["caps_lock"]}},"to":[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LKS","value":2},{"type":"variable_unless","name":"USC","value":0},{"type":"variable_unless","name":"C04","value":0}],"from":{"key_code":"g","modifiers":{"optional":["caps_lock"]}},"to":[{"key_code":"delete_or_backspace"},{"key_code":"lang2"},{"set_variable":{"name":"C05","value":1}},{"set_variable":{"name":"USC","value":0}},{"set_variable":{"name":"LKS","value":2}}],"to_after_key_up":[{"set_variable":{"name":"C05","value":0}},{"set_variable":{"name":"USC","value":0}}],"type":"basic"},{"conditions":[{"type":"variable_unless","name":"C04","value":0}],"from":{"key_code":"g","modifiers":{"optional":["caps_lock"]}},"to":[{"key_code":"lang2"},{"set_variable":{"name":"C05","value":1}},{"set_variable":{"name":"USC","value":0}},{"set_variable":{"name":"LKS","value":2}}],"to_after_key_up":[{"set_variable":{"name":"C05","value":0}},{"set_variable":{"name":"USC","value":0}}],"type":"basic"},</v>
      </c>
    </row>
    <row r="166" spans="1:1">
      <c r="A166" s="382" t="str">
        <f>_xlfn.CONCAT(詳細設定!A183:AD183)</f>
        <v>{"description":"こ &amp; な → 行送り","conditions":[{"type":"variable_unless","name":"LKS","value":2},{"type":"variable_unless","name":"USC","value":0},{"type":"variable_unless","name":"B04","value":0}],"from":{"key_code":"m","modifiers":{"optional":["caps_lock"]}},"to":[{"key_code":"delete_or_backspace"},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B04","value":0}],"from":{"key_code":"m","modifiers":{"optional":["caps_lock"]}},"to":[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LKS","value":2},{"type":"variable_unless","name":"USC","value":0},{"type":"variable_unless","name":"B07","value":0}],"from":{"key_code":"v","modifiers":{"optional":["caps_lock"]}},"to":[{"key_code":"delete_or_backspace"},{"key_code":"return_or_enter"},{"set_variable":{"name":"B04","value":1}},{"set_variable":{"name":"USC","value":0}},{"set_variable":{"name":"LKS","value":2}}],"to_after_key_up":[{"set_variable":{"name":"B04","value":0}},{"set_variable":{"name":"USC","value":0}}],"type":"basic"},{"conditions":[{"type":"variable_unless","name":"B07","value":0}],"from":{"key_code":"v","modifiers":{"optional":["caps_lock"]}},"to":[{"key_code":"return_or_enter"},{"set_variable":{"name":"B04","value":1}},{"set_variable":{"name":"USC","value":0}},{"set_variable":{"name":"LKS","value":2}}],"to_after_key_up":[{"set_variable":{"name":"B04","value":0}},{"set_variable":{"name":"USC","value":0}}],"type":"basic"},</v>
      </c>
    </row>
    <row r="167" spans="1:1">
      <c r="A167" s="382" t="str">
        <f>_xlfn.CONCAT(詳細設定!A184:AD184)</f>
        <v>{"description":"Sp 小 &amp; わ → ゎ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68" spans="1:1">
      <c r="A168" s="382" t="str">
        <f>_xlfn.CONCAT(詳細設定!A185:AD185)</f>
        <v>{"description":"(Sp) 左濁 &amp; さ → ざ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LKS","value":2},{"type":"variable_unless","name":"USC","value":0},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69" spans="1:1">
      <c r="A169" s="382" t="str">
        <f>_xlfn.CONCAT(詳細設定!A186:AD186)</f>
        <v>{"description":"(Sp) 左濁 &amp; す → ず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0" spans="1:1">
      <c r="A170" s="382" t="str">
        <f>_xlfn.CONCAT(詳細設定!A187:AD187)</f>
        <v>{"description":"(Sp) 左濁 &amp; く → ぐ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1" spans="1:1">
      <c r="A171" s="382" t="str">
        <f>_xlfn.CONCAT(詳細設定!A188:AD188)</f>
        <v>{"description":"(Sp) 左濁 &amp; ー → づ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LKS","value":2},{"type":"variable_unless","name":"USC","value":0},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2" spans="1:1">
      <c r="A172" s="382" t="str">
        <f>_xlfn.CONCAT(詳細設定!A189:AD189)</f>
        <v>{"description":"(Sp) 左濁 &amp; た → だ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3" spans="1:1">
      <c r="A173" s="382" t="str">
        <f>_xlfn.CONCAT(詳細設定!A190:AD190)</f>
        <v>{"description":"(Sp) 左濁 &amp; ふ → ぶ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4" spans="1:1">
      <c r="A174" s="382" t="str">
        <f>_xlfn.CONCAT(詳細設定!A191:AD191)</f>
        <v>{"description":"(Sp) 左濁 &amp; う → ヴ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5" spans="1:1">
      <c r="A175" s="382" t="str">
        <f>_xlfn.CONCAT(詳細設定!A192:AD192)</f>
        <v>{"description":"(Sp) 左濁 &amp; へ → べ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6" spans="1:1">
      <c r="A176" s="382" t="str">
        <f>_xlfn.CONCAT(詳細設定!A193:AD193)</f>
        <v>{"description":"(Sp) 右濁 &amp; け → げ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LKS","value":2},{"type":"variable_unless","name":"USC","value":0},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7" spans="1:1">
      <c r="A177" s="382" t="str">
        <f>_xlfn.CONCAT(詳細設定!A194:AD194)</f>
        <v>{"description":"(Sp) 右濁 &amp; て → で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8" spans="1:1">
      <c r="A178" s="382" t="str">
        <f>_xlfn.CONCAT(詳細設定!A195:AD195)</f>
        <v>{"description":"(Sp) 右濁 &amp; し → じ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9" spans="1:1">
      <c r="A179" s="382" t="str">
        <f>_xlfn.CONCAT(詳細設定!A196:AD196)</f>
        <v>{"description":"(Sp) 右濁 &amp; せ → ぜ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LKS","value":2},{"type":"variable_unless","name":"USC","value":0},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0" spans="1:1">
      <c r="A180" s="382" t="str">
        <f>_xlfn.CONCAT(詳細設定!A197:AD197)</f>
        <v>{"description":"(Sp) 右濁 &amp; き → ぎ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1" spans="1:1">
      <c r="A181" s="382" t="str">
        <f>_xlfn.CONCAT(詳細設定!A198:AD198)</f>
        <v>{"description":"(Sp) 右濁 &amp; と → ど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2" spans="1:1">
      <c r="A182" s="382" t="str">
        <f>_xlfn.CONCAT(詳細設定!A199:AD199)</f>
        <v>{"description":"(Sp) 右濁 &amp; か → が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3" spans="1:1">
      <c r="A183" s="382" t="str">
        <f>_xlfn.CONCAT(詳細設定!A200:AD200)</f>
        <v>{"description":"(Sp) 右濁 &amp; ち → ぢ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4" spans="1:1">
      <c r="A184" s="382" t="str">
        <f>_xlfn.CONCAT(詳細設定!A201:AD201)</f>
        <v>{"description":"(Sp) 右濁 &amp; ほ → ぼ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5" spans="1:1">
      <c r="A185" s="382" t="str">
        <f>_xlfn.CONCAT(詳細設定!A202:AD202)</f>
        <v>{"description":"(Sp) 右濁 &amp; ひ → び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6" spans="1:1">
      <c r="A186" s="382" t="str">
        <f>_xlfn.CONCAT(詳細設定!A203:AD203)</f>
        <v>{"description":"(Sp) 右濁 &amp; は → ば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7" spans="1:1">
      <c r="A187" s="382" t="str">
        <f>_xlfn.CONCAT(詳細設定!A204:AD204)</f>
        <v>{"description":"(Sp) 右濁 &amp; こ → ご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8" spans="1:1">
      <c r="A188" s="382" t="str">
        <f>_xlfn.CONCAT(詳細設定!A205:AD205)</f>
        <v>{"description":"(Sp) 右濁 &amp; そ → ぞ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9" spans="1:1">
      <c r="A189" s="382" t="str">
        <f>_xlfn.CONCAT(詳細設定!A206:AD206)</f>
        <v>{"description":"(Sp) 左半 &amp; ふ → ぷ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</v>
      </c>
    </row>
    <row r="190" spans="1:1">
      <c r="A190" s="382" t="str">
        <f>_xlfn.CONCAT(詳細設定!A207:AD207)</f>
        <v>{"description":"(Sp) 左半 &amp; へ → ぺ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</v>
      </c>
    </row>
    <row r="191" spans="1:1">
      <c r="A191" s="382" t="str">
        <f>_xlfn.CONCAT(詳細設定!A208:AD208)</f>
        <v>{"description":"(Sp) 右半 &amp; ほ → ぽ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2" spans="1:1">
      <c r="A192" s="382" t="str">
        <f>_xlfn.CONCAT(詳細設定!A209:AD209)</f>
        <v>{"description":"(Sp) 右半 &amp; ひ → ぴ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3" spans="1:1">
      <c r="A193" s="382" t="str">
        <f>_xlfn.CONCAT(詳細設定!A210:AD210)</f>
        <v>{"description":"(Sp) 右半 &amp; は → ぱ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4" spans="1:1">
      <c r="A194" s="382" t="str">
        <f>_xlfn.CONCAT(詳細設定!A211:AD211)</f>
        <v>{"description":"(Sp) 小 &amp; や → 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5" spans="1:1">
      <c r="A195" s="382" t="str">
        <f>_xlfn.CONCAT(詳細設定!A212:AD212)</f>
        <v>{"description":"(Sp) 小 &amp; ゆ → 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6" spans="1:1">
      <c r="A196" s="382" t="str">
        <f>_xlfn.CONCAT(詳細設定!A213:AD213)</f>
        <v>{"description":"(Sp) 小 &amp; よ → 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7" spans="1:1">
      <c r="A197" s="382" t="str">
        <f>_xlfn.CONCAT(詳細設定!A214:AD214)</f>
        <v>{"description":"(Sp) 小 &amp; あ → ぁ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</v>
      </c>
    </row>
    <row r="198" spans="1:1">
      <c r="A198" s="382" t="str">
        <f>_xlfn.CONCAT(詳細設定!A215:AD215)</f>
        <v>{"description":"(Sp) 小 &amp; い → 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LKS","value":2},{"type":"variable_unless","name":"USC","value":0},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</v>
      </c>
    </row>
    <row r="199" spans="1:1">
      <c r="A199" s="382" t="str">
        <f>_xlfn.CONCAT(詳細設定!A216:AD216)</f>
        <v>{"description":"(Sp) 小 &amp; え → 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00" spans="1:1">
      <c r="A200" s="382" t="str">
        <f>_xlfn.CONCAT(詳細設定!A217:AD217)</f>
        <v>{"description":"(Sp) 小 &amp; お → ぉ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01" spans="1:1">
      <c r="A201" s="382" t="str">
        <f>_xlfn.CONCAT(詳細設定!A218:AD218)</f>
        <v>{"description":"(Sp) み &amp; や → みゃ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2" spans="1:1">
      <c r="A202" s="382" t="str">
        <f>_xlfn.CONCAT(詳細設定!A219:AD219)</f>
        <v>{"description":"(Sp) み &amp; ゆ → みゅ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3" spans="1:1">
      <c r="A203" s="382" t="str">
        <f>_xlfn.CONCAT(詳細設定!A220:AD220)</f>
        <v>{"description":"(Sp) み &amp; よ → みょ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4" spans="1:1">
      <c r="A204" s="382" t="str">
        <f>_xlfn.CONCAT(詳細設定!A221:AD221)</f>
        <v>{"description":"(Sp) り &amp; や → りゃ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</v>
      </c>
    </row>
    <row r="205" spans="1:1">
      <c r="A205" s="382" t="str">
        <f>_xlfn.CONCAT(詳細設定!A222:AD222)</f>
        <v>{"description":"(Sp) り &amp; ゆ → りゅ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</v>
      </c>
    </row>
    <row r="206" spans="1:1">
      <c r="A206" s="382" t="str">
        <f>_xlfn.CONCAT(詳細設定!A223:AD223)</f>
        <v>{"description":"(Sp) り &amp; よ → りょ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</v>
      </c>
    </row>
    <row r="207" spans="1:1">
      <c r="A207" s="382" t="str">
        <f>_xlfn.CONCAT(詳細設定!A224:AD224)</f>
        <v>{"description":"(Sp) し &amp; や → しゃ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08" spans="1:1">
      <c r="A208" s="382" t="str">
        <f>_xlfn.CONCAT(詳細設定!A225:AD225)</f>
        <v>{"description":"(Sp) し &amp; ゆ → しゅ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09" spans="1:1">
      <c r="A209" s="382" t="str">
        <f>_xlfn.CONCAT(詳細設定!A226:AD226)</f>
        <v>{"description":"(Sp) し &amp; よ → しょ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10" spans="1:1">
      <c r="A210" s="382" t="str">
        <f>_xlfn.CONCAT(詳細設定!A227:AD227)</f>
        <v>{"description":"(Sp) き &amp; や → きゃ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1" spans="1:1">
      <c r="A211" s="382" t="str">
        <f>_xlfn.CONCAT(詳細設定!A228:AD228)</f>
        <v>{"description":"(Sp) き &amp; ゆ → きゅ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2" spans="1:1">
      <c r="A212" s="382" t="str">
        <f>_xlfn.CONCAT(詳細設定!A229:AD229)</f>
        <v>{"description":"(Sp) き &amp; よ → きょ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3" spans="1:1">
      <c r="A213" s="382" t="str">
        <f>_xlfn.CONCAT(詳細設定!A230:AD230)</f>
        <v>{"description":"(Sp) に &amp; や → にゃ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4" spans="1:1">
      <c r="A214" s="382" t="str">
        <f>_xlfn.CONCAT(詳細設定!A231:AD231)</f>
        <v>{"description":"(Sp) に &amp; ゆ → にゅ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5" spans="1:1">
      <c r="A215" s="382" t="str">
        <f>_xlfn.CONCAT(詳細設定!A232:AD232)</f>
        <v>{"description":"(Sp) に &amp; よ → にょ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6" spans="1:1">
      <c r="A216" s="382" t="str">
        <f>_xlfn.CONCAT(詳細設定!A233:AD233)</f>
        <v>{"description":"(Sp) ち &amp; や → ちゃ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7" spans="1:1">
      <c r="A217" s="382" t="str">
        <f>_xlfn.CONCAT(詳細設定!A234:AD234)</f>
        <v>{"description":"(Sp) ち &amp; ゆ → ちゅ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8" spans="1:1">
      <c r="A218" s="382" t="str">
        <f>_xlfn.CONCAT(詳細設定!A235:AD235)</f>
        <v>{"description":"(Sp) ち &amp; よ → ちょ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9" spans="1:1">
      <c r="A219" s="382" t="str">
        <f>_xlfn.CONCAT(詳細設定!A236:AD236)</f>
        <v>{"description":"(Sp) ひ &amp; や → ひゃ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0" spans="1:1">
      <c r="A220" s="382" t="str">
        <f>_xlfn.CONCAT(詳細設定!A237:AD237)</f>
        <v>{"description":"(Sp) ひ &amp; ゆ → ひゅ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1" spans="1:1">
      <c r="A221" s="382" t="str">
        <f>_xlfn.CONCAT(詳細設定!A238:AD238)</f>
        <v>{"description":"(Sp) ひ &amp; よ → ひょ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2" spans="1:1">
      <c r="A222" s="382" t="str">
        <f>_xlfn.CONCAT(詳細設定!A239:AD239)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223" spans="1:1">
      <c r="A223" s="382" t="str">
        <f>_xlfn.CONCAT(詳細設定!A240:AD240)</f>
        <v>{"description":"て","conditions":[{"type":"variable_unless","name":"USC","value":0},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24" spans="1:1">
      <c r="A224" s="382" t="str">
        <f>_xlfn.CONCAT(詳細設定!A241:AD241)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25" spans="1:1">
      <c r="A225" s="382" t="str">
        <f>_xlfn.CONCAT(詳細設定!A242:AD242)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26" spans="1:1">
      <c r="A226" s="382" t="str">
        <f>_xlfn.CONCAT(詳細設定!A243:AD243)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27" spans="1:1">
      <c r="A227" s="382" t="str">
        <f>_xlfn.CONCAT(詳細設定!A244:AD244)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28" spans="1:1">
      <c r="A228" s="382" t="str">
        <f>_xlfn.CONCAT(詳細設定!A245:AD245)</f>
        <v>{"description":"ろ","conditions":[{"type":"variable_unless","name":"USC","value":0},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29" spans="1:1">
      <c r="A229" s="382" t="str">
        <f>_xlfn.CONCAT(詳細設定!A246:AD246)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230" spans="1:1">
      <c r="A230" s="382" t="str">
        <f>_xlfn.CONCAT(詳細設定!A247:AD247)</f>
        <v>{"description":"と","conditions":[{"type":"variable_unless","name":"USC","value":0},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31" spans="1:1">
      <c r="A231" s="382" t="str">
        <f>_xlfn.CONCAT(詳細設定!A248:AD248)</f>
        <v>{"description":"か","conditions":[{"type":"variable_unless","name":"USC","value":0},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32" spans="1:1">
      <c r="A232" s="382" t="str">
        <f>_xlfn.CONCAT(詳細設定!A249:AD249)</f>
        <v>{"description":"っ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33" spans="1:1">
      <c r="A233" s="382" t="str">
        <f>_xlfn.CONCAT(詳細設定!A250:AD250)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34" spans="1:1">
      <c r="A234" s="382" t="str">
        <f>_xlfn.CONCAT(詳細設定!A251:AD251)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35" spans="1:1">
      <c r="A235" s="382" t="str">
        <f>_xlfn.CONCAT(詳細設定!A252:AD252)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36" spans="1:1">
      <c r="A236" s="382" t="str">
        <f>_xlfn.CONCAT(詳細設定!A253:AD253)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37" spans="1:1">
      <c r="A237" s="382" t="str">
        <f>_xlfn.CONCAT(詳細設定!A254:AD254)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238" spans="1:1">
      <c r="A238" s="382" t="str">
        <f>_xlfn.CONCAT(詳細設定!A255:AD255)</f>
        <v>{"description":"は","conditions":[{"type":"variable_unless","name":"USC","value":0},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39" spans="1:1">
      <c r="A239" s="382" t="str">
        <f>_xlfn.CONCAT(詳細設定!A256:AD256)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240" spans="1:1">
      <c r="A240" s="382" t="str">
        <f>_xlfn.CONCAT(詳細設定!A257:AD257)</f>
        <v>{"description":"そ","conditions":[{"type":"variable_unless","name":"USC","value":0},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41" spans="1:1">
      <c r="A241" s="382" t="str">
        <f>_xlfn.CONCAT(詳細設定!A258:AD258)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42" spans="1:1">
      <c r="A242" s="382" t="str">
        <f>_xlfn.CONCAT(詳細設定!A259:AD259)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2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1}},{"set_variable":{"name":"LKS","value":1}}],"to_after_key_up":[{"set_variable":{"name":"B07","value":0}},{"set_variable":{"name":"USC","value":0}}],"type":"basic"},</v>
      </c>
    </row>
    <row r="243" spans="1:1">
      <c r="A243" s="382" t="str">
        <f>_xlfn.CONCAT(詳細設定!A260:AD260)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244" spans="1:1">
      <c r="A244" s="382" t="str">
        <f>_xlfn.CONCAT(詳細設定!A261:AD261)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245" spans="1:1">
      <c r="A245" s="382" t="str">
        <f>_xlfn.CONCAT(詳細設定!A262:AD262)</f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</row>
    <row r="246" spans="1:1">
      <c r="A246" s="382" t="str">
        <f>_xlfn.CONCAT(詳細設定!A263:AD263)</f>
        <v>{"description":"Sp ぬ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247" spans="1:1">
      <c r="A247" s="382" t="str">
        <f>_xlfn.CONCAT(詳細設定!A264:AD264)</f>
        <v>{"description":"Sp り","conditions":[{"type":"variable_unless","name":"USC","value":0},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48" spans="1:1">
      <c r="A248" s="382" t="str">
        <f>_xlfn.CONCAT(詳細設定!A265:AD265)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49" spans="1:1">
      <c r="A249" s="382" t="str">
        <f>_xlfn.CONCAT(詳細設定!A266:AD266)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2}},{"set_variable":{"name":"LKS","value":1}}],"to_after_key_up":[{"set_variable":{"name":"D07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1}},{"set_variable":{"name":"LKS","value":1}}],"to_after_key_up":[{"set_variable":{"name":"D07","value":0}},{"set_variable":{"name":"USC","value":0}}],"type":"basic"},</v>
      </c>
    </row>
    <row r="250" spans="1:1">
      <c r="A250" s="382" t="str">
        <f>_xlfn.CONCAT(詳細設定!A267:AD267)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51" spans="1:1">
      <c r="A251" s="382" t="str">
        <f>_xlfn.CONCAT(詳細設定!A268:AD268)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52" spans="1:1">
      <c r="A252" s="382" t="str">
        <f>_xlfn.CONCAT(詳細設定!A269:AD269)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53" spans="1:1">
      <c r="A253" s="382" t="str">
        <f>_xlfn.CONCAT(詳細設定!A270:AD270)</f>
        <v>{"description":"Sp せ","conditions":[{"type":"variable_unless","name":"USC","value":0},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54" spans="1:1">
      <c r="A254" s="382" t="str">
        <f>_xlfn.CONCAT(詳細設定!A271:AD271)</f>
        <v>{"description":"Sp む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255" spans="1:1">
      <c r="A255" s="382" t="str">
        <f>_xlfn.CONCAT(詳細設定!A272:AD272)</f>
        <v>{"description":"Sp に","conditions":[{"type":"variable_unless","name":"USC","value":0},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56" spans="1:1">
      <c r="A256" s="382" t="str">
        <f>_xlfn.CONCAT(詳細設定!A273:AD273)</f>
        <v>{"description":"Sp ま","conditions":[{"type":"variable_unless","name":"USC","value":0},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57" spans="1:1">
      <c r="A257" s="382" t="str">
        <f>_xlfn.CONCAT(詳細設定!A274:AD274)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58" spans="1:1">
      <c r="A258" s="382" t="str">
        <f>_xlfn.CONCAT(詳細設定!A275:AD275)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59" spans="1:1">
      <c r="A259" s="382" t="str">
        <f>_xlfn.CONCAT(詳細設定!A276:AD276)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60" spans="1:1">
      <c r="A260" s="382" t="str">
        <f>_xlfn.CONCAT(詳細設定!A277:AD277)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61" spans="1:1">
      <c r="A261" s="382" t="str">
        <f>_xlfn.CONCAT(詳細設定!A278:AD278)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62" spans="1:1">
      <c r="A262" s="382" t="str">
        <f>_xlfn.CONCAT(詳細設定!A279:AD279)</f>
        <v>{"description":"Sp ー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263" spans="1:1">
      <c r="A263" s="382" t="str">
        <f>_xlfn.CONCAT(詳細設定!A280:AD280)</f>
        <v>{"description":"Sp を","conditions":[{"type":"variable_unless","name":"USC","value":0},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64" spans="1:1">
      <c r="A264" s="382" t="str">
        <f>_xlfn.CONCAT(詳細設定!A281:AD281)</f>
        <v>{"description":"Sp こ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265" spans="1:1">
      <c r="A265" s="382" t="str">
        <f>_xlfn.CONCAT(詳細設定!A282:AD282)</f>
        <v>{"description":"Sp み","conditions":[{"type":"variable_unless","name":"USC","value":0},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66" spans="1:1">
      <c r="A266" s="382" t="str">
        <f>_xlfn.CONCAT(詳細設定!A283:AD283)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67" spans="1:1">
      <c r="A267" s="382" t="str">
        <f>_xlfn.CONCAT(詳細設定!A284:AD284)</f>
        <v>{"description":"Sp な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</v>
      </c>
    </row>
    <row r="268" spans="1:1">
      <c r="A268" s="382" t="str">
        <f>_xlfn.CONCAT(詳細設定!A285:AD285)</f>
        <v>{"description":"Sp ね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269" spans="1:1">
      <c r="A269" s="382" t="str">
        <f>_xlfn.CONCAT(詳細設定!A286:AD286)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270" spans="1:1">
      <c r="A270" s="382" t="str">
        <f>_xlfn.CONCAT(詳細設定!A287:AD287)</f>
        <v>{"description":"Sp @","conditions":[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2}},{"set_variable":{"name":"LKS","value":1}}],"to_after_key_up":[{"set_variable":{"name":"D11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1}},{"set_variable":{"name":"LKS","value":1}}],"to_after_key_up":[{"set_variable":{"name":"D11","value":0}},{"set_variable":{"name":"USC","value":0}}],"type":"basic"},</v>
      </c>
    </row>
    <row r="271" spans="1:1">
      <c r="A271" s="382" t="str">
        <f>_xlfn.CONCAT(詳細設定!A288:AD288)</f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</row>
    <row r="272" spans="1:1">
      <c r="A272" s="382" t="str">
        <f>_xlfn.CONCAT(詳細設定!A289:AD289)</f>
        <v>{"description":"Sp [","conditions":[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2}},{"set_variable":{"name":"LKS","value":1}}],"to_after_key_up":[{"set_variable":{"name":"D12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1}},{"set_variable":{"name":"LKS","value":1}}],"to_after_key_up":[{"set_variable":{"name":"D12","value":0}},{"set_variable":{"name":"USC","value":0}}],"type":"basic"},</v>
      </c>
    </row>
    <row r="273" spans="1:1">
      <c r="A273" s="382" t="str">
        <f>_xlfn.CONCAT(詳細設定!A290:AD290)</f>
        <v>{"description":"Sp ]","conditions":[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2}},{"set_variable":{"name":"LKS","value":1}}],"to_after_key_up":[{"set_variable":{"name":"C12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option"]},{"set_variable":{"name":"C12","value":1}},{"set_variable":{"name":"USC","value":1}},{"set_variable":{"name":"LKS","value":1}}],"to_after_key_up":[{"set_variable":{"name":"C12","value":0}},{"set_variable":{"name":"USC","value":0}}],"type":"basic"},</v>
      </c>
    </row>
    <row r="274" spans="1:1">
      <c r="A274" s="382" t="str">
        <f>_xlfn.CONCAT(詳細設定!A291:AD291)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2}},{"set_variable":{"name":"LKS","value":1}}],"to_after_key_up":[{"set_variable":{"name":"B01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1}},{"set_variable":{"name":"LKS","value":1}}],"to_after_key_up":[{"set_variable":{"name":"B01","value":0}},{"set_variable":{"name":"USC","value":0}}],"type":"basic"},</v>
      </c>
    </row>
    <row r="275" spans="1:1">
      <c r="A275" s="382" t="str">
        <f>_xlfn.CONCAT(詳細設定!A292:AD292)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2}},{"set_variable":{"name":"LKS","value":1}}],"to_after_key_up":[{"set_variable":{"name":"B02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1}},{"set_variable":{"name":"LKS","value":1}}],"to_after_key_up":[{"set_variable":{"name":"B02","value":0}},{"set_variable":{"name":"USC","value":0}}],"type":"basic"},</v>
      </c>
    </row>
    <row r="276" spans="1:1">
      <c r="A276" s="382" t="str">
        <f>_xlfn.CONCAT(詳細設定!A293:AD293)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2}},{"set_variable":{"name":"LKS","value":1}}],"to_after_key_up":[{"set_variable":{"name":"B10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1}},{"set_variable":{"name":"LKS","value":1}}],"to_after_key_up":[{"set_variable":{"name":"B10","value":0}},{"set_variable":{"name":"USC","value":0}}],"type":"basic"},</v>
      </c>
    </row>
    <row r="277" spans="1:1">
      <c r="A277" s="382" t="str">
        <f>_xlfn.CONCAT(詳細設定!A294:AD294)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D05","value":1}}],"to_if_alone":[{"key_code":"left_arrow"}],"to_after_key_up":[{"set_variable":{"name":"D05","value":0}},{"set_variable":{"name":"USC","value":0}}],"type":"basic"},</v>
      </c>
    </row>
    <row r="278" spans="1:1">
      <c r="A278" s="382" t="str">
        <f>_xlfn.CONCAT(詳細設定!A295:AD295)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D06","value":1}}],"to_if_alone":[{"key_code":"right_arrow"}],"to_after_key_up":[{"set_variable":{"name":"D06","value":0}},{"set_variable":{"name":"USC","value":0}}],"type":"basic"},</v>
      </c>
    </row>
    <row r="279" spans="1:1">
      <c r="A279" s="382" t="str">
        <f>_xlfn.CONCAT(詳細設定!A296:AD296)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D07","value":1}}],"to_if_alone":[{"key_code":"delete_or_backspace"}],"to_after_key_up":[{"set_variable":{"name":"D07","value":0}},{"set_variable":{"name":"USC","value":0}}],"type":"basic"},</v>
      </c>
    </row>
    <row r="280" spans="1:1">
      <c r="A280" s="382" t="str">
        <f>_xlfn.CONCAT(詳細設定!A297:AD297)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D01","value":1}},{"set_variable":{"name":"LKS","value":1}}],"to_after_key_up":[{"set_variable":{"name":"D01","value":0}},{"set_variable":{"name":"USC","value":0}}],"type":"basic"},</v>
      </c>
    </row>
    <row r="281" spans="1:1">
      <c r="A281" s="382" t="str">
        <f>_xlfn.CONCAT(詳細設定!A298:AD298)</f>
        <v>{"description":"[英数] A","conditions":[{"type":"variable_unless","name":"USC","value":0}],"from":{"key_code":"a","modifiers":{"optional":["any"]}},"to":[{"key_code":"a"},{"set_variable":{"name":"C01","value":1}},{"set_variable":{"name":"USC","value":2}},{"set_variable":{"name":"LKS","value":1}}],"to_after_key_up":[{"set_variable":{"name":"C01","value":0}},{"set_variable":{"name":"USC","value":0}}],"type":"basic"},{"from":{"key_code":"a","modifiers":{"optional":["any"]}},"to":[{"key_code":"a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82" spans="1:1">
      <c r="A282" s="382" t="str">
        <f>_xlfn.CONCAT(詳細設定!A299:AD299)</f>
        <v>{"description":"[英数] B","conditions":[{"type":"variable_unless","name":"USC","value":0}],"from":{"key_code":"b","modifiers":{"optional":["any"]}},"to":[{"key_code":"b"},{"set_variable":{"name":"B05","value":1}},{"set_variable":{"name":"USC","value":2}},{"set_variable":{"name":"LKS","value":1}}],"to_after_key_up":[{"set_variable":{"name":"B05","value":0}},{"set_variable":{"name":"USC","value":0}}],"type":"basic"},{"from":{"key_code":"b","modifiers":{"optional":["any"]}},"to":[{"key_code":"b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83" spans="1:1">
      <c r="A283" s="382" t="str">
        <f>_xlfn.CONCAT(詳細設定!A300:AD300)</f>
        <v>{"description":"[英数] C","conditions":[{"type":"variable_unless","name":"USC","value":0}],"from":{"key_code":"c","modifiers":{"optional":["any"]}},"to":[{"key_code":"c"},{"set_variable":{"name":"B03","value":1}},{"set_variable":{"name":"USC","value":2}},{"set_variable":{"name":"LKS","value":1}}],"to_after_key_up":[{"set_variable":{"name":"B03","value":0}},{"set_variable":{"name":"USC","value":0}}],"type":"basic"},{"from":{"key_code":"c","modifiers":{"optional":["any"]}},"to":[{"key_code":"c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84" spans="1:1">
      <c r="A284" s="382" t="str">
        <f>_xlfn.CONCAT(詳細設定!A301:AD301)</f>
        <v>{"description":"[英数] D","conditions":[{"type":"variable_unless","name":"USC","value":0}],"from":{"key_code":"d","modifiers":{"optional":["any"]}},"to":[{"key_code":"d"},{"set_variable":{"name":"C03","value":1}},{"set_variable":{"name":"USC","value":2}},{"set_variable":{"name":"LKS","value":1}}],"to_after_key_up":[{"set_variable":{"name":"C03","value":0}},{"set_variable":{"name":"USC","value":0}}],"type":"basic"},{"from":{"key_code":"d","modifiers":{"optional":["any"]}},"to":[{"key_code":"d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85" spans="1:1">
      <c r="A285" s="382" t="str">
        <f>_xlfn.CONCAT(詳細設定!A302:AD302)</f>
        <v>{"description":"[英数] E","conditions":[{"type":"variable_unless","name":"USC","value":0}],"from":{"key_code":"e","modifiers":{"optional":["any"]}},"to":[{"key_code":"e"},{"set_variable":{"name":"D03","value":1}},{"set_variable":{"name":"USC","value":2}},{"set_variable":{"name":"LKS","value":1}}],"to_after_key_up":[{"set_variable":{"name":"D03","value":0}},{"set_variable":{"name":"USC","value":0}}],"type":"basic"},{"from":{"key_code":"e","modifiers":{"optional":["any"]}},"to":[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86" spans="1:1">
      <c r="A286" s="382" t="str">
        <f>_xlfn.CONCAT(詳細設定!A303:AD303)</f>
        <v>{"description":"[英数] F","conditions":[{"type":"variable_unless","name":"USC","value":0}],"from":{"key_code":"f","modifiers":{"optional":["any"]}},"to":[{"key_code":"f"},{"set_variable":{"name":"C04","value":1}},{"set_variable":{"name":"USC","value":2}},{"set_variable":{"name":"LKS","value":1}}],"to_after_key_up":[{"set_variable":{"name":"C04","value":0}},{"set_variable":{"name":"USC","value":0}}],"type":"basic"},{"from":{"key_code":"f","modifiers":{"optional":["any"]}},"to":[{"key_code":"f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87" spans="1:1">
      <c r="A287" s="382" t="str">
        <f>_xlfn.CONCAT(詳細設定!A304:AD304)</f>
        <v>{"description":"[英数] G","conditions":[{"type":"variable_unless","name":"USC","value":0}],"from":{"key_code":"g","modifiers":{"optional":["any"]}},"to":[{"key_code":"g"},{"set_variable":{"name":"C05","value":1}},{"set_variable":{"name":"USC","value":2}},{"set_variable":{"name":"LKS","value":1}}],"to_after_key_up":[{"set_variable":{"name":"C05","value":0}},{"set_variable":{"name":"USC","value":0}}],"type":"basic"},{"from":{"key_code":"g","modifiers":{"optional":["any"]}},"to":[{"key_code":"g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88" spans="1:1">
      <c r="A288" s="382" t="str">
        <f>_xlfn.CONCAT(詳細設定!A305:AD305)</f>
        <v>{"description":"[英数] H","conditions":[{"type":"variable_unless","name":"USC","value":0}],"from":{"key_code":"h","modifiers":{"optional":["any"]}},"to":[{"key_code":"h"},{"set_variable":{"name":"C06","value":1}},{"set_variable":{"name":"USC","value":2}},{"set_variable":{"name":"LKS","value":1}}],"to_after_key_up":[{"set_variable":{"name":"C06","value":0}},{"set_variable":{"name":"USC","value":0}}],"type":"basic"},{"from":{"key_code":"h","modifiers":{"optional":["any"]}},"to":[{"key_code":"h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89" spans="1:1">
      <c r="A289" s="382" t="str">
        <f>_xlfn.CONCAT(詳細設定!A306:AD306)</f>
        <v>{"description":"[英数] I","conditions":[{"type":"variable_unless","name":"USC","value":0}],"from":{"key_code":"i","modifiers":{"optional":["any"]}},"to":[{"key_code":"i"},{"set_variable":{"name":"D08","value":1}},{"set_variable":{"name":"USC","value":2}},{"set_variable":{"name":"LKS","value":1}}],"to_after_key_up":[{"set_variable":{"name":"D08","value":0}},{"set_variable":{"name":"USC","value":0}}],"type":"basic"},{"from":{"key_code":"i","modifiers":{"optional":["any"]}},"to":[{"key_code":"i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90" spans="1:1">
      <c r="A290" s="382" t="str">
        <f>_xlfn.CONCAT(詳細設定!A307:AD307)</f>
        <v>{"description":"[英数] J","conditions":[{"type":"variable_unless","name":"USC","value":0}],"from":{"key_code":"j","modifiers":{"optional":["any"]}},"to":[{"key_code":"j"},{"set_variable":{"name":"C07","value":1}},{"set_variable":{"name":"USC","value":2}},{"set_variable":{"name":"LKS","value":1}}],"to_after_key_up":[{"set_variable":{"name":"C07","value":0}},{"set_variable":{"name":"USC","value":0}}],"type":"basic"},{"from":{"key_code":"j","modifiers":{"optional":["any"]}},"to":[{"key_code":"j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91" spans="1:1">
      <c r="A291" s="382" t="str">
        <f>_xlfn.CONCAT(詳細設定!A308:AD308)</f>
        <v>{"description":"[英数] K","conditions":[{"type":"variable_unless","name":"USC","value":0}],"from":{"key_code":"k","modifiers":{"optional":["any"]}},"to":[{"key_code":"k"},{"set_variable":{"name":"C08","value":1}},{"set_variable":{"name":"USC","value":2}},{"set_variable":{"name":"LKS","value":1}}],"to_after_key_up":[{"set_variable":{"name":"C08","value":0}},{"set_variable":{"name":"USC","value":0}}],"type":"basic"},{"from":{"key_code":"k","modifiers":{"optional":["any"]}},"to":[{"key_code":"k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92" spans="1:1">
      <c r="A292" s="382" t="str">
        <f>_xlfn.CONCAT(詳細設定!A309:AD309)</f>
        <v>{"description":"[英数] L","conditions":[{"type":"variable_unless","name":"USC","value":0}],"from":{"key_code":"l","modifiers":{"optional":["any"]}},"to":[{"key_code":"l"},{"set_variable":{"name":"C09","value":1}},{"set_variable":{"name":"USC","value":2}},{"set_variable":{"name":"LKS","value":1}}],"to_after_key_up":[{"set_variable":{"name":"C09","value":0}},{"set_variable":{"name":"USC","value":0}}],"type":"basic"},{"from":{"key_code":"l","modifiers":{"optional":["any"]}},"to":[{"key_code":"l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93" spans="1:1">
      <c r="A293" s="382" t="str">
        <f>_xlfn.CONCAT(詳細設定!A310:AD310)</f>
        <v>{"description":"[英数] M","conditions":[{"type":"variable_unless","name":"USC","value":0}],"from":{"key_code":"m","modifiers":{"optional":["any"]}},"to":[{"key_code":"m"},{"set_variable":{"name":"B07","value":1}},{"set_variable":{"name":"USC","value":2}},{"set_variable":{"name":"LKS","value":1}}],"to_after_key_up":[{"set_variable":{"name":"B07","value":0}},{"set_variable":{"name":"USC","value":0}}],"type":"basic"},{"from":{"key_code":"m","modifiers":{"optional":["any"]}},"to":[{"key_code":"m"},{"set_variable":{"name":"B07","value":1}},{"set_variable":{"name":"USC","value":1}},{"set_variable":{"name":"LKS","value":1}}],"to_after_key_up":[{"set_variable":{"name":"B07","value":0}},{"set_variable":{"name":"USC","value":0}}],"type":"basic"},</v>
      </c>
    </row>
    <row r="294" spans="1:1">
      <c r="A294" s="382" t="str">
        <f>_xlfn.CONCAT(詳細設定!A311:AD311)</f>
        <v>{"description":"[英数] N","conditions":[{"type":"variable_unless","name":"USC","value":0}],"from":{"key_code":"n","modifiers":{"optional":["any"]}},"to":[{"key_code":"n"},{"set_variable":{"name":"B06","value":1}},{"set_variable":{"name":"USC","value":2}},{"set_variable":{"name":"LKS","value":1}}],"to_after_key_up":[{"set_variable":{"name":"B06","value":0}},{"set_variable":{"name":"USC","value":0}}],"type":"basic"},{"from":{"key_code":"n","modifiers":{"optional":["any"]}},"to":[{"key_code":"n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95" spans="1:1">
      <c r="A295" s="382" t="str">
        <f>_xlfn.CONCAT(詳細設定!A312:AD312)</f>
        <v>{"description":"[英数] O","conditions":[{"type":"variable_unless","name":"USC","value":0}],"from":{"key_code":"o","modifiers":{"optional":["any"]}},"to":[{"key_code":"o"},{"set_variable":{"name":"D09","value":1}},{"set_variable":{"name":"USC","value":2}},{"set_variable":{"name":"LKS","value":1}}],"to_after_key_up":[{"set_variable":{"name":"D09","value":0}},{"set_variable":{"name":"USC","value":0}}],"type":"basic"},{"from":{"key_code":"o","modifiers":{"optional":["any"]}},"to":[{"key_code":"o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96" spans="1:1">
      <c r="A296" s="382" t="str">
        <f>_xlfn.CONCAT(詳細設定!A313:AD313)</f>
        <v>{"description":"[英数] P","conditions":[{"type":"variable_unless","name":"USC","value":0}],"from":{"key_code":"p","modifiers":{"optional":["any"]}},"to":[{"key_code":"p"},{"set_variable":{"name":"D10","value":1}},{"set_variable":{"name":"USC","value":2}},{"set_variable":{"name":"LKS","value":1}}],"to_after_key_up":[{"set_variable":{"name":"D10","value":0}},{"set_variable":{"name":"USC","value":0}}],"type":"basic"},{"from":{"key_code":"p","modifiers":{"optional":["any"]}},"to":[{"key_code":"p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97" spans="1:1">
      <c r="A297" s="382" t="str">
        <f>_xlfn.CONCAT(詳細設定!A314:AD314)</f>
        <v>{"description":"[英数] Q","conditions":[{"type":"variable_unless","name":"USC","value":0}],"from":{"key_code":"q","modifiers":{"optional":["any"]}},"to":[{"key_code":"q"},{"set_variable":{"name":"D01","value":1}},{"set_variable":{"name":"USC","value":2}},{"set_variable":{"name":"LKS","value":1}}],"to_after_key_up":[{"set_variable":{"name":"D01","value":0}},{"set_variable":{"name":"USC","value":0}}],"type":"basic"},{"from":{"key_code":"q","modifiers":{"optional":["any"]}},"to":[{"key_code":"q"},{"set_variable":{"name":"D01","value":1}},{"set_variable":{"name":"USC","value":1}},{"set_variable":{"name":"LKS","value":1}}],"to_after_key_up":[{"set_variable":{"name":"D01","value":0}},{"set_variable":{"name":"USC","value":0}}],"type":"basic"},</v>
      </c>
    </row>
    <row r="298" spans="1:1">
      <c r="A298" s="382" t="str">
        <f>_xlfn.CONCAT(詳細設定!A315:AD315)</f>
        <v>{"description":"[英数] R","conditions":[{"type":"variable_unless","name":"USC","value":0}],"from":{"key_code":"r","modifiers":{"optional":["any"]}},"to":[{"key_code":"r"},{"set_variable":{"name":"D04","value":1}},{"set_variable":{"name":"USC","value":2}},{"set_variable":{"name":"LKS","value":1}}],"to_after_key_up":[{"set_variable":{"name":"D04","value":0}},{"set_variable":{"name":"USC","value":0}}],"type":"basic"},{"from":{"key_code":"r","modifiers":{"optional":["any"]}},"to":[{"key_code":"r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99" spans="1:1">
      <c r="A299" s="382" t="str">
        <f>_xlfn.CONCAT(詳細設定!A316:AD316)</f>
        <v>{"description":"[英数] S","conditions":[{"type":"variable_unless","name":"USC","value":0}],"from":{"key_code":"s","modifiers":{"optional":["any"]}},"to":[{"key_code":"s"},{"set_variable":{"name":"C02","value":1}},{"set_variable":{"name":"USC","value":2}},{"set_variable":{"name":"LKS","value":1}}],"to_after_key_up":[{"set_variable":{"name":"C02","value":0}},{"set_variable":{"name":"USC","value":0}}],"type":"basic"},{"from":{"key_code":"s","modifiers":{"optional":["any"]}},"to":[{"key_code":"s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300" spans="1:1">
      <c r="A300" s="382" t="str">
        <f>_xlfn.CONCAT(詳細設定!A317:AD317)</f>
        <v>{"description":"[英数] T","conditions":[{"type":"variable_unless","name":"USC","value":0}],"from":{"key_code":"t","modifiers":{"optional":["any"]}},"to":[{"key_code":"t"},{"set_variable":{"name":"D05","value":1}},{"set_variable":{"name":"USC","value":2}},{"set_variable":{"name":"LKS","value":1}}],"to_after_key_up":[{"set_variable":{"name":"D05","value":0}},{"set_variable":{"name":"USC","value":0}}],"type":"basic"},{"from":{"key_code":"t","modifiers":{"optional":["any"]}},"to":[{"key_code":"t"},{"set_variable":{"name":"D05","value":1}},{"set_variable":{"name":"USC","value":1}},{"set_variable":{"name":"LKS","value":1}}],"to_after_key_up":[{"set_variable":{"name":"D05","value":0}},{"set_variable":{"name":"USC","value":0}}],"type":"basic"},</v>
      </c>
    </row>
    <row r="301" spans="1:1">
      <c r="A301" s="382" t="str">
        <f>_xlfn.CONCAT(詳細設定!A318:AD318)</f>
        <v>{"description":"[英数] U","conditions":[{"type":"variable_unless","name":"USC","value":0}],"from":{"key_code":"u","modifiers":{"optional":["any"]}},"to":[{"key_code":"u"},{"set_variable":{"name":"D07","value":1}},{"set_variable":{"name":"USC","value":2}},{"set_variable":{"name":"LKS","value":1}}],"to_after_key_up":[{"set_variable":{"name":"D07","value":0}},{"set_variable":{"name":"USC","value":0}}],"type":"basic"},{"from":{"key_code":"u","modifiers":{"optional":["any"]}},"to":[{"key_code":"u"},{"set_variable":{"name":"D07","value":1}},{"set_variable":{"name":"USC","value":1}},{"set_variable":{"name":"LKS","value":1}}],"to_after_key_up":[{"set_variable":{"name":"D07","value":0}},{"set_variable":{"name":"USC","value":0}}],"type":"basic"},</v>
      </c>
    </row>
    <row r="302" spans="1:1">
      <c r="A302" s="382" t="str">
        <f>_xlfn.CONCAT(詳細設定!A319:AD319)</f>
        <v>{"description":"[英数] V","conditions":[{"type":"variable_unless","name":"USC","value":0}],"from":{"key_code":"v","modifiers":{"optional":["any"]}},"to":[{"key_code":"v"},{"set_variable":{"name":"B04","value":1}},{"set_variable":{"name":"USC","value":2}},{"set_variable":{"name":"LKS","value":1}}],"to_after_key_up":[{"set_variable":{"name":"B04","value":0}},{"set_variable":{"name":"USC","value":0}}],"type":"basic"},{"from":{"key_code":"v","modifiers":{"optional":["any"]}},"to":[{"key_code":"v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303" spans="1:1">
      <c r="A303" s="382" t="str">
        <f>_xlfn.CONCAT(詳細設定!A320:AD320)</f>
        <v>{"description":"[英数] W","conditions":[{"type":"variable_unless","name":"USC","value":0}],"from":{"key_code":"w","modifiers":{"optional":["any"]}},"to":[{"key_code":"w"},{"set_variable":{"name":"D02","value":1}},{"set_variable":{"name":"USC","value":2}},{"set_variable":{"name":"LKS","value":1}}],"to_after_key_up":[{"set_variable":{"name":"D02","value":0}},{"set_variable":{"name":"USC","value":0}}],"type":"basic"},{"from":{"key_code":"w","modifiers":{"optional":["any"]}},"to":[{"key_code":"w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304" spans="1:1">
      <c r="A304" s="382" t="str">
        <f>_xlfn.CONCAT(詳細設定!A321:AD321)</f>
        <v>{"description":"[英数] X","conditions":[{"type":"variable_unless","name":"USC","value":0}],"from":{"key_code":"x","modifiers":{"optional":["any"]}},"to":[{"key_code":"x"},{"set_variable":{"name":"B02","value":1}},{"set_variable":{"name":"USC","value":2}},{"set_variable":{"name":"LKS","value":1}}],"to_after_key_up":[{"set_variable":{"name":"B02","value":0}},{"set_variable":{"name":"USC","value":0}}],"type":"basic"},{"from":{"key_code":"x","modifiers":{"optional":["any"]}},"to":[{"key_code":"x"},{"set_variable":{"name":"B02","value":1}},{"set_variable":{"name":"USC","value":1}},{"set_variable":{"name":"LKS","value":1}}],"to_after_key_up":[{"set_variable":{"name":"B02","value":0}},{"set_variable":{"name":"USC","value":0}}],"type":"basic"},</v>
      </c>
    </row>
    <row r="305" spans="1:1">
      <c r="A305" s="382" t="str">
        <f>_xlfn.CONCAT(詳細設定!A322:AD322)</f>
        <v>{"description":"[英数] Y","conditions":[{"type":"variable_unless","name":"USC","value":0}],"from":{"key_code":"y","modifiers":{"optional":["any"]}},"to":[{"key_code":"y"},{"set_variable":{"name":"D06","value":1}},{"set_variable":{"name":"USC","value":2}},{"set_variable":{"name":"LKS","value":1}}],"to_after_key_up":[{"set_variable":{"name":"D06","value":0}},{"set_variable":{"name":"USC","value":0}}],"type":"basic"},{"from":{"key_code":"y","modifiers":{"optional":["any"]}},"to":[{"key_code":"y"},{"set_variable":{"name":"D06","value":1}},{"set_variable":{"name":"USC","value":1}},{"set_variable":{"name":"LKS","value":1}}],"to_after_key_up":[{"set_variable":{"name":"D06","value":0}},{"set_variable":{"name":"USC","value":0}}],"type":"basic"},</v>
      </c>
    </row>
    <row r="306" spans="1:1">
      <c r="A306" s="382" t="str">
        <f>_xlfn.CONCAT(詳細設定!A323:AD323)</f>
        <v>{"description":"[英数] Z","conditions":[{"type":"variable_unless","name":"USC","value":0}],"from":{"key_code":"z","modifiers":{"optional":["any"]}},"to":[{"key_code":"z"},{"set_variable":{"name":"B01","value":1}},{"set_variable":{"name":"USC","value":2}},{"set_variable":{"name":"LKS","value":1}}],"to_after_key_up":[{"set_variable":{"name":"B01","value":0}},{"set_variable":{"name":"USC","value":0}}],"type":"basic"},{"from":{"key_code":"z","modifiers":{"optional":["any"]}},"to":[{"key_code":"z"},{"set_variable":{"name":"B01","value":1}},{"set_variable":{"name":"USC","value":1}},{"set_variable":{"name":"LKS","value":1}}],"to_after_key_up":[{"set_variable":{"name":"B01","value":0}},{"set_variable":{"name":"USC","value":0}}],"type":"basic"},</v>
      </c>
    </row>
    <row r="307" spans="1:1">
      <c r="A307" s="382" t="str">
        <f>_xlfn.CONCAT(詳細設定!A324:AD324)</f>
        <v>{"description":"[英数] 1","conditions":[{"type":"variable_unless","name":"USC","value":0}],"from":{"key_code":"1","modifiers":{"optional":["any"]}},"to":[{"key_code":"1"},{"set_variable":{"name":"E01","value":1}},{"set_variable":{"name":"USC","value":2}},{"set_variable":{"name":"LKS","value":1}}],"to_after_key_up":[{"set_variable":{"name":"E01","value":0}},{"set_variable":{"name":"USC","value":0}}],"type":"basic"},{"from":{"key_code":"1","modifiers":{"optional":["any"]}},"to":[{"key_code":"1"},{"set_variable":{"name":"E01","value":1}},{"set_variable":{"name":"USC","value":1}},{"set_variable":{"name":"LKS","value":1}}],"to_after_key_up":[{"set_variable":{"name":"E01","value":0}},{"set_variable":{"name":"USC","value":0}}],"type":"basic"},</v>
      </c>
    </row>
    <row r="308" spans="1:1">
      <c r="A308" s="382" t="str">
        <f>_xlfn.CONCAT(詳細設定!A325:AD325)</f>
        <v>{"description":"[英数] 2","conditions":[{"type":"variable_unless","name":"USC","value":0}],"from":{"key_code":"2","modifiers":{"optional":["any"]}},"to":[{"key_code":"2"},{"set_variable":{"name":"E02","value":1}},{"set_variable":{"name":"USC","value":2}},{"set_variable":{"name":"LKS","value":1}}],"to_after_key_up":[{"set_variable":{"name":"E02","value":0}},{"set_variable":{"name":"USC","value":0}}],"type":"basic"},{"from":{"key_code":"2","modifiers":{"optional":["any"]}},"to":[{"key_code":"2"},{"set_variable":{"name":"E02","value":1}},{"set_variable":{"name":"USC","value":1}},{"set_variable":{"name":"LKS","value":1}}],"to_after_key_up":[{"set_variable":{"name":"E02","value":0}},{"set_variable":{"name":"USC","value":0}}],"type":"basic"},</v>
      </c>
    </row>
    <row r="309" spans="1:1">
      <c r="A309" s="382" t="str">
        <f>_xlfn.CONCAT(詳細設定!A326:AD326)</f>
        <v>{"description":"[英数] 3","conditions":[{"type":"variable_unless","name":"USC","value":0}],"from":{"key_code":"3","modifiers":{"optional":["any"]}},"to":[{"key_code":"3"},{"set_variable":{"name":"E03","value":1}},{"set_variable":{"name":"USC","value":2}},{"set_variable":{"name":"LKS","value":1}}],"to_after_key_up":[{"set_variable":{"name":"E03","value":0}},{"set_variable":{"name":"USC","value":0}}],"type":"basic"},{"from":{"key_code":"3","modifiers":{"optional":["any"]}},"to":[{"key_code":"3"},{"set_variable":{"name":"E03","value":1}},{"set_variable":{"name":"USC","value":1}},{"set_variable":{"name":"LKS","value":1}}],"to_after_key_up":[{"set_variable":{"name":"E03","value":0}},{"set_variable":{"name":"USC","value":0}}],"type":"basic"},</v>
      </c>
    </row>
    <row r="310" spans="1:1">
      <c r="A310" s="382" t="str">
        <f>_xlfn.CONCAT(詳細設定!A327:AD327)</f>
        <v>{"description":"[英数] 4","conditions":[{"type":"variable_unless","name":"USC","value":0}],"from":{"key_code":"4","modifiers":{"optional":["any"]}},"to":[{"key_code":"4"},{"set_variable":{"name":"E04","value":1}},{"set_variable":{"name":"USC","value":2}},{"set_variable":{"name":"LKS","value":1}}],"to_after_key_up":[{"set_variable":{"name":"E04","value":0}},{"set_variable":{"name":"USC","value":0}}],"type":"basic"},{"from":{"key_code":"4","modifiers":{"optional":["any"]}},"to":[{"key_code":"4"},{"set_variable":{"name":"E04","value":1}},{"set_variable":{"name":"USC","value":1}},{"set_variable":{"name":"LKS","value":1}}],"to_after_key_up":[{"set_variable":{"name":"E04","value":0}},{"set_variable":{"name":"USC","value":0}}],"type":"basic"},</v>
      </c>
    </row>
    <row r="311" spans="1:1">
      <c r="A311" s="382" t="str">
        <f>_xlfn.CONCAT(詳細設定!A328:AD328)</f>
        <v>{"description":"[英数] 5","conditions":[{"type":"variable_unless","name":"USC","value":0}],"from":{"key_code":"5","modifiers":{"optional":["any"]}},"to":[{"key_code":"5"},{"set_variable":{"name":"E05","value":1}},{"set_variable":{"name":"USC","value":2}},{"set_variable":{"name":"LKS","value":1}}],"to_after_key_up":[{"set_variable":{"name":"E05","value":0}},{"set_variable":{"name":"USC","value":0}}],"type":"basic"},{"from":{"key_code":"5","modifiers":{"optional":["any"]}},"to":[{"key_code":"5"},{"set_variable":{"name":"E05","value":1}},{"set_variable":{"name":"USC","value":1}},{"set_variable":{"name":"LKS","value":1}}],"to_after_key_up":[{"set_variable":{"name":"E05","value":0}},{"set_variable":{"name":"USC","value":0}}],"type":"basic"},</v>
      </c>
    </row>
    <row r="312" spans="1:1">
      <c r="A312" s="382" t="str">
        <f>_xlfn.CONCAT(詳細設定!A329:AD329)</f>
        <v>{"description":"[英数] 6","conditions":[{"type":"variable_unless","name":"USC","value":0}],"from":{"key_code":"6","modifiers":{"optional":["any"]}},"to":[{"key_code":"6"},{"set_variable":{"name":"E06","value":1}},{"set_variable":{"name":"USC","value":2}},{"set_variable":{"name":"LKS","value":1}}],"to_after_key_up":[{"set_variable":{"name":"E06","value":0}},{"set_variable":{"name":"USC","value":0}}],"type":"basic"},{"from":{"key_code":"6","modifiers":{"optional":["any"]}},"to":[{"key_code":"6"},{"set_variable":{"name":"E06","value":1}},{"set_variable":{"name":"USC","value":1}},{"set_variable":{"name":"LKS","value":1}}],"to_after_key_up":[{"set_variable":{"name":"E06","value":0}},{"set_variable":{"name":"USC","value":0}}],"type":"basic"},</v>
      </c>
    </row>
    <row r="313" spans="1:1">
      <c r="A313" s="382" t="str">
        <f>_xlfn.CONCAT(詳細設定!A330:AD330)</f>
        <v>{"description":"[英数] 7","conditions":[{"type":"variable_unless","name":"USC","value":0}],"from":{"key_code":"7","modifiers":{"optional":["any"]}},"to":[{"key_code":"7"},{"set_variable":{"name":"E07","value":1}},{"set_variable":{"name":"USC","value":2}},{"set_variable":{"name":"LKS","value":1}}],"to_after_key_up":[{"set_variable":{"name":"E07","value":0}},{"set_variable":{"name":"USC","value":0}}],"type":"basic"},{"from":{"key_code":"7","modifiers":{"optional":["any"]}},"to":[{"key_code":"7"},{"set_variable":{"name":"E07","value":1}},{"set_variable":{"name":"USC","value":1}},{"set_variable":{"name":"LKS","value":1}}],"to_after_key_up":[{"set_variable":{"name":"E07","value":0}},{"set_variable":{"name":"USC","value":0}}],"type":"basic"},</v>
      </c>
    </row>
    <row r="314" spans="1:1">
      <c r="A314" s="382" t="str">
        <f>_xlfn.CONCAT(詳細設定!A331:AD331)</f>
        <v>{"description":"[英数] 8","conditions":[{"type":"variable_unless","name":"USC","value":0}],"from":{"key_code":"8","modifiers":{"optional":["any"]}},"to":[{"key_code":"8"},{"set_variable":{"name":"E08","value":1}},{"set_variable":{"name":"USC","value":2}},{"set_variable":{"name":"LKS","value":1}}],"to_after_key_up":[{"set_variable":{"name":"E08","value":0}},{"set_variable":{"name":"USC","value":0}}],"type":"basic"},{"from":{"key_code":"8","modifiers":{"optional":["any"]}},"to":[{"key_code":"8"},{"set_variable":{"name":"E08","value":1}},{"set_variable":{"name":"USC","value":1}},{"set_variable":{"name":"LKS","value":1}}],"to_after_key_up":[{"set_variable":{"name":"E08","value":0}},{"set_variable":{"name":"USC","value":0}}],"type":"basic"},</v>
      </c>
    </row>
    <row r="315" spans="1:1">
      <c r="A315" s="382" t="str">
        <f>_xlfn.CONCAT(詳細設定!A332:AD332)</f>
        <v>{"description":"[英数] 9","conditions":[{"type":"variable_unless","name":"USC","value":0}],"from":{"key_code":"9","modifiers":{"optional":["any"]}},"to":[{"key_code":"9"},{"set_variable":{"name":"E09","value":1}},{"set_variable":{"name":"USC","value":2}},{"set_variable":{"name":"LKS","value":1}}],"to_after_key_up":[{"set_variable":{"name":"E09","value":0}},{"set_variable":{"name":"USC","value":0}}],"type":"basic"},{"from":{"key_code":"9","modifiers":{"optional":["any"]}},"to":[{"key_code":"9"},{"set_variable":{"name":"E09","value":1}},{"set_variable":{"name":"USC","value":1}},{"set_variable":{"name":"LKS","value":1}}],"to_after_key_up":[{"set_variable":{"name":"E09","value":0}},{"set_variable":{"name":"USC","value":0}}],"type":"basic"},</v>
      </c>
    </row>
    <row r="316" spans="1:1">
      <c r="A316" s="382" t="str">
        <f>_xlfn.CONCAT(詳細設定!A333:AD333)</f>
        <v>{"description":"[英数] 0","conditions":[{"type":"variable_unless","name":"USC","value":0}],"from":{"key_code":"0","modifiers":{"optional":["any"]}},"to":[{"key_code":"0"},{"set_variable":{"name":"E10","value":1}},{"set_variable":{"name":"USC","value":2}},{"set_variable":{"name":"LKS","value":1}}],"to_after_key_up":[{"set_variable":{"name":"E10","value":0}},{"set_variable":{"name":"USC","value":0}}],"type":"basic"},{"from":{"key_code":"0","modifiers":{"optional":["any"]}},"to":[{"key_code":"0"},{"set_variable":{"name":"E10","value":1}},{"set_variable":{"name":"USC","value":1}},{"set_variable":{"name":"LKS","value":1}}],"to_after_key_up":[{"set_variable":{"name":"E10","value":0}},{"set_variable":{"name":"USC","value":0}}],"type":"basic"},</v>
      </c>
    </row>
    <row r="317" spans="1:1">
      <c r="A317" s="382" t="str">
        <f>_xlfn.CONCAT(詳細設定!A334:AD334)</f>
        <v>{"description":"[英数] Hyphen","conditions":[{"type":"variable_unless","name":"USC","value":0}],"from":{"key_code":"hyphen","modifiers":{"optional":["any"]}},"to":[{"key_code":"hyphen"},{"set_variable":{"name":"E11","value":1}},{"set_variable":{"name":"USC","value":2}},{"set_variable":{"name":"LKS","value":1}}],"to_after_key_up":[{"set_variable":{"name":"E11","value":0}},{"set_variable":{"name":"USC","value":0}}],"type":"basic"},{"from":{"key_code":"hyphen","modifiers":{"optional":["any"]}},"to":[{"key_code":"hyphen"},{"set_variable":{"name":"E11","value":1}},{"set_variable":{"name":"USC","value":1}},{"set_variable":{"name":"LKS","value":1}}],"to_after_key_up":[{"set_variable":{"name":"E11","value":0}},{"set_variable":{"name":"USC","value":0}}],"type":"basic"},</v>
      </c>
    </row>
    <row r="318" spans="1:1">
      <c r="A318" s="382" t="str">
        <f>_xlfn.CONCAT(詳細設定!A335:AD335)</f>
        <v>{"description":"[英数] Equal","conditions":[{"type":"variable_unless","name":"USC","value":0}],"from":{"key_code":"equal","modifiers":{"optional":["any"]}},"to":[{"key_code":"equal"},{"set_variable":{"name":"E12","value":1}},{"set_variable":{"name":"USC","value":2}},{"set_variable":{"name":"LKS","value":1}}],"to_after_key_up":[{"set_variable":{"name":"E12","value":0}},{"set_variable":{"name":"USC","value":0}}],"type":"basic"},{"from":{"key_code":"equal","modifiers":{"optional":["any"]}},"to":[{"key_code":"equal"},{"set_variable":{"name":"E12","value":1}},{"set_variable":{"name":"USC","value":1}},{"set_variable":{"name":"LKS","value":1}}],"to_after_key_up":[{"set_variable":{"name":"E12","value":0}},{"set_variable":{"name":"USC","value":0}}],"type":"basic"},</v>
      </c>
    </row>
    <row r="319" spans="1:1">
      <c r="A319" s="382" t="str">
        <f>_xlfn.CONCAT(詳細設定!A336:AD336)</f>
        <v>{"description":"[英数] Open_Bracket","conditions":[{"type":"variable_unless","name":"USC","value":0}],"from":{"key_code":"open_bracket","modifiers":{"optional":["any"]}},"to":[{"key_code":"open_bracket"},{"set_variable":{"name":"D11","value":1}},{"set_variable":{"name":"USC","value":2}},{"set_variable":{"name":"LKS","value":1}}],"to_after_key_up":[{"set_variable":{"name":"D11","value":0}},{"set_variable":{"name":"USC","value":0}}],"type":"basic"},{"from":{"key_code":"open_bracket","modifiers":{"optional":["any"]}},"to":[{"key_code":"open_bracket"},{"set_variable":{"name":"D11","value":1}},{"set_variable":{"name":"USC","value":1}},{"set_variable":{"name":"LKS","value":1}}],"to_after_key_up":[{"set_variable":{"name":"D11","value":0}},{"set_variable":{"name":"USC","value":0}}],"type":"basic"},</v>
      </c>
    </row>
    <row r="320" spans="1:1">
      <c r="A320" s="382" t="str">
        <f>_xlfn.CONCAT(詳細設定!A337:AD337)</f>
        <v>{"description":"[英数] Close_Bracket","conditions":[{"type":"variable_unless","name":"USC","value":0}],"from":{"key_code":"close_bracket","modifiers":{"optional":["any"]}},"to":[{"key_code":"close_bracket"},{"set_variable":{"name":"D12","value":1}},{"set_variable":{"name":"USC","value":2}},{"set_variable":{"name":"LKS","value":1}}],"to_after_key_up":[{"set_variable":{"name":"D12","value":0}},{"set_variable":{"name":"USC","value":0}}],"type":"basic"},{"from":{"key_code":"close_bracket","modifiers":{"optional":["any"]}},"to":[{"key_code":"close_bracket"},{"set_variable":{"name":"D12","value":1}},{"set_variable":{"name":"USC","value":1}},{"set_variable":{"name":"LKS","value":1}}],"to_after_key_up":[{"set_variable":{"name":"D12","value":0}},{"set_variable":{"name":"USC","value":0}}],"type":"basic"},</v>
      </c>
    </row>
    <row r="321" spans="1:1">
      <c r="A321" s="382" t="str">
        <f>_xlfn.CONCAT(詳細設定!A338:AD338)</f>
        <v>{"description":"[英数] Semicolon","conditions":[{"type":"variable_unless","name":"USC","value":0}],"from":{"key_code":"semicolon","modifiers":{"optional":["any"]}},"to":[{"key_code":"semicolon"},{"set_variable":{"name":"C10","value":1}},{"set_variable":{"name":"USC","value":2}},{"set_variable":{"name":"LKS","value":1}}],"to_after_key_up":[{"set_variable":{"name":"C10","value":0}},{"set_variable":{"name":"USC","value":0}}],"type":"basic"},{"from":{"key_code":"semicolon","modifiers":{"optional":["any"]}},"to":[{"key_code":"semicolon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322" spans="1:1">
      <c r="A322" s="382" t="str">
        <f>_xlfn.CONCAT(詳細設定!A339:AD339)</f>
        <v>{"description":"[英数] Quote","conditions":[{"type":"variable_unless","name":"USC","value":0}],"from":{"key_code":"quote","modifiers":{"optional":["any"]}},"to":[{"key_code":"quote"},{"set_variable":{"name":"C11","value":1}},{"set_variable":{"name":"USC","value":2}},{"set_variable":{"name":"LKS","value":1}}],"to_after_key_up":[{"set_variable":{"name":"C11","value":0}},{"set_variable":{"name":"USC","value":0}}],"type":"basic"},{"from":{"key_code":"quote","modifiers":{"optional":["any"]}},"to":[{"key_code":"quote"},{"set_variable":{"name":"C11","value":1}},{"set_variable":{"name":"USC","value":1}},{"set_variable":{"name":"LKS","value":1}}],"to_after_key_up":[{"set_variable":{"name":"C11","value":0}},{"set_variable":{"name":"USC","value":0}}],"type":"basic"},</v>
      </c>
    </row>
    <row r="323" spans="1:1">
      <c r="A323" s="382" t="str">
        <f>_xlfn.CONCAT(詳細設定!A340:AD340)</f>
        <v>{"description":"[英数] Non_Us_Pound","conditions":[{"type":"variable_unless","name":"USC","value":0}],"from":{"key_code":"non_us_pound","modifiers":{"optional":["any"]}},"to":[{"key_code":"non_us_pound"},{"set_variable":{"name":"C12","value":1}},{"set_variable":{"name":"USC","value":2}},{"set_variable":{"name":"LKS","value":1}}],"to_after_key_up":[{"set_variable":{"name":"C12","value":0}},{"set_variable":{"name":"USC","value":0}}],"type":"basic"},{"from":{"key_code":"non_us_pound","modifiers":{"optional":["any"]}},"to":[{"key_code":"non_us_pound"},{"set_variable":{"name":"C12","value":1}},{"set_variable":{"name":"USC","value":1}},{"set_variable":{"name":"LKS","value":1}}],"to_after_key_up":[{"set_variable":{"name":"C12","value":0}},{"set_variable":{"name":"USC","value":0}}],"type":"basic"},</v>
      </c>
    </row>
    <row r="324" spans="1:1">
      <c r="A324" s="382" t="str">
        <f>_xlfn.CONCAT(詳細設定!A341:AD341)</f>
        <v>{"description":"[英数] Comma","conditions":[{"type":"variable_unless","name":"USC","value":0}],"from":{"key_code":"comma","modifiers":{"optional":["any"]}},"to":[{"key_code":"comma"},{"set_variable":{"name":"B08","value":1}},{"set_variable":{"name":"USC","value":2}},{"set_variable":{"name":"LKS","value":1}}],"to_after_key_up":[{"set_variable":{"name":"B08","value":0}},{"set_variable":{"name":"USC","value":0}}],"type":"basic"},{"from":{"key_code":"comma","modifiers":{"optional":["any"]}},"to":[{"key_code":"comma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325" spans="1:1">
      <c r="A325" s="382" t="str">
        <f>_xlfn.CONCAT(詳細設定!A342:AD342)</f>
        <v>{"description":"[英数] Period","conditions":[{"type":"variable_unless","name":"USC","value":0}],"from":{"key_code":"period","modifiers":{"optional":["any"]}},"to":[{"key_code":"period"},{"set_variable":{"name":"B09","value":1}},{"set_variable":{"name":"USC","value":2}},{"set_variable":{"name":"LKS","value":1}}],"to_after_key_up":[{"set_variable":{"name":"B09","value":0}},{"set_variable":{"name":"USC","value":0}}],"type":"basic"},{"from":{"key_code":"period","modifiers":{"optional":["any"]}},"to":[{"key_code":"period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326" spans="1:1">
      <c r="A326" s="382" t="str">
        <f>_xlfn.CONCAT(詳細設定!A343:AD343)</f>
        <v>{"description":"[英数] Slash","conditions":[{"type":"variable_unless","name":"USC","value":0}],"from":{"key_code":"slash","modifiers":{"optional":["any"]}},"to":[{"key_code":"slash"},{"set_variable":{"name":"B10","value":1}},{"set_variable":{"name":"USC","value":2}},{"set_variable":{"name":"LKS","value":1}}],"to_after_key_up":[{"set_variable":{"name":"B10","value":0}},{"set_variable":{"name":"USC","value":0}}],"type":"basic"},{"from":{"key_code":"slash","modifiers":{"optional":["any"]}},"to":[{"key_code":"slash"},{"set_variable":{"name":"B10","value":1}},{"set_variable":{"name":"USC","value":1}},{"set_variable":{"name":"LKS","value":1}}],"to_after_key_up":[{"set_variable":{"name":"B10","value":0}},{"set_variable":{"name":"USC","value":0}}],"type":"basic"},</v>
      </c>
    </row>
    <row r="327" spans="1:1">
      <c r="A327" s="383" t="str">
        <f>_xlfn.CONCAT(詳細設定!A344:AD344)</f>
        <v>{"description":"[英数] International1","conditions":[{"type":"variable_unless","name":"USC","value":0}],"from":{"key_code":"international1","modifiers":{"optional":["any"]}},"to":[{"key_code":"international1"},{"set_variable":{"name":"B11","value":1}},{"set_variable":{"name":"USC","value":2}},{"set_variable":{"name":"LKS","value":1}}],"to_after_key_up":[{"set_variable":{"name":"B11","value":0}},{"set_variable":{"name":"USC","value":0}}],"type":"basic"},{"from":{"key_code":"international1","modifiers":{"optional":["any"]}},"to":[{"key_code":"international1"},{"set_variable":{"name":"B11","value":1}},{"set_variable":{"name":"USC","value":1}},{"set_variable":{"name":"LKS","value":1}}],"to_after_key_up":[{"set_variable":{"name":"B11","value":0}},{"set_variable":{"name":"USC","value":0}}],"type":"basic"}]}]}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28</vt:i4>
      </vt:variant>
    </vt:vector>
  </HeadingPairs>
  <TitlesOfParts>
    <vt:vector size="33" baseType="lpstr">
      <vt:lpstr>キー設定</vt:lpstr>
      <vt:lpstr>固有名詞設定</vt:lpstr>
      <vt:lpstr>詳細設定</vt:lpstr>
      <vt:lpstr>ローマ字定義</vt:lpstr>
      <vt:lpstr>スクリプト</vt:lpstr>
      <vt:lpstr>ローマ字定義!Print_Area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出力かな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dcterms:created xsi:type="dcterms:W3CDTF">2020-06-26T12:13:56Z</dcterms:created>
  <dcterms:modified xsi:type="dcterms:W3CDTF">2020-11-02T10:29:40Z</dcterms:modified>
  <cp:category/>
  <cp:contentStatus/>
</cp:coreProperties>
</file>