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BEE824E1-D99D-A24F-B4A0-1382D7F4C441}" xr6:coauthVersionLast="46" xr6:coauthVersionMax="46" xr10:uidLastSave="{00000000-0000-0000-0000-000000000000}"/>
  <bookViews>
    <workbookView xWindow="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7" i="1" l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V24" i="1"/>
  <c r="P24" i="1"/>
  <c r="N24" i="1"/>
  <c r="L24" i="1"/>
  <c r="I24" i="1"/>
  <c r="F2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4" i="1" l="1"/>
  <c r="J24" i="1"/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AJ294" i="1"/>
  <c r="AN294" i="1"/>
  <c r="AP294" i="1" s="1"/>
  <c r="AJ295" i="1"/>
  <c r="AN295" i="1"/>
  <c r="AP295" i="1" s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E24" i="3" l="1"/>
  <c r="G24" i="3"/>
  <c r="F24" i="3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3" i="1"/>
  <c r="AF325" i="1"/>
  <c r="R65" i="4"/>
  <c r="R43" i="4"/>
  <c r="AF320" i="1"/>
  <c r="AF305" i="1"/>
  <c r="AF349" i="1"/>
  <c r="R51" i="4"/>
  <c r="AF333" i="1"/>
  <c r="AF314" i="1"/>
  <c r="R59" i="4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C295" i="1" l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AC74" i="1"/>
  <c r="AC311" i="1"/>
  <c r="AC349" i="1"/>
  <c r="AC160" i="1"/>
  <c r="AC148" i="1"/>
  <c r="AC39" i="1"/>
  <c r="AC171" i="1"/>
  <c r="AC247" i="1"/>
  <c r="AC28" i="1"/>
  <c r="AC90" i="1"/>
  <c r="AC136" i="1"/>
  <c r="AC77" i="1"/>
  <c r="AC132" i="1"/>
  <c r="AC339" i="1"/>
  <c r="AN125" i="1"/>
  <c r="AC199" i="1"/>
  <c r="AC235" i="1"/>
  <c r="AC30" i="1"/>
  <c r="AC263" i="1"/>
  <c r="AC94" i="1"/>
  <c r="AC187" i="1"/>
  <c r="AC32" i="1"/>
  <c r="AC112" i="1"/>
  <c r="AC201" i="1"/>
  <c r="AC334" i="1"/>
  <c r="AC108" i="1"/>
  <c r="AC197" i="1"/>
  <c r="AC313" i="1"/>
  <c r="AK131" i="1"/>
  <c r="AP119" i="1"/>
  <c r="AI119" i="1"/>
  <c r="AK119" i="1" s="1"/>
  <c r="AC211" i="1"/>
  <c r="AC232" i="1"/>
  <c r="AC301" i="1"/>
  <c r="AC146" i="1"/>
  <c r="AC328" i="1"/>
  <c r="AC324" i="1"/>
  <c r="AC215" i="1"/>
  <c r="AC96" i="1"/>
  <c r="AC177" i="1"/>
  <c r="AC318" i="1"/>
  <c r="AC84" i="1"/>
  <c r="AC173" i="1"/>
  <c r="AC261" i="1"/>
  <c r="AC169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AU131" i="1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I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AC79" i="1"/>
  <c r="AC115" i="1"/>
  <c r="AC24" i="1"/>
  <c r="O24" i="1" s="1"/>
  <c r="AC259" i="1"/>
  <c r="AC231" i="1"/>
  <c r="AC179" i="1"/>
  <c r="AC150" i="1"/>
  <c r="AC216" i="1"/>
  <c r="AC154" i="1"/>
  <c r="AC123" i="1"/>
  <c r="AC38" i="1"/>
  <c r="AC80" i="1"/>
  <c r="AC128" i="1"/>
  <c r="AC168" i="1"/>
  <c r="AC209" i="1"/>
  <c r="AC257" i="1"/>
  <c r="AC310" i="1"/>
  <c r="AC298" i="1"/>
  <c r="AC351" i="1"/>
  <c r="AC76" i="1"/>
  <c r="AC116" i="1"/>
  <c r="AC164" i="1"/>
  <c r="AC205" i="1"/>
  <c r="AC245" i="1"/>
  <c r="AC105" i="1"/>
  <c r="AC322" i="1"/>
  <c r="AI193" i="1"/>
  <c r="AK193" i="1" s="1"/>
  <c r="AP122" i="1"/>
  <c r="AO106" i="1"/>
  <c r="AC70" i="1"/>
  <c r="AC304" i="1"/>
  <c r="AC106" i="1"/>
  <c r="AC236" i="1"/>
  <c r="AC110" i="1"/>
  <c r="AC114" i="1"/>
  <c r="AC40" i="1"/>
  <c r="AC162" i="1"/>
  <c r="AC99" i="1"/>
  <c r="AC44" i="1"/>
  <c r="AC158" i="1"/>
  <c r="AC86" i="1"/>
  <c r="AC219" i="1"/>
  <c r="AC255" i="1"/>
  <c r="AC104" i="1"/>
  <c r="AC144" i="1"/>
  <c r="AC193" i="1"/>
  <c r="AC233" i="1"/>
  <c r="AC206" i="1"/>
  <c r="AC326" i="1"/>
  <c r="AC42" i="1"/>
  <c r="AC100" i="1"/>
  <c r="AC140" i="1"/>
  <c r="AC181" i="1"/>
  <c r="AC229" i="1"/>
  <c r="AC305" i="1"/>
  <c r="AC347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AC82" i="1"/>
  <c r="AC134" i="1"/>
  <c r="AC336" i="1"/>
  <c r="AC138" i="1"/>
  <c r="AC332" i="1"/>
  <c r="AC325" i="1"/>
  <c r="AC207" i="1"/>
  <c r="AC243" i="1"/>
  <c r="AC307" i="1"/>
  <c r="AC126" i="1"/>
  <c r="AC95" i="1"/>
  <c r="AC227" i="1"/>
  <c r="AC98" i="1"/>
  <c r="AC142" i="1"/>
  <c r="AC341" i="1"/>
  <c r="AC183" i="1"/>
  <c r="AC251" i="1"/>
  <c r="AC122" i="1"/>
  <c r="AC316" i="1"/>
  <c r="AC223" i="1"/>
  <c r="AC88" i="1"/>
  <c r="AC120" i="1"/>
  <c r="AC152" i="1"/>
  <c r="AC185" i="1"/>
  <c r="AC217" i="1"/>
  <c r="AC249" i="1"/>
  <c r="AC141" i="1"/>
  <c r="AC309" i="1"/>
  <c r="AC343" i="1"/>
  <c r="AC92" i="1"/>
  <c r="AC124" i="1"/>
  <c r="AC156" i="1"/>
  <c r="AC221" i="1"/>
  <c r="AC253" i="1"/>
  <c r="AC26" i="1"/>
  <c r="AC234" i="1"/>
  <c r="AC330" i="1"/>
  <c r="AN301" i="1"/>
  <c r="AP301" i="1" s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AC27" i="1"/>
  <c r="AC29" i="1"/>
  <c r="AC31" i="1"/>
  <c r="AC33" i="1"/>
  <c r="AC35" i="1"/>
  <c r="AC37" i="1"/>
  <c r="AC43" i="1"/>
  <c r="AC45" i="1"/>
  <c r="AC47" i="1"/>
  <c r="AC67" i="1"/>
  <c r="AC69" i="1"/>
  <c r="AC71" i="1"/>
  <c r="AC73" i="1"/>
  <c r="AC75" i="1"/>
  <c r="AC81" i="1"/>
  <c r="AC83" i="1"/>
  <c r="AC85" i="1"/>
  <c r="AC87" i="1"/>
  <c r="AC89" i="1"/>
  <c r="AC91" i="1"/>
  <c r="AC93" i="1"/>
  <c r="AC97" i="1"/>
  <c r="AC101" i="1"/>
  <c r="AC103" i="1"/>
  <c r="AC107" i="1"/>
  <c r="AC109" i="1"/>
  <c r="AC111" i="1"/>
  <c r="AC113" i="1"/>
  <c r="AC117" i="1"/>
  <c r="AC119" i="1"/>
  <c r="AC121" i="1"/>
  <c r="AC125" i="1"/>
  <c r="AC127" i="1"/>
  <c r="AC129" i="1"/>
  <c r="AC131" i="1"/>
  <c r="AC133" i="1"/>
  <c r="AC135" i="1"/>
  <c r="AC137" i="1"/>
  <c r="AC139" i="1"/>
  <c r="AC143" i="1"/>
  <c r="AC145" i="1"/>
  <c r="AC147" i="1"/>
  <c r="AC149" i="1"/>
  <c r="AC151" i="1"/>
  <c r="AC153" i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AC165" i="1"/>
  <c r="AC167" i="1"/>
  <c r="AC172" i="1"/>
  <c r="AC174" i="1"/>
  <c r="AC176" i="1"/>
  <c r="AC178" i="1"/>
  <c r="AC180" i="1"/>
  <c r="AC182" i="1"/>
  <c r="AC184" i="1"/>
  <c r="AC186" i="1"/>
  <c r="AC188" i="1"/>
  <c r="AC194" i="1"/>
  <c r="AC196" i="1"/>
  <c r="AC198" i="1"/>
  <c r="AC200" i="1"/>
  <c r="AC202" i="1"/>
  <c r="AC204" i="1"/>
  <c r="AC208" i="1"/>
  <c r="AC210" i="1"/>
  <c r="AC212" i="1"/>
  <c r="AC214" i="1"/>
  <c r="AC218" i="1"/>
  <c r="AC220" i="1"/>
  <c r="AC222" i="1"/>
  <c r="AC224" i="1"/>
  <c r="AC226" i="1"/>
  <c r="AC228" i="1"/>
  <c r="AC230" i="1"/>
  <c r="AC238" i="1"/>
  <c r="AC240" i="1"/>
  <c r="AC242" i="1"/>
  <c r="AC244" i="1"/>
  <c r="AC246" i="1"/>
  <c r="AC248" i="1"/>
  <c r="AC250" i="1"/>
  <c r="AC252" i="1"/>
  <c r="AC254" i="1"/>
  <c r="AC256" i="1"/>
  <c r="AC258" i="1"/>
  <c r="AC260" i="1"/>
  <c r="AC262" i="1"/>
  <c r="AC264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AT100" i="1"/>
  <c r="AS104" i="1"/>
  <c r="BN104" i="1"/>
  <c r="AN116" i="1"/>
  <c r="AJ128" i="1"/>
  <c r="AI128" i="1"/>
  <c r="AT12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AS336" i="1"/>
  <c r="AU336" i="1" s="1"/>
  <c r="AN341" i="1"/>
  <c r="AP341" i="1" s="1"/>
  <c r="AO320" i="1"/>
  <c r="AI307" i="1"/>
  <c r="AK307" i="1" s="1"/>
  <c r="AT324" i="1"/>
  <c r="AT349" i="1"/>
  <c r="AN349" i="1"/>
  <c r="AP349" i="1" s="1"/>
  <c r="AJ341" i="1"/>
  <c r="AO328" i="1"/>
  <c r="AN328" i="1"/>
  <c r="AP328" i="1" s="1"/>
  <c r="AT307" i="1"/>
  <c r="AU9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BN90" i="1"/>
  <c r="BN123" i="1"/>
  <c r="BN131" i="1"/>
  <c r="BN75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BN306" i="1"/>
  <c r="BN310" i="1"/>
  <c r="BN314" i="1"/>
  <c r="BN319" i="1"/>
  <c r="BN323" i="1"/>
  <c r="BN327" i="1"/>
  <c r="BN331" i="1"/>
  <c r="BN335" i="1"/>
  <c r="BN339" i="1"/>
  <c r="BN344" i="1"/>
  <c r="BN348" i="1"/>
  <c r="Y24" i="1"/>
  <c r="BN303" i="1"/>
  <c r="BN307" i="1"/>
  <c r="BN311" i="1"/>
  <c r="BN316" i="1"/>
  <c r="BN320" i="1"/>
  <c r="BN324" i="1"/>
  <c r="BN328" i="1"/>
  <c r="BN332" i="1"/>
  <c r="BN336" i="1"/>
  <c r="BN341" i="1"/>
  <c r="BN345" i="1"/>
  <c r="BN349" i="1"/>
  <c r="AT298" i="1"/>
  <c r="AO344" i="1"/>
  <c r="BN304" i="1"/>
  <c r="BN308" i="1"/>
  <c r="BN312" i="1"/>
  <c r="BN317" i="1"/>
  <c r="BN321" i="1"/>
  <c r="BN325" i="1"/>
  <c r="BN329" i="1"/>
  <c r="BN333" i="1"/>
  <c r="BN337" i="1"/>
  <c r="BN342" i="1"/>
  <c r="BN346" i="1"/>
  <c r="BN350" i="1"/>
  <c r="BN119" i="1"/>
  <c r="BN305" i="1"/>
  <c r="BN309" i="1"/>
  <c r="BN313" i="1"/>
  <c r="BN318" i="1"/>
  <c r="BN322" i="1"/>
  <c r="BN326" i="1"/>
  <c r="BN330" i="1"/>
  <c r="BN334" i="1"/>
  <c r="BN338" i="1"/>
  <c r="BN343" i="1"/>
  <c r="BN347" i="1"/>
  <c r="BN351" i="1"/>
  <c r="AK123" i="1"/>
  <c r="AU123" i="1"/>
  <c r="BN233" i="1"/>
  <c r="BN156" i="1"/>
  <c r="BN203" i="1"/>
  <c r="BN151" i="1"/>
  <c r="AU100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M251" i="3"/>
  <c r="BN205" i="1"/>
  <c r="BN207" i="1"/>
  <c r="BN243" i="1"/>
  <c r="AN298" i="1"/>
  <c r="AP298" i="1" s="1"/>
  <c r="AI298" i="1"/>
  <c r="AK298" i="1" s="1"/>
  <c r="AJ298" i="1"/>
  <c r="AS298" i="1"/>
  <c r="AU298" i="1" s="1"/>
  <c r="AO298" i="1"/>
  <c r="R24" i="1" l="1"/>
  <c r="AP89" i="1"/>
  <c r="AJ250" i="1"/>
  <c r="AS250" i="1"/>
  <c r="AU250" i="1" s="1"/>
  <c r="AP109" i="1"/>
  <c r="AK77" i="1"/>
  <c r="BN232" i="1"/>
  <c r="AK105" i="1"/>
  <c r="AP130" i="1"/>
  <c r="BN340" i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BL26" i="1"/>
  <c r="AT26" i="1" s="1"/>
  <c r="BL32" i="1"/>
  <c r="AN32" i="1" s="1"/>
  <c r="AS231" i="1"/>
  <c r="AU231" i="1" s="1"/>
  <c r="AO231" i="1"/>
  <c r="AT231" i="1"/>
  <c r="S24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AP114" i="1"/>
  <c r="AK84" i="1"/>
  <c r="AU146" i="1"/>
  <c r="AP86" i="1"/>
  <c r="AP102" i="1"/>
  <c r="AK129" i="1"/>
  <c r="AK90" i="1"/>
  <c r="AU129" i="1"/>
  <c r="AU173" i="1"/>
  <c r="AK173" i="1"/>
  <c r="AP173" i="1"/>
  <c r="AU113" i="1"/>
  <c r="AP125" i="1"/>
  <c r="AU78" i="1"/>
  <c r="AU106" i="1"/>
  <c r="AU126" i="1"/>
  <c r="AJ232" i="1"/>
  <c r="AU96" i="1"/>
  <c r="AS206" i="1"/>
  <c r="AU206" i="1" s="1"/>
  <c r="AK127" i="1"/>
  <c r="AT206" i="1"/>
  <c r="AN206" i="1"/>
  <c r="AP206" i="1" s="1"/>
  <c r="Q24" i="1"/>
  <c r="T24" i="1"/>
  <c r="M24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D117" i="3"/>
  <c r="D113" i="3"/>
  <c r="D94" i="3"/>
  <c r="BL223" i="1" s="1"/>
  <c r="AO223" i="1" s="1"/>
  <c r="D73" i="3"/>
  <c r="D22" i="3"/>
  <c r="BL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BL184" i="1"/>
  <c r="D58" i="3"/>
  <c r="D116" i="3"/>
  <c r="AN221" i="1"/>
  <c r="AP221" i="1" s="1"/>
  <c r="AS221" i="1"/>
  <c r="AU221" i="1" s="1"/>
  <c r="AU149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D29" i="3"/>
  <c r="BL152" i="1" s="1"/>
  <c r="BL188" i="1"/>
  <c r="AU128" i="1"/>
  <c r="AP88" i="1"/>
  <c r="AU92" i="1"/>
  <c r="AK95" i="1"/>
  <c r="AU88" i="1"/>
  <c r="AP84" i="1"/>
  <c r="AU76" i="1"/>
  <c r="AK100" i="1"/>
  <c r="AK107" i="1"/>
  <c r="AP107" i="1"/>
  <c r="AP100" i="1"/>
  <c r="AP87" i="1"/>
  <c r="AU91" i="1"/>
  <c r="AK92" i="1"/>
  <c r="AK128" i="1"/>
  <c r="AU104" i="1"/>
  <c r="AP104" i="1"/>
  <c r="AU124" i="1"/>
  <c r="AP116" i="1"/>
  <c r="AK88" i="1"/>
  <c r="AK91" i="1"/>
  <c r="AK116" i="1"/>
  <c r="AU95" i="1"/>
  <c r="A307" i="5"/>
  <c r="A298" i="5"/>
  <c r="A281" i="5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D154" i="3"/>
  <c r="BL147" i="1" s="1"/>
  <c r="D146" i="3"/>
  <c r="D37" i="3"/>
  <c r="BL159" i="1" s="1"/>
  <c r="D112" i="3"/>
  <c r="BL144" i="1" s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AU156" i="1"/>
  <c r="A282" i="5"/>
  <c r="A322" i="5"/>
  <c r="A299" i="5"/>
  <c r="A295" i="5"/>
  <c r="A292" i="5"/>
  <c r="A283" i="5"/>
  <c r="A289" i="5"/>
  <c r="A327" i="5"/>
  <c r="A310" i="5"/>
  <c r="A278" i="5" l="1"/>
  <c r="A311" i="5"/>
  <c r="A330" i="5"/>
  <c r="A300" i="5"/>
  <c r="A309" i="5"/>
  <c r="A286" i="5"/>
  <c r="A304" i="5"/>
  <c r="A323" i="5"/>
  <c r="A280" i="5"/>
  <c r="A324" i="5"/>
  <c r="A288" i="5"/>
  <c r="A328" i="5"/>
  <c r="A321" i="5"/>
  <c r="A316" i="5"/>
  <c r="A306" i="5"/>
  <c r="A291" i="5"/>
  <c r="A308" i="5"/>
  <c r="A313" i="5"/>
  <c r="A329" i="5"/>
  <c r="A303" i="5"/>
  <c r="A301" i="5"/>
  <c r="A287" i="5"/>
  <c r="A325" i="5"/>
  <c r="A326" i="5"/>
  <c r="A314" i="5"/>
  <c r="A315" i="5"/>
  <c r="A279" i="5"/>
  <c r="A274" i="5"/>
  <c r="A275" i="5"/>
  <c r="A312" i="5"/>
  <c r="A284" i="5"/>
  <c r="A317" i="5"/>
  <c r="A285" i="5"/>
  <c r="A290" i="5"/>
  <c r="A318" i="5"/>
  <c r="A302" i="5"/>
  <c r="A297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AV294" i="1"/>
  <c r="AW294" i="1" s="1"/>
  <c r="BL72" i="1"/>
  <c r="AJ26" i="1"/>
  <c r="AN25" i="1"/>
  <c r="BN25" i="1"/>
  <c r="AS25" i="1"/>
  <c r="AU25" i="1" s="1"/>
  <c r="AV25" i="1" s="1"/>
  <c r="AW25" i="1" s="1"/>
  <c r="AO25" i="1"/>
  <c r="AI25" i="1"/>
  <c r="AK25" i="1" s="1"/>
  <c r="AT25" i="1"/>
  <c r="AU160" i="1"/>
  <c r="AI148" i="1"/>
  <c r="AS138" i="1"/>
  <c r="AT285" i="1"/>
  <c r="AS154" i="1"/>
  <c r="AN148" i="1"/>
  <c r="AS148" i="1"/>
  <c r="AK176" i="1"/>
  <c r="AP160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AO289" i="1"/>
  <c r="AT27" i="1"/>
  <c r="AO27" i="1"/>
  <c r="AN27" i="1"/>
  <c r="AP27" i="1" s="1"/>
  <c r="AQ27" i="1" s="1"/>
  <c r="AR27" i="1" s="1"/>
  <c r="AJ27" i="1"/>
  <c r="AI27" i="1"/>
  <c r="AK27" i="1" s="1"/>
  <c r="AL27" i="1" s="1"/>
  <c r="AM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AT286" i="1"/>
  <c r="AO26" i="1"/>
  <c r="AS26" i="1"/>
  <c r="AU26" i="1" s="1"/>
  <c r="AV26" i="1" s="1"/>
  <c r="AW26" i="1" s="1"/>
  <c r="AT39" i="1"/>
  <c r="AS32" i="1"/>
  <c r="AU32" i="1" s="1"/>
  <c r="AV32" i="1" s="1"/>
  <c r="AW32" i="1" s="1"/>
  <c r="AL202" i="1"/>
  <c r="AM202" i="1" s="1"/>
  <c r="AV202" i="1"/>
  <c r="AW202" i="1" s="1"/>
  <c r="AQ185" i="1"/>
  <c r="AR185" i="1" s="1"/>
  <c r="AL185" i="1"/>
  <c r="AM185" i="1" s="1"/>
  <c r="AO39" i="1"/>
  <c r="BN26" i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AO32" i="1"/>
  <c r="AP32" i="1" s="1"/>
  <c r="AQ32" i="1" s="1"/>
  <c r="AR32" i="1" s="1"/>
  <c r="BI72" i="1"/>
  <c r="BI46" i="1"/>
  <c r="BL44" i="1"/>
  <c r="AJ44" i="1" s="1"/>
  <c r="AV95" i="1"/>
  <c r="AW95" i="1" s="1"/>
  <c r="AQ116" i="1"/>
  <c r="AR116" i="1" s="1"/>
  <c r="AQ104" i="1"/>
  <c r="AR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AV104" i="1"/>
  <c r="AW104" i="1" s="1"/>
  <c r="AV91" i="1"/>
  <c r="AW91" i="1" s="1"/>
  <c r="AQ100" i="1"/>
  <c r="AR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AQ84" i="1"/>
  <c r="AR84" i="1" s="1"/>
  <c r="AV128" i="1"/>
  <c r="AW128" i="1" s="1"/>
  <c r="AV251" i="1"/>
  <c r="AW251" i="1" s="1"/>
  <c r="AL251" i="1"/>
  <c r="AM251" i="1" s="1"/>
  <c r="AL248" i="1"/>
  <c r="AM248" i="1" s="1"/>
  <c r="AP25" i="1"/>
  <c r="AQ25" i="1" s="1"/>
  <c r="AR25" i="1" s="1"/>
  <c r="AU27" i="1"/>
  <c r="AV27" i="1" s="1"/>
  <c r="AW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AO169" i="1"/>
  <c r="AS286" i="1"/>
  <c r="AU286" i="1" s="1"/>
  <c r="AO286" i="1"/>
  <c r="AI286" i="1"/>
  <c r="AK286" i="1" s="1"/>
  <c r="AN286" i="1"/>
  <c r="AP286" i="1" s="1"/>
  <c r="AQ286" i="1" s="1"/>
  <c r="AR286" i="1" s="1"/>
  <c r="AJ286" i="1"/>
  <c r="AP176" i="1"/>
  <c r="AQ176" i="1" s="1"/>
  <c r="AR176" i="1" s="1"/>
  <c r="AV340" i="1"/>
  <c r="AW340" i="1" s="1"/>
  <c r="AQ340" i="1"/>
  <c r="AR340" i="1" s="1"/>
  <c r="AL340" i="1"/>
  <c r="AM340" i="1" s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AJ49" i="1"/>
  <c r="AO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AL95" i="1"/>
  <c r="AM95" i="1" s="1"/>
  <c r="AV39" i="1"/>
  <c r="AW39" i="1" s="1"/>
  <c r="AQ180" i="1"/>
  <c r="AR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AV76" i="1"/>
  <c r="AW76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AV88" i="1"/>
  <c r="AW88" i="1" s="1"/>
  <c r="AQ248" i="1"/>
  <c r="AR248" i="1" s="1"/>
  <c r="AQ162" i="1"/>
  <c r="AR162" i="1" s="1"/>
  <c r="AQ151" i="1"/>
  <c r="AR151" i="1" s="1"/>
  <c r="AQ221" i="1"/>
  <c r="AR221" i="1" s="1"/>
  <c r="AV242" i="1"/>
  <c r="AW242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AJ35" i="1"/>
  <c r="AJ281" i="1"/>
  <c r="AT35" i="1"/>
  <c r="AQ160" i="1"/>
  <c r="AR160" i="1" s="1"/>
  <c r="AV113" i="1"/>
  <c r="AW113" i="1" s="1"/>
  <c r="AQ102" i="1"/>
  <c r="AR102" i="1" s="1"/>
  <c r="AQ114" i="1"/>
  <c r="AR114" i="1" s="1"/>
  <c r="AQ205" i="1"/>
  <c r="AR205" i="1" s="1"/>
  <c r="AL146" i="1"/>
  <c r="AM146" i="1" s="1"/>
  <c r="AL124" i="1"/>
  <c r="AM124" i="1" s="1"/>
  <c r="AQ231" i="1"/>
  <c r="AR231" i="1" s="1"/>
  <c r="AV82" i="1"/>
  <c r="AW82" i="1" s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AV106" i="1"/>
  <c r="AW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AQ273" i="1"/>
  <c r="AR273" i="1" s="1"/>
  <c r="AL127" i="1"/>
  <c r="AM127" i="1" s="1"/>
  <c r="AV206" i="1"/>
  <c r="AW206" i="1" s="1"/>
  <c r="AV126" i="1"/>
  <c r="AW126" i="1" s="1"/>
  <c r="AQ125" i="1"/>
  <c r="AR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BN40" i="1"/>
  <c r="AO40" i="1"/>
  <c r="AI40" i="1"/>
  <c r="AK40" i="1" s="1"/>
  <c r="AL40" i="1" s="1"/>
  <c r="AM40" i="1" s="1"/>
  <c r="AS40" i="1"/>
  <c r="AU40" i="1" s="1"/>
  <c r="AV40" i="1" s="1"/>
  <c r="AW40" i="1" s="1"/>
  <c r="AJ40" i="1"/>
  <c r="AT40" i="1"/>
  <c r="AN40" i="1"/>
  <c r="AP40" i="1" s="1"/>
  <c r="AQ40" i="1" s="1"/>
  <c r="AR40" i="1" s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AI39" i="1"/>
  <c r="AK39" i="1" s="1"/>
  <c r="AL39" i="1" s="1"/>
  <c r="AM39" i="1" s="1"/>
  <c r="AN39" i="1"/>
  <c r="AP39" i="1" s="1"/>
  <c r="AQ39" i="1" s="1"/>
  <c r="AR39" i="1" s="1"/>
  <c r="AJ39" i="1"/>
  <c r="AI165" i="1"/>
  <c r="AL98" i="1"/>
  <c r="AM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AO30" i="1"/>
  <c r="AJ30" i="1"/>
  <c r="AN30" i="1"/>
  <c r="AS30" i="1"/>
  <c r="AT30" i="1"/>
  <c r="AI30" i="1"/>
  <c r="BN41" i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AJ41" i="1"/>
  <c r="BN34" i="1"/>
  <c r="AI34" i="1"/>
  <c r="AK34" i="1" s="1"/>
  <c r="AL34" i="1" s="1"/>
  <c r="AM34" i="1" s="1"/>
  <c r="AJ34" i="1"/>
  <c r="AO34" i="1"/>
  <c r="AT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AL77" i="1"/>
  <c r="AM77" i="1" s="1"/>
  <c r="AQ109" i="1"/>
  <c r="AR109" i="1" s="1"/>
  <c r="AV131" i="1"/>
  <c r="AW131" i="1" s="1"/>
  <c r="AV231" i="1"/>
  <c r="AW231" i="1" s="1"/>
  <c r="AQ98" i="1"/>
  <c r="AR98" i="1" s="1"/>
  <c r="AL89" i="1"/>
  <c r="AM89" i="1" s="1"/>
  <c r="AV99" i="1"/>
  <c r="AW99" i="1" s="1"/>
  <c r="AL118" i="1"/>
  <c r="AM118" i="1" s="1"/>
  <c r="AL99" i="1"/>
  <c r="AM99" i="1" s="1"/>
  <c r="AV119" i="1"/>
  <c r="AW119" i="1" s="1"/>
  <c r="AV94" i="1"/>
  <c r="AW94" i="1" s="1"/>
  <c r="AV83" i="1"/>
  <c r="AW83" i="1" s="1"/>
  <c r="AQ146" i="1"/>
  <c r="AR146" i="1" s="1"/>
  <c r="AV77" i="1"/>
  <c r="AW77" i="1" s="1"/>
  <c r="AL232" i="1"/>
  <c r="AM232" i="1" s="1"/>
  <c r="AQ320" i="1"/>
  <c r="AR320" i="1" s="1"/>
  <c r="AQ288" i="1"/>
  <c r="AR288" i="1" s="1"/>
  <c r="AL108" i="1"/>
  <c r="AM108" i="1" s="1"/>
  <c r="AL337" i="1"/>
  <c r="AM337" i="1" s="1"/>
  <c r="AV100" i="1"/>
  <c r="AW100" i="1" s="1"/>
  <c r="AV130" i="1"/>
  <c r="AW130" i="1" s="1"/>
  <c r="AQ111" i="1"/>
  <c r="AR111" i="1" s="1"/>
  <c r="AQ240" i="1"/>
  <c r="AR240" i="1" s="1"/>
  <c r="AV101" i="1"/>
  <c r="AW101" i="1" s="1"/>
  <c r="AV198" i="1"/>
  <c r="AW198" i="1" s="1"/>
  <c r="AS72" i="1"/>
  <c r="BN72" i="1"/>
  <c r="AJ72" i="1"/>
  <c r="AO72" i="1"/>
  <c r="AT72" i="1"/>
  <c r="AI72" i="1"/>
  <c r="AK72" i="1" s="1"/>
  <c r="AL72" i="1" s="1"/>
  <c r="AM72" i="1" s="1"/>
  <c r="AN72" i="1"/>
  <c r="AP72" i="1" s="1"/>
  <c r="AQ72" i="1" s="1"/>
  <c r="AR72" i="1" s="1"/>
  <c r="BN37" i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AJ37" i="1"/>
  <c r="AT33" i="1"/>
  <c r="AS33" i="1"/>
  <c r="AU33" i="1" s="1"/>
  <c r="AV33" i="1" s="1"/>
  <c r="AW33" i="1" s="1"/>
  <c r="AO33" i="1"/>
  <c r="AJ33" i="1"/>
  <c r="AI33" i="1"/>
  <c r="AK33" i="1" s="1"/>
  <c r="AL33" i="1" s="1"/>
  <c r="AM33" i="1" s="1"/>
  <c r="AN33" i="1"/>
  <c r="AP33" i="1" s="1"/>
  <c r="AQ33" i="1" s="1"/>
  <c r="AR33" i="1" s="1"/>
  <c r="BN33" i="1"/>
  <c r="AV189" i="1"/>
  <c r="AW189" i="1" s="1"/>
  <c r="AV85" i="1"/>
  <c r="AW85" i="1" s="1"/>
  <c r="AV93" i="1"/>
  <c r="AW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AL85" i="1"/>
  <c r="AM85" i="1" s="1"/>
  <c r="AL149" i="1"/>
  <c r="AM149" i="1" s="1"/>
  <c r="AQ124" i="1"/>
  <c r="AR124" i="1" s="1"/>
  <c r="AQ216" i="1"/>
  <c r="AR216" i="1" s="1"/>
  <c r="AQ75" i="1"/>
  <c r="AR75" i="1" s="1"/>
  <c r="AQ117" i="1"/>
  <c r="AR117" i="1" s="1"/>
  <c r="AV299" i="1"/>
  <c r="AW299" i="1" s="1"/>
  <c r="AI31" i="1"/>
  <c r="AK31" i="1" s="1"/>
  <c r="AL31" i="1" s="1"/>
  <c r="AM31" i="1" s="1"/>
  <c r="AS31" i="1"/>
  <c r="AT31" i="1"/>
  <c r="AJ31" i="1"/>
  <c r="BN31" i="1"/>
  <c r="AO31" i="1"/>
  <c r="AN31" i="1"/>
  <c r="AV86" i="1"/>
  <c r="AW86" i="1" s="1"/>
  <c r="AV216" i="1"/>
  <c r="AW216" i="1" s="1"/>
  <c r="AV79" i="1"/>
  <c r="AW79" i="1" s="1"/>
  <c r="AL74" i="1"/>
  <c r="AM74" i="1" s="1"/>
  <c r="AV332" i="1"/>
  <c r="AW332" i="1" s="1"/>
  <c r="AV74" i="1"/>
  <c r="AW74" i="1" s="1"/>
  <c r="AL111" i="1"/>
  <c r="AM111" i="1" s="1"/>
  <c r="AQ93" i="1"/>
  <c r="AR93" i="1" s="1"/>
  <c r="AV259" i="1"/>
  <c r="AW259" i="1" s="1"/>
  <c r="AQ337" i="1"/>
  <c r="AR337" i="1" s="1"/>
  <c r="AQ199" i="1"/>
  <c r="AR199" i="1" s="1"/>
  <c r="AL112" i="1"/>
  <c r="AM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AQ79" i="1"/>
  <c r="AR79" i="1" s="1"/>
  <c r="AQ99" i="1"/>
  <c r="AR99" i="1" s="1"/>
  <c r="AV199" i="1"/>
  <c r="AW199" i="1" s="1"/>
  <c r="AV115" i="1"/>
  <c r="AW115" i="1" s="1"/>
  <c r="BN236" i="1"/>
  <c r="AK135" i="1"/>
  <c r="AL135" i="1" s="1"/>
  <c r="AM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AQ120" i="1"/>
  <c r="AR120" i="1" s="1"/>
  <c r="AQ103" i="1"/>
  <c r="AR103" i="1" s="1"/>
  <c r="AL109" i="1"/>
  <c r="AM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AL303" i="1"/>
  <c r="AM303" i="1" s="1"/>
  <c r="AV80" i="1"/>
  <c r="AW80" i="1" s="1"/>
  <c r="AV97" i="1"/>
  <c r="AW97" i="1" s="1"/>
  <c r="AL343" i="1"/>
  <c r="AM343" i="1" s="1"/>
  <c r="AL224" i="1"/>
  <c r="AM224" i="1" s="1"/>
  <c r="AQ187" i="1"/>
  <c r="AR187" i="1" s="1"/>
  <c r="AL121" i="1"/>
  <c r="AM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AL122" i="1"/>
  <c r="AM122" i="1" s="1"/>
  <c r="AQ119" i="1"/>
  <c r="AR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AQ77" i="1"/>
  <c r="AR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AQ331" i="1"/>
  <c r="AR331" i="1" s="1"/>
  <c r="AV73" i="1"/>
  <c r="AW73" i="1" s="1"/>
  <c r="AL113" i="1"/>
  <c r="AM113" i="1" s="1"/>
  <c r="AQ129" i="1"/>
  <c r="AR129" i="1" s="1"/>
  <c r="AQ348" i="1"/>
  <c r="AR348" i="1" s="1"/>
  <c r="AQ106" i="1"/>
  <c r="AR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AQ313" i="1"/>
  <c r="AR313" i="1" s="1"/>
  <c r="AL243" i="1"/>
  <c r="AM243" i="1" s="1"/>
  <c r="AV109" i="1"/>
  <c r="AW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AQ300" i="1"/>
  <c r="AR300" i="1" s="1"/>
  <c r="AQ308" i="1"/>
  <c r="AR308" i="1" s="1"/>
  <c r="AL316" i="1"/>
  <c r="AM316" i="1" s="1"/>
  <c r="AL73" i="1"/>
  <c r="AM73" i="1" s="1"/>
  <c r="AL105" i="1"/>
  <c r="AM105" i="1" s="1"/>
  <c r="AV117" i="1"/>
  <c r="AW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AL119" i="1"/>
  <c r="AM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AL80" i="1"/>
  <c r="AM80" i="1" s="1"/>
  <c r="AQ190" i="1"/>
  <c r="AR190" i="1" s="1"/>
  <c r="AV288" i="1"/>
  <c r="AW288" i="1" s="1"/>
  <c r="AL117" i="1"/>
  <c r="AM117" i="1" s="1"/>
  <c r="AV98" i="1"/>
  <c r="AW98" i="1" s="1"/>
  <c r="AQ85" i="1"/>
  <c r="AR85" i="1" s="1"/>
  <c r="AL81" i="1"/>
  <c r="AM81" i="1" s="1"/>
  <c r="AQ149" i="1"/>
  <c r="AR149" i="1" s="1"/>
  <c r="AQ123" i="1"/>
  <c r="AR123" i="1" s="1"/>
  <c r="AL103" i="1"/>
  <c r="AM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AN36" i="1"/>
  <c r="AP36" i="1" s="1"/>
  <c r="AQ36" i="1" s="1"/>
  <c r="AR36" i="1" s="1"/>
  <c r="BN36" i="1"/>
  <c r="AQ89" i="1"/>
  <c r="AR89" i="1" s="1"/>
  <c r="AV107" i="1"/>
  <c r="AW107" i="1" s="1"/>
  <c r="AV286" i="1"/>
  <c r="AW286" i="1" s="1"/>
  <c r="AL286" i="1"/>
  <c r="AM286" i="1" s="1"/>
  <c r="AV90" i="1"/>
  <c r="AW90" i="1" s="1"/>
  <c r="AL104" i="1"/>
  <c r="AM104" i="1" s="1"/>
  <c r="AL191" i="1"/>
  <c r="AM191" i="1" s="1"/>
  <c r="AQ130" i="1"/>
  <c r="AR130" i="1" s="1"/>
  <c r="AQ97" i="1"/>
  <c r="AR97" i="1" s="1"/>
  <c r="AQ350" i="1"/>
  <c r="AR350" i="1" s="1"/>
  <c r="AL115" i="1"/>
  <c r="AM115" i="1" s="1"/>
  <c r="AV112" i="1"/>
  <c r="AW112" i="1" s="1"/>
  <c r="AQ112" i="1"/>
  <c r="AR112" i="1" s="1"/>
  <c r="AV118" i="1"/>
  <c r="AW118" i="1" s="1"/>
  <c r="AL240" i="1"/>
  <c r="AM240" i="1" s="1"/>
  <c r="AV329" i="1"/>
  <c r="AW329" i="1" s="1"/>
  <c r="AV111" i="1"/>
  <c r="AW111" i="1" s="1"/>
  <c r="AQ259" i="1"/>
  <c r="AR259" i="1" s="1"/>
  <c r="AL298" i="1"/>
  <c r="AM298" i="1" s="1"/>
  <c r="AV298" i="1"/>
  <c r="AW298" i="1" s="1"/>
  <c r="AQ108" i="1"/>
  <c r="AR108" i="1" s="1"/>
  <c r="AQ80" i="1"/>
  <c r="AR80" i="1" s="1"/>
  <c r="AL83" i="1"/>
  <c r="AM83" i="1" s="1"/>
  <c r="AQ115" i="1"/>
  <c r="AR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AN38" i="1"/>
  <c r="AP38" i="1" s="1"/>
  <c r="AQ38" i="1" s="1"/>
  <c r="AR38" i="1" s="1"/>
  <c r="AT38" i="1"/>
  <c r="BN38" i="1"/>
  <c r="AS38" i="1"/>
  <c r="AU38" i="1" s="1"/>
  <c r="AV38" i="1" s="1"/>
  <c r="AW38" i="1" s="1"/>
  <c r="AO38" i="1"/>
  <c r="AJ38" i="1"/>
  <c r="AI38" i="1"/>
  <c r="AK38" i="1" s="1"/>
  <c r="AL38" i="1" s="1"/>
  <c r="AM38" i="1" s="1"/>
  <c r="AL189" i="1"/>
  <c r="AM189" i="1" s="1"/>
  <c r="AL288" i="1"/>
  <c r="AM288" i="1" s="1"/>
  <c r="AQ73" i="1"/>
  <c r="AR73" i="1" s="1"/>
  <c r="AQ105" i="1"/>
  <c r="AR105" i="1" s="1"/>
  <c r="AQ128" i="1"/>
  <c r="AR128" i="1" s="1"/>
  <c r="AV233" i="1"/>
  <c r="AW233" i="1" s="1"/>
  <c r="BN49" i="1"/>
  <c r="AV190" i="1"/>
  <c r="AW190" i="1" s="1"/>
  <c r="AL97" i="1"/>
  <c r="AM97" i="1" s="1"/>
  <c r="AL94" i="1"/>
  <c r="AM94" i="1" s="1"/>
  <c r="AQ101" i="1"/>
  <c r="AR101" i="1" s="1"/>
  <c r="AV105" i="1"/>
  <c r="AW105" i="1" s="1"/>
  <c r="AV121" i="1"/>
  <c r="AW121" i="1" s="1"/>
  <c r="AV108" i="1"/>
  <c r="AW108" i="1" s="1"/>
  <c r="AL79" i="1"/>
  <c r="AM79" i="1" s="1"/>
  <c r="AV75" i="1"/>
  <c r="AW75" i="1" s="1"/>
  <c r="AL231" i="1"/>
  <c r="AM231" i="1" s="1"/>
  <c r="AQ233" i="1"/>
  <c r="AR233" i="1" s="1"/>
  <c r="AL299" i="1"/>
  <c r="AM299" i="1" s="1"/>
  <c r="AL76" i="1"/>
  <c r="AM76" i="1" s="1"/>
  <c r="AL233" i="1"/>
  <c r="AM233" i="1" s="1"/>
  <c r="AL120" i="1"/>
  <c r="AM120" i="1" s="1"/>
  <c r="AV120" i="1"/>
  <c r="AW120" i="1" s="1"/>
  <c r="AQ95" i="1"/>
  <c r="AR95" i="1" s="1"/>
  <c r="AV87" i="1"/>
  <c r="AW87" i="1" s="1"/>
  <c r="AL130" i="1"/>
  <c r="AM130" i="1" s="1"/>
  <c r="AV116" i="1"/>
  <c r="AW116" i="1" s="1"/>
  <c r="AQ74" i="1"/>
  <c r="AR74" i="1" s="1"/>
  <c r="AL110" i="1"/>
  <c r="AM110" i="1" s="1"/>
  <c r="AL25" i="1"/>
  <c r="AM25" i="1" s="1"/>
  <c r="AQ298" i="1"/>
  <c r="AR298" i="1" s="1"/>
  <c r="AV110" i="1"/>
  <c r="AW110" i="1" s="1"/>
  <c r="AL114" i="1"/>
  <c r="AM114" i="1" s="1"/>
  <c r="AL203" i="1"/>
  <c r="AM203" i="1" s="1"/>
  <c r="AL123" i="1"/>
  <c r="AM123" i="1" s="1"/>
  <c r="AL302" i="1"/>
  <c r="AM302" i="1" s="1"/>
  <c r="AL256" i="1"/>
  <c r="AM256" i="1" s="1"/>
  <c r="AQ83" i="1"/>
  <c r="AR83" i="1" s="1"/>
  <c r="AL126" i="1"/>
  <c r="AM126" i="1" s="1"/>
  <c r="AL250" i="1"/>
  <c r="AM250" i="1" s="1"/>
  <c r="AQ203" i="1"/>
  <c r="AR203" i="1" s="1"/>
  <c r="AV123" i="1"/>
  <c r="AW123" i="1" s="1"/>
  <c r="AT165" i="1"/>
  <c r="AU165" i="1" s="1"/>
  <c r="AV165" i="1" s="1"/>
  <c r="AW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BL272" i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AO239" i="1"/>
  <c r="AO220" i="1"/>
  <c r="AJ236" i="1"/>
  <c r="AN236" i="1"/>
  <c r="AP236" i="1" s="1"/>
  <c r="AQ236" i="1" s="1"/>
  <c r="AR236" i="1" s="1"/>
  <c r="BN220" i="1"/>
  <c r="AJ154" i="1"/>
  <c r="AI169" i="1"/>
  <c r="BN143" i="1"/>
  <c r="AT220" i="1"/>
  <c r="AO236" i="1"/>
  <c r="AJ239" i="1"/>
  <c r="AT239" i="1"/>
  <c r="AN143" i="1"/>
  <c r="AI223" i="1"/>
  <c r="AK223" i="1" s="1"/>
  <c r="AL223" i="1" s="1"/>
  <c r="AM223" i="1" s="1"/>
  <c r="AU135" i="1"/>
  <c r="AV135" i="1" s="1"/>
  <c r="AW135" i="1" s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AO265" i="1"/>
  <c r="AO182" i="1"/>
  <c r="AT154" i="1"/>
  <c r="AU154" i="1" s="1"/>
  <c r="AV154" i="1" s="1"/>
  <c r="AW154" i="1" s="1"/>
  <c r="AJ169" i="1"/>
  <c r="AN182" i="1"/>
  <c r="AO143" i="1"/>
  <c r="AN220" i="1"/>
  <c r="AP220" i="1" s="1"/>
  <c r="AQ220" i="1" s="1"/>
  <c r="AR220" i="1" s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AI239" i="1"/>
  <c r="AK239" i="1" s="1"/>
  <c r="AL239" i="1" s="1"/>
  <c r="AM239" i="1" s="1"/>
  <c r="AT236" i="1"/>
  <c r="AK180" i="1"/>
  <c r="AL180" i="1" s="1"/>
  <c r="AM180" i="1" s="1"/>
  <c r="AS182" i="1"/>
  <c r="BN182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AJ223" i="1"/>
  <c r="AP178" i="1"/>
  <c r="AQ178" i="1" s="1"/>
  <c r="AR178" i="1" s="1"/>
  <c r="H24" i="1"/>
  <c r="AP139" i="1"/>
  <c r="AQ139" i="1" s="1"/>
  <c r="AR139" i="1" s="1"/>
  <c r="AP135" i="1"/>
  <c r="AQ135" i="1" s="1"/>
  <c r="AR135" i="1" s="1"/>
  <c r="AU162" i="1"/>
  <c r="AV162" i="1" s="1"/>
  <c r="AW162" i="1" s="1"/>
  <c r="AK162" i="1"/>
  <c r="AL162" i="1" s="1"/>
  <c r="AM162" i="1" s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AO212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BN239" i="1"/>
  <c r="AP142" i="1"/>
  <c r="AQ142" i="1" s="1"/>
  <c r="AR142" i="1" s="1"/>
  <c r="AU180" i="1"/>
  <c r="AV180" i="1" s="1"/>
  <c r="AW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AO158" i="1"/>
  <c r="AJ158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AT264" i="1"/>
  <c r="AJ264" i="1"/>
  <c r="AS264" i="1"/>
  <c r="AU264" i="1" s="1"/>
  <c r="AV264" i="1" s="1"/>
  <c r="AW264" i="1" s="1"/>
  <c r="AI264" i="1"/>
  <c r="AK264" i="1" s="1"/>
  <c r="BN264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AP161" i="1"/>
  <c r="AQ161" i="1" s="1"/>
  <c r="AR161" i="1" s="1"/>
  <c r="AK164" i="1"/>
  <c r="AL164" i="1" s="1"/>
  <c r="AM164" i="1" s="1"/>
  <c r="AU164" i="1"/>
  <c r="AV164" i="1" s="1"/>
  <c r="AW164" i="1" s="1"/>
  <c r="BL168" i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BN265" i="1"/>
  <c r="BN293" i="1"/>
  <c r="AI261" i="1"/>
  <c r="AK261" i="1" s="1"/>
  <c r="AL261" i="1" s="1"/>
  <c r="AM261" i="1" s="1"/>
  <c r="AS261" i="1"/>
  <c r="AU261" i="1" s="1"/>
  <c r="AV261" i="1" s="1"/>
  <c r="AW261" i="1" s="1"/>
  <c r="AJ261" i="1"/>
  <c r="AN261" i="1"/>
  <c r="AP261" i="1" s="1"/>
  <c r="AQ261" i="1" s="1"/>
  <c r="AR261" i="1" s="1"/>
  <c r="AO261" i="1"/>
  <c r="AT261" i="1"/>
  <c r="BN261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BL171" i="1"/>
  <c r="BL145" i="1"/>
  <c r="BN266" i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BL263" i="1"/>
  <c r="AS263" i="1" s="1"/>
  <c r="AU263" i="1" s="1"/>
  <c r="AV263" i="1" s="1"/>
  <c r="AW263" i="1" s="1"/>
  <c r="BL229" i="1"/>
  <c r="BL249" i="1"/>
  <c r="C23" i="1"/>
  <c r="A2" i="5" s="1"/>
  <c r="BL260" i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AI255" i="1"/>
  <c r="AK255" i="1" s="1"/>
  <c r="AL255" i="1" s="1"/>
  <c r="AM255" i="1" s="1"/>
  <c r="AT255" i="1"/>
  <c r="BL211" i="1"/>
  <c r="BL214" i="1"/>
  <c r="AS244" i="1"/>
  <c r="AU244" i="1" s="1"/>
  <c r="AV244" i="1" s="1"/>
  <c r="AW244" i="1" s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AJ244" i="1"/>
  <c r="BL235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AT247" i="1"/>
  <c r="BN247" i="1"/>
  <c r="AK161" i="1"/>
  <c r="AL161" i="1" s="1"/>
  <c r="AM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AS144" i="1"/>
  <c r="AT144" i="1"/>
  <c r="AI144" i="1"/>
  <c r="AJ144" i="1"/>
  <c r="AN144" i="1"/>
  <c r="AO144" i="1"/>
  <c r="BL134" i="1"/>
  <c r="BL155" i="1"/>
  <c r="BL153" i="1"/>
  <c r="BL228" i="1"/>
  <c r="BL253" i="1"/>
  <c r="BL133" i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AI246" i="1"/>
  <c r="AK246" i="1" s="1"/>
  <c r="AL246" i="1" s="1"/>
  <c r="AM246" i="1" s="1"/>
  <c r="AN246" i="1"/>
  <c r="AP246" i="1" s="1"/>
  <c r="AQ246" i="1" s="1"/>
  <c r="AR246" i="1" s="1"/>
  <c r="BN246" i="1"/>
  <c r="AO246" i="1"/>
  <c r="AT246" i="1"/>
  <c r="AJ246" i="1"/>
  <c r="BL179" i="1"/>
  <c r="BL177" i="1"/>
  <c r="AK167" i="1"/>
  <c r="AL167" i="1" s="1"/>
  <c r="AM167" i="1" s="1"/>
  <c r="AU167" i="1"/>
  <c r="AV167" i="1" s="1"/>
  <c r="AW167" i="1" s="1"/>
  <c r="BL258" i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AU151" i="1"/>
  <c r="AV151" i="1" s="1"/>
  <c r="AW151" i="1" s="1"/>
  <c r="BL136" i="1"/>
  <c r="BL137" i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BN154" i="1"/>
  <c r="BL257" i="1"/>
  <c r="BL241" i="1"/>
  <c r="AP167" i="1"/>
  <c r="AQ167" i="1" s="1"/>
  <c r="AR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BL218" i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BN184" i="1"/>
  <c r="AN184" i="1"/>
  <c r="AT184" i="1"/>
  <c r="AJ184" i="1"/>
  <c r="AO184" i="1"/>
  <c r="AI184" i="1"/>
  <c r="AS184" i="1"/>
  <c r="AU184" i="1" s="1"/>
  <c r="AV184" i="1" s="1"/>
  <c r="AW184" i="1" s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AN215" i="1"/>
  <c r="AP215" i="1" s="1"/>
  <c r="AQ215" i="1" s="1"/>
  <c r="AR215" i="1" s="1"/>
  <c r="AJ215" i="1"/>
  <c r="AT215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AK169" i="1"/>
  <c r="AL169" i="1" s="1"/>
  <c r="AM169" i="1" s="1"/>
  <c r="AK141" i="1"/>
  <c r="AL141" i="1" s="1"/>
  <c r="AM141" i="1" s="1"/>
  <c r="AK165" i="1"/>
  <c r="AL165" i="1" s="1"/>
  <c r="AM165" i="1" s="1"/>
  <c r="AU141" i="1"/>
  <c r="AV141" i="1" s="1"/>
  <c r="AW141" i="1" s="1"/>
  <c r="BN196" i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BN159" i="1"/>
  <c r="AJ159" i="1"/>
  <c r="AS159" i="1"/>
  <c r="AO159" i="1"/>
  <c r="AI159" i="1"/>
  <c r="AN159" i="1"/>
  <c r="AT159" i="1"/>
  <c r="AP169" i="1"/>
  <c r="AQ169" i="1" s="1"/>
  <c r="AR169" i="1" s="1"/>
  <c r="BN147" i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AO252" i="1"/>
  <c r="AS252" i="1"/>
  <c r="AU252" i="1" s="1"/>
  <c r="AV252" i="1" s="1"/>
  <c r="AW252" i="1" s="1"/>
  <c r="A6" i="5" l="1"/>
  <c r="A294" i="5"/>
  <c r="A319" i="5"/>
  <c r="AL292" i="1"/>
  <c r="AM292" i="1" s="1"/>
  <c r="AU72" i="1"/>
  <c r="AV72" i="1" s="1"/>
  <c r="AW72" i="1" s="1"/>
  <c r="A51" i="5" s="1"/>
  <c r="BN44" i="1"/>
  <c r="AI44" i="1"/>
  <c r="AK44" i="1" s="1"/>
  <c r="AL44" i="1" s="1"/>
  <c r="AM44" i="1" s="1"/>
  <c r="AT44" i="1"/>
  <c r="W24" i="1"/>
  <c r="A4" i="5"/>
  <c r="A16" i="5"/>
  <c r="AO44" i="1"/>
  <c r="AS44" i="1"/>
  <c r="AU44" i="1" s="1"/>
  <c r="AV44" i="1" s="1"/>
  <c r="AW44" i="1" s="1"/>
  <c r="AN44" i="1"/>
  <c r="AP44" i="1" s="1"/>
  <c r="AQ44" i="1" s="1"/>
  <c r="AR44" i="1" s="1"/>
  <c r="AU24" i="1"/>
  <c r="AV24" i="1" s="1"/>
  <c r="AW24" i="1" s="1"/>
  <c r="AK154" i="1"/>
  <c r="AL154" i="1" s="1"/>
  <c r="AM154" i="1" s="1"/>
  <c r="AK32" i="1"/>
  <c r="AL32" i="1" s="1"/>
  <c r="AM32" i="1" s="1"/>
  <c r="A11" i="5" s="1"/>
  <c r="AU31" i="1"/>
  <c r="AV31" i="1" s="1"/>
  <c r="AW31" i="1" s="1"/>
  <c r="AU34" i="1"/>
  <c r="AV34" i="1" s="1"/>
  <c r="AW34" i="1" s="1"/>
  <c r="A13" i="5" s="1"/>
  <c r="AT59" i="1"/>
  <c r="AN59" i="1"/>
  <c r="AP59" i="1" s="1"/>
  <c r="AQ59" i="1" s="1"/>
  <c r="AR59" i="1" s="1"/>
  <c r="AJ59" i="1"/>
  <c r="AO59" i="1"/>
  <c r="AP31" i="1"/>
  <c r="AQ31" i="1" s="1"/>
  <c r="AR31" i="1" s="1"/>
  <c r="A10" i="5"/>
  <c r="AU30" i="1"/>
  <c r="AV30" i="1" s="1"/>
  <c r="AW30" i="1" s="1"/>
  <c r="AK30" i="1"/>
  <c r="AL30" i="1" s="1"/>
  <c r="AM30" i="1" s="1"/>
  <c r="AP30" i="1"/>
  <c r="AQ30" i="1" s="1"/>
  <c r="AR30" i="1" s="1"/>
  <c r="AU29" i="1"/>
  <c r="AV29" i="1" s="1"/>
  <c r="AW29" i="1" s="1"/>
  <c r="AK29" i="1"/>
  <c r="AL29" i="1" s="1"/>
  <c r="AM29" i="1" s="1"/>
  <c r="AP29" i="1"/>
  <c r="AQ29" i="1" s="1"/>
  <c r="AR29" i="1" s="1"/>
  <c r="AO62" i="1"/>
  <c r="AI62" i="1"/>
  <c r="AK62" i="1" s="1"/>
  <c r="AL62" i="1" s="1"/>
  <c r="AM62" i="1" s="1"/>
  <c r="AJ62" i="1"/>
  <c r="AN62" i="1"/>
  <c r="AP62" i="1" s="1"/>
  <c r="AQ62" i="1" s="1"/>
  <c r="AR62" i="1" s="1"/>
  <c r="AS62" i="1"/>
  <c r="AU62" i="1" s="1"/>
  <c r="AV62" i="1" s="1"/>
  <c r="AW62" i="1" s="1"/>
  <c r="AT62" i="1"/>
  <c r="AP28" i="1"/>
  <c r="AQ28" i="1" s="1"/>
  <c r="AR28" i="1" s="1"/>
  <c r="AK28" i="1"/>
  <c r="AL28" i="1" s="1"/>
  <c r="AM28" i="1" s="1"/>
  <c r="AU28" i="1"/>
  <c r="AV28" i="1" s="1"/>
  <c r="AW28" i="1" s="1"/>
  <c r="AS59" i="1"/>
  <c r="AU59" i="1" s="1"/>
  <c r="AV59" i="1" s="1"/>
  <c r="AW59" i="1" s="1"/>
  <c r="AI59" i="1"/>
  <c r="AK59" i="1" s="1"/>
  <c r="AL59" i="1" s="1"/>
  <c r="AM59" i="1" s="1"/>
  <c r="AI66" i="1"/>
  <c r="AK66" i="1" s="1"/>
  <c r="AL66" i="1" s="1"/>
  <c r="AM66" i="1" s="1"/>
  <c r="AO66" i="1"/>
  <c r="BN66" i="1"/>
  <c r="AJ66" i="1"/>
  <c r="AT66" i="1"/>
  <c r="AN66" i="1"/>
  <c r="AP66" i="1" s="1"/>
  <c r="AQ66" i="1" s="1"/>
  <c r="AR66" i="1" s="1"/>
  <c r="AS66" i="1"/>
  <c r="AU66" i="1" s="1"/>
  <c r="AV66" i="1" s="1"/>
  <c r="AW66" i="1" s="1"/>
  <c r="AT56" i="1"/>
  <c r="AO56" i="1"/>
  <c r="AI56" i="1"/>
  <c r="AK56" i="1" s="1"/>
  <c r="AL56" i="1" s="1"/>
  <c r="AM56" i="1" s="1"/>
  <c r="AN56" i="1"/>
  <c r="AP56" i="1" s="1"/>
  <c r="AQ56" i="1" s="1"/>
  <c r="AR56" i="1" s="1"/>
  <c r="AS56" i="1"/>
  <c r="AU56" i="1" s="1"/>
  <c r="AV56" i="1" s="1"/>
  <c r="AW56" i="1" s="1"/>
  <c r="AJ56" i="1"/>
  <c r="AI61" i="1"/>
  <c r="AK61" i="1" s="1"/>
  <c r="AL61" i="1" s="1"/>
  <c r="AM61" i="1" s="1"/>
  <c r="AO61" i="1"/>
  <c r="AT61" i="1"/>
  <c r="AS61" i="1"/>
  <c r="AU61" i="1" s="1"/>
  <c r="AV61" i="1" s="1"/>
  <c r="AW61" i="1" s="1"/>
  <c r="AN61" i="1"/>
  <c r="AP61" i="1" s="1"/>
  <c r="AQ61" i="1" s="1"/>
  <c r="AR61" i="1" s="1"/>
  <c r="AJ61" i="1"/>
  <c r="AI54" i="1"/>
  <c r="AK54" i="1" s="1"/>
  <c r="AL54" i="1" s="1"/>
  <c r="AM54" i="1" s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AN55" i="1"/>
  <c r="AP55" i="1" s="1"/>
  <c r="AQ55" i="1" s="1"/>
  <c r="AR55" i="1" s="1"/>
  <c r="AJ55" i="1"/>
  <c r="AI55" i="1"/>
  <c r="AK55" i="1" s="1"/>
  <c r="AL55" i="1" s="1"/>
  <c r="AM55" i="1" s="1"/>
  <c r="AO55" i="1"/>
  <c r="AT57" i="1"/>
  <c r="AO57" i="1"/>
  <c r="AN57" i="1"/>
  <c r="AP57" i="1" s="1"/>
  <c r="AQ57" i="1" s="1"/>
  <c r="AR57" i="1" s="1"/>
  <c r="AJ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AJ60" i="1"/>
  <c r="AT60" i="1"/>
  <c r="AO60" i="1"/>
  <c r="AS60" i="1"/>
  <c r="AU60" i="1" s="1"/>
  <c r="AV60" i="1" s="1"/>
  <c r="AW60" i="1" s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AN65" i="1"/>
  <c r="AN64" i="1"/>
  <c r="AP64" i="1" s="1"/>
  <c r="AQ64" i="1" s="1"/>
  <c r="AR64" i="1" s="1"/>
  <c r="AI64" i="1"/>
  <c r="AK64" i="1" s="1"/>
  <c r="AL64" i="1" s="1"/>
  <c r="AM64" i="1" s="1"/>
  <c r="AJ64" i="1"/>
  <c r="AO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AN52" i="1"/>
  <c r="AP52" i="1" s="1"/>
  <c r="AQ52" i="1" s="1"/>
  <c r="AR52" i="1" s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AI53" i="1"/>
  <c r="AK53" i="1" s="1"/>
  <c r="AL53" i="1" s="1"/>
  <c r="AM53" i="1" s="1"/>
  <c r="AO53" i="1"/>
  <c r="AO58" i="1"/>
  <c r="AI58" i="1"/>
  <c r="AK58" i="1" s="1"/>
  <c r="AL58" i="1" s="1"/>
  <c r="AM58" i="1" s="1"/>
  <c r="AS58" i="1"/>
  <c r="AU58" i="1" s="1"/>
  <c r="AV58" i="1" s="1"/>
  <c r="AW58" i="1" s="1"/>
  <c r="AN58" i="1"/>
  <c r="AP58" i="1" s="1"/>
  <c r="AQ58" i="1" s="1"/>
  <c r="AR58" i="1" s="1"/>
  <c r="AJ58" i="1"/>
  <c r="AT58" i="1"/>
  <c r="AJ63" i="1"/>
  <c r="AT63" i="1"/>
  <c r="AI63" i="1"/>
  <c r="AK63" i="1" s="1"/>
  <c r="AL63" i="1" s="1"/>
  <c r="AM63" i="1" s="1"/>
  <c r="AN63" i="1"/>
  <c r="AP63" i="1" s="1"/>
  <c r="AQ63" i="1" s="1"/>
  <c r="AR63" i="1" s="1"/>
  <c r="AO63" i="1"/>
  <c r="AS63" i="1"/>
  <c r="AU63" i="1" s="1"/>
  <c r="AV63" i="1" s="1"/>
  <c r="AW63" i="1" s="1"/>
  <c r="AL24" i="1"/>
  <c r="AM24" i="1" s="1"/>
  <c r="A18" i="5"/>
  <c r="AS51" i="1"/>
  <c r="AN51" i="1"/>
  <c r="AT51" i="1"/>
  <c r="AJ51" i="1"/>
  <c r="AO51" i="1"/>
  <c r="AI51" i="1"/>
  <c r="BN51" i="1"/>
  <c r="AT50" i="1"/>
  <c r="AJ50" i="1"/>
  <c r="AS50" i="1"/>
  <c r="AU50" i="1" s="1"/>
  <c r="AV50" i="1" s="1"/>
  <c r="AW50" i="1" s="1"/>
  <c r="AN50" i="1"/>
  <c r="AP50" i="1" s="1"/>
  <c r="AQ50" i="1" s="1"/>
  <c r="AR50" i="1" s="1"/>
  <c r="AI50" i="1"/>
  <c r="AK50" i="1" s="1"/>
  <c r="AL50" i="1" s="1"/>
  <c r="AM50" i="1" s="1"/>
  <c r="AO50" i="1"/>
  <c r="BN50" i="1"/>
  <c r="BN249" i="1"/>
  <c r="AN249" i="1"/>
  <c r="AP249" i="1" s="1"/>
  <c r="AQ249" i="1" s="1"/>
  <c r="AR249" i="1" s="1"/>
  <c r="AT253" i="1"/>
  <c r="A14" i="5"/>
  <c r="AT168" i="1"/>
  <c r="AJ168" i="1"/>
  <c r="AU157" i="1"/>
  <c r="AV157" i="1" s="1"/>
  <c r="AW157" i="1" s="1"/>
  <c r="AS48" i="1"/>
  <c r="AU48" i="1" s="1"/>
  <c r="AV48" i="1" s="1"/>
  <c r="AW48" i="1" s="1"/>
  <c r="AJ48" i="1"/>
  <c r="AN48" i="1"/>
  <c r="AP48" i="1" s="1"/>
  <c r="AQ48" i="1" s="1"/>
  <c r="AR48" i="1" s="1"/>
  <c r="AT48" i="1"/>
  <c r="AI48" i="1"/>
  <c r="AK48" i="1" s="1"/>
  <c r="AL48" i="1" s="1"/>
  <c r="AM48" i="1" s="1"/>
  <c r="AO48" i="1"/>
  <c r="A28" i="5"/>
  <c r="AS134" i="1"/>
  <c r="AT263" i="1"/>
  <c r="AI168" i="1"/>
  <c r="AT249" i="1"/>
  <c r="AN132" i="1"/>
  <c r="AP182" i="1"/>
  <c r="AQ182" i="1" s="1"/>
  <c r="AR182" i="1" s="1"/>
  <c r="A17" i="5"/>
  <c r="AJ132" i="1"/>
  <c r="AP157" i="1"/>
  <c r="AQ157" i="1" s="1"/>
  <c r="AR157" i="1" s="1"/>
  <c r="AN263" i="1"/>
  <c r="AP263" i="1" s="1"/>
  <c r="AQ263" i="1" s="1"/>
  <c r="AR263" i="1" s="1"/>
  <c r="AS132" i="1"/>
  <c r="AI153" i="1"/>
  <c r="AS249" i="1"/>
  <c r="AU249" i="1" s="1"/>
  <c r="AV249" i="1" s="1"/>
  <c r="AW249" i="1" s="1"/>
  <c r="AT153" i="1"/>
  <c r="AI249" i="1"/>
  <c r="AK249" i="1" s="1"/>
  <c r="AL249" i="1" s="1"/>
  <c r="AM249" i="1" s="1"/>
  <c r="AK170" i="1"/>
  <c r="AL170" i="1" s="1"/>
  <c r="AM170" i="1" s="1"/>
  <c r="AU175" i="1"/>
  <c r="AV175" i="1" s="1"/>
  <c r="AW175" i="1" s="1"/>
  <c r="AU182" i="1"/>
  <c r="AV182" i="1" s="1"/>
  <c r="AW182" i="1" s="1"/>
  <c r="A20" i="5"/>
  <c r="A19" i="5"/>
  <c r="AI68" i="1"/>
  <c r="AK68" i="1" s="1"/>
  <c r="AL68" i="1" s="1"/>
  <c r="AM68" i="1" s="1"/>
  <c r="AO68" i="1"/>
  <c r="AJ68" i="1"/>
  <c r="AS68" i="1"/>
  <c r="AU68" i="1" s="1"/>
  <c r="AV68" i="1" s="1"/>
  <c r="AW68" i="1" s="1"/>
  <c r="AT68" i="1"/>
  <c r="AN68" i="1"/>
  <c r="AP68" i="1" s="1"/>
  <c r="AQ68" i="1" s="1"/>
  <c r="AR68" i="1" s="1"/>
  <c r="AS46" i="1"/>
  <c r="AU46" i="1" s="1"/>
  <c r="AV46" i="1" s="1"/>
  <c r="AW46" i="1" s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AJ47" i="1"/>
  <c r="AO47" i="1"/>
  <c r="AT47" i="1"/>
  <c r="AI47" i="1"/>
  <c r="AK47" i="1" s="1"/>
  <c r="AS47" i="1"/>
  <c r="AU47" i="1" s="1"/>
  <c r="AV47" i="1" s="1"/>
  <c r="AW47" i="1" s="1"/>
  <c r="BN47" i="1"/>
  <c r="AN47" i="1"/>
  <c r="AP47" i="1" s="1"/>
  <c r="AQ47" i="1" s="1"/>
  <c r="AR47" i="1" s="1"/>
  <c r="AN71" i="1"/>
  <c r="AP71" i="1" s="1"/>
  <c r="AQ71" i="1" s="1"/>
  <c r="AR71" i="1" s="1"/>
  <c r="AO71" i="1"/>
  <c r="AT71" i="1"/>
  <c r="AS71" i="1"/>
  <c r="AU71" i="1" s="1"/>
  <c r="AV71" i="1" s="1"/>
  <c r="AW71" i="1" s="1"/>
  <c r="AI71" i="1"/>
  <c r="AK71" i="1" s="1"/>
  <c r="AL71" i="1" s="1"/>
  <c r="AM71" i="1" s="1"/>
  <c r="AJ71" i="1"/>
  <c r="A15" i="5"/>
  <c r="A12" i="5"/>
  <c r="BN48" i="1"/>
  <c r="AN45" i="1"/>
  <c r="AP45" i="1" s="1"/>
  <c r="AQ45" i="1" s="1"/>
  <c r="AR45" i="1" s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AS70" i="1"/>
  <c r="AU70" i="1" s="1"/>
  <c r="AV70" i="1" s="1"/>
  <c r="AW70" i="1" s="1"/>
  <c r="AI70" i="1"/>
  <c r="AK70" i="1" s="1"/>
  <c r="AL70" i="1" s="1"/>
  <c r="AM70" i="1" s="1"/>
  <c r="AJ70" i="1"/>
  <c r="AT70" i="1"/>
  <c r="AO70" i="1"/>
  <c r="AN70" i="1"/>
  <c r="AP70" i="1" s="1"/>
  <c r="AQ70" i="1" s="1"/>
  <c r="AR70" i="1" s="1"/>
  <c r="AO168" i="1"/>
  <c r="BN168" i="1"/>
  <c r="AN168" i="1"/>
  <c r="AS168" i="1"/>
  <c r="AJ249" i="1"/>
  <c r="AO249" i="1"/>
  <c r="AJ42" i="1"/>
  <c r="AN42" i="1"/>
  <c r="AP42" i="1" s="1"/>
  <c r="AQ42" i="1" s="1"/>
  <c r="AR42" i="1" s="1"/>
  <c r="AT42" i="1"/>
  <c r="AI42" i="1"/>
  <c r="AK42" i="1" s="1"/>
  <c r="AL42" i="1" s="1"/>
  <c r="AM42" i="1" s="1"/>
  <c r="AS42" i="1"/>
  <c r="AU42" i="1" s="1"/>
  <c r="AV42" i="1" s="1"/>
  <c r="AW42" i="1" s="1"/>
  <c r="BN42" i="1"/>
  <c r="AO42" i="1"/>
  <c r="AO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AO67" i="1"/>
  <c r="AJ67" i="1"/>
  <c r="AN67" i="1"/>
  <c r="AP67" i="1" s="1"/>
  <c r="AQ67" i="1" s="1"/>
  <c r="AR67" i="1" s="1"/>
  <c r="AS67" i="1"/>
  <c r="AU67" i="1" s="1"/>
  <c r="AV67" i="1" s="1"/>
  <c r="AW67" i="1" s="1"/>
  <c r="AT67" i="1"/>
  <c r="AI67" i="1"/>
  <c r="AK67" i="1" s="1"/>
  <c r="AL67" i="1" s="1"/>
  <c r="AM67" i="1" s="1"/>
  <c r="AN43" i="1"/>
  <c r="AP43" i="1" s="1"/>
  <c r="AQ43" i="1" s="1"/>
  <c r="AR43" i="1" s="1"/>
  <c r="AJ43" i="1"/>
  <c r="AT43" i="1"/>
  <c r="AS43" i="1"/>
  <c r="AU43" i="1" s="1"/>
  <c r="AV43" i="1" s="1"/>
  <c r="AW43" i="1" s="1"/>
  <c r="AO43" i="1"/>
  <c r="BN43" i="1"/>
  <c r="AI43" i="1"/>
  <c r="AK43" i="1" s="1"/>
  <c r="AL43" i="1" s="1"/>
  <c r="AM43" i="1" s="1"/>
  <c r="AU170" i="1"/>
  <c r="AV170" i="1" s="1"/>
  <c r="AW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AI132" i="1"/>
  <c r="AO132" i="1"/>
  <c r="AP132" i="1" s="1"/>
  <c r="AQ132" i="1" s="1"/>
  <c r="AR132" i="1" s="1"/>
  <c r="AT132" i="1"/>
  <c r="AP170" i="1"/>
  <c r="AQ170" i="1" s="1"/>
  <c r="AR170" i="1" s="1"/>
  <c r="AN153" i="1"/>
  <c r="AI134" i="1"/>
  <c r="AN253" i="1"/>
  <c r="AP253" i="1" s="1"/>
  <c r="AQ253" i="1" s="1"/>
  <c r="AR253" i="1" s="1"/>
  <c r="AJ253" i="1"/>
  <c r="BN134" i="1"/>
  <c r="AS253" i="1"/>
  <c r="AU253" i="1" s="1"/>
  <c r="AV253" i="1" s="1"/>
  <c r="AW253" i="1" s="1"/>
  <c r="AO134" i="1"/>
  <c r="AP143" i="1"/>
  <c r="AQ143" i="1" s="1"/>
  <c r="AR143" i="1" s="1"/>
  <c r="AJ263" i="1"/>
  <c r="BN153" i="1"/>
  <c r="AL264" i="1"/>
  <c r="AM264" i="1" s="1"/>
  <c r="BN263" i="1"/>
  <c r="AI263" i="1"/>
  <c r="AK263" i="1" s="1"/>
  <c r="AL263" i="1" s="1"/>
  <c r="AM263" i="1" s="1"/>
  <c r="AS153" i="1"/>
  <c r="AU153" i="1" s="1"/>
  <c r="AV153" i="1" s="1"/>
  <c r="AW153" i="1" s="1"/>
  <c r="AJ153" i="1"/>
  <c r="AO263" i="1"/>
  <c r="AO153" i="1"/>
  <c r="AJ134" i="1"/>
  <c r="AN134" i="1"/>
  <c r="AP134" i="1" s="1"/>
  <c r="AQ134" i="1" s="1"/>
  <c r="AR134" i="1" s="1"/>
  <c r="AI253" i="1"/>
  <c r="AK253" i="1" s="1"/>
  <c r="AL253" i="1" s="1"/>
  <c r="AM253" i="1" s="1"/>
  <c r="BN253" i="1"/>
  <c r="AO253" i="1"/>
  <c r="AT134" i="1"/>
  <c r="AU134" i="1" s="1"/>
  <c r="AV134" i="1" s="1"/>
  <c r="AW134" i="1" s="1"/>
  <c r="AU158" i="1"/>
  <c r="AV158" i="1" s="1"/>
  <c r="AW158" i="1" s="1"/>
  <c r="AK158" i="1"/>
  <c r="AL158" i="1" s="1"/>
  <c r="AM158" i="1" s="1"/>
  <c r="AP140" i="1"/>
  <c r="AQ140" i="1" s="1"/>
  <c r="AR140" i="1" s="1"/>
  <c r="AP152" i="1"/>
  <c r="AQ152" i="1" s="1"/>
  <c r="AR152" i="1" s="1"/>
  <c r="AP144" i="1"/>
  <c r="AQ144" i="1" s="1"/>
  <c r="AR144" i="1" s="1"/>
  <c r="AU144" i="1"/>
  <c r="AV144" i="1" s="1"/>
  <c r="AW144" i="1" s="1"/>
  <c r="AP158" i="1"/>
  <c r="AQ158" i="1" s="1"/>
  <c r="AR158" i="1" s="1"/>
  <c r="AP163" i="1"/>
  <c r="AQ163" i="1" s="1"/>
  <c r="AR163" i="1" s="1"/>
  <c r="AK144" i="1"/>
  <c r="AL144" i="1" s="1"/>
  <c r="AM144" i="1" s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AK140" i="1"/>
  <c r="AL140" i="1" s="1"/>
  <c r="AM140" i="1" s="1"/>
  <c r="AK163" i="1"/>
  <c r="AL163" i="1" s="1"/>
  <c r="AM163" i="1" s="1"/>
  <c r="AO257" i="1"/>
  <c r="AJ257" i="1"/>
  <c r="AS257" i="1"/>
  <c r="AU257" i="1" s="1"/>
  <c r="AV257" i="1" s="1"/>
  <c r="AW257" i="1" s="1"/>
  <c r="AI257" i="1"/>
  <c r="AK257" i="1" s="1"/>
  <c r="AL257" i="1" s="1"/>
  <c r="AM257" i="1" s="1"/>
  <c r="AT257" i="1"/>
  <c r="BN257" i="1"/>
  <c r="AN257" i="1"/>
  <c r="AP257" i="1" s="1"/>
  <c r="AQ257" i="1" s="1"/>
  <c r="AR257" i="1" s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AI258" i="1"/>
  <c r="AK258" i="1" s="1"/>
  <c r="AL258" i="1" s="1"/>
  <c r="AM258" i="1" s="1"/>
  <c r="BN25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BN229" i="1"/>
  <c r="AJ183" i="1"/>
  <c r="AN183" i="1"/>
  <c r="AS183" i="1"/>
  <c r="AI183" i="1"/>
  <c r="AO183" i="1"/>
  <c r="AT183" i="1"/>
  <c r="BN183" i="1"/>
  <c r="AI171" i="1"/>
  <c r="AN171" i="1"/>
  <c r="AJ171" i="1"/>
  <c r="AO171" i="1"/>
  <c r="AS171" i="1"/>
  <c r="AT171" i="1"/>
  <c r="BN171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BN218" i="1"/>
  <c r="AN218" i="1"/>
  <c r="AP218" i="1" s="1"/>
  <c r="AQ218" i="1" s="1"/>
  <c r="AR218" i="1" s="1"/>
  <c r="AI133" i="1"/>
  <c r="AT133" i="1"/>
  <c r="BN133" i="1"/>
  <c r="AJ133" i="1"/>
  <c r="AN133" i="1"/>
  <c r="AO133" i="1"/>
  <c r="AS133" i="1"/>
  <c r="AU133" i="1" s="1"/>
  <c r="AV133" i="1" s="1"/>
  <c r="AW133" i="1" s="1"/>
  <c r="AT155" i="1"/>
  <c r="AI155" i="1"/>
  <c r="AJ155" i="1"/>
  <c r="AO155" i="1"/>
  <c r="AN155" i="1"/>
  <c r="BN155" i="1"/>
  <c r="AS155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BN235" i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AT214" i="1"/>
  <c r="BN214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AO260" i="1"/>
  <c r="AS260" i="1"/>
  <c r="AU260" i="1" s="1"/>
  <c r="AV260" i="1" s="1"/>
  <c r="AW260" i="1" s="1"/>
  <c r="AJ137" i="1"/>
  <c r="AN137" i="1"/>
  <c r="AO137" i="1"/>
  <c r="BN137" i="1"/>
  <c r="AT137" i="1"/>
  <c r="AS137" i="1"/>
  <c r="AI137" i="1"/>
  <c r="AI177" i="1"/>
  <c r="AS177" i="1"/>
  <c r="AO177" i="1"/>
  <c r="AJ177" i="1"/>
  <c r="AN177" i="1"/>
  <c r="BN177" i="1"/>
  <c r="AT177" i="1"/>
  <c r="AN211" i="1"/>
  <c r="AP211" i="1" s="1"/>
  <c r="AQ211" i="1" s="1"/>
  <c r="AR211" i="1" s="1"/>
  <c r="BN211" i="1"/>
  <c r="AS211" i="1"/>
  <c r="AU211" i="1" s="1"/>
  <c r="AV211" i="1" s="1"/>
  <c r="AW211" i="1" s="1"/>
  <c r="AO211" i="1"/>
  <c r="AI211" i="1"/>
  <c r="AK211" i="1" s="1"/>
  <c r="AL211" i="1" s="1"/>
  <c r="AM211" i="1" s="1"/>
  <c r="AJ211" i="1"/>
  <c r="AT211" i="1"/>
  <c r="AS172" i="1"/>
  <c r="AI172" i="1"/>
  <c r="AN172" i="1"/>
  <c r="AO172" i="1"/>
  <c r="BN172" i="1"/>
  <c r="AT172" i="1"/>
  <c r="AJ172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BN241" i="1"/>
  <c r="AJ241" i="1"/>
  <c r="BN136" i="1"/>
  <c r="AO136" i="1"/>
  <c r="AT136" i="1"/>
  <c r="AN136" i="1"/>
  <c r="AI136" i="1"/>
  <c r="AJ136" i="1"/>
  <c r="AS136" i="1"/>
  <c r="AN238" i="1"/>
  <c r="AP238" i="1" s="1"/>
  <c r="AQ238" i="1" s="1"/>
  <c r="AR238" i="1" s="1"/>
  <c r="AO238" i="1"/>
  <c r="AI238" i="1"/>
  <c r="AK238" i="1" s="1"/>
  <c r="AL238" i="1" s="1"/>
  <c r="AM238" i="1" s="1"/>
  <c r="AS238" i="1"/>
  <c r="AU238" i="1" s="1"/>
  <c r="AV238" i="1" s="1"/>
  <c r="AW238" i="1" s="1"/>
  <c r="AJ238" i="1"/>
  <c r="AT238" i="1"/>
  <c r="BN238" i="1"/>
  <c r="AT179" i="1"/>
  <c r="AJ179" i="1"/>
  <c r="BN179" i="1"/>
  <c r="AI179" i="1"/>
  <c r="AN179" i="1"/>
  <c r="AS179" i="1"/>
  <c r="AO179" i="1"/>
  <c r="AU140" i="1"/>
  <c r="AV140" i="1" s="1"/>
  <c r="AW140" i="1" s="1"/>
  <c r="AT228" i="1"/>
  <c r="AO228" i="1"/>
  <c r="BN228" i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AK152" i="1"/>
  <c r="AL152" i="1" s="1"/>
  <c r="AM152" i="1" s="1"/>
  <c r="AI145" i="1"/>
  <c r="AO145" i="1"/>
  <c r="AN145" i="1"/>
  <c r="AJ145" i="1"/>
  <c r="AS145" i="1"/>
  <c r="BN145" i="1"/>
  <c r="AT145" i="1"/>
  <c r="BN174" i="1"/>
  <c r="AT174" i="1"/>
  <c r="AI174" i="1"/>
  <c r="AO174" i="1"/>
  <c r="AS174" i="1"/>
  <c r="AN174" i="1"/>
  <c r="AJ174" i="1"/>
  <c r="AU147" i="1"/>
  <c r="AV147" i="1" s="1"/>
  <c r="AW147" i="1" s="1"/>
  <c r="AP159" i="1"/>
  <c r="AQ159" i="1" s="1"/>
  <c r="AR159" i="1" s="1"/>
  <c r="AP166" i="1"/>
  <c r="AQ166" i="1" s="1"/>
  <c r="AR166" i="1" s="1"/>
  <c r="AU166" i="1"/>
  <c r="AV166" i="1" s="1"/>
  <c r="AW166" i="1" s="1"/>
  <c r="AU150" i="1"/>
  <c r="AV150" i="1" s="1"/>
  <c r="AW150" i="1" s="1"/>
  <c r="AP147" i="1"/>
  <c r="AQ147" i="1" s="1"/>
  <c r="AR147" i="1" s="1"/>
  <c r="AK134" i="1"/>
  <c r="AK147" i="1"/>
  <c r="AL147" i="1" s="1"/>
  <c r="AM147" i="1" s="1"/>
  <c r="AU168" i="1"/>
  <c r="AV168" i="1" s="1"/>
  <c r="AW168" i="1" s="1"/>
  <c r="AK159" i="1"/>
  <c r="AL159" i="1" s="1"/>
  <c r="AM159" i="1" s="1"/>
  <c r="AK150" i="1"/>
  <c r="AL150" i="1" s="1"/>
  <c r="AM150" i="1" s="1"/>
  <c r="AP150" i="1"/>
  <c r="AQ150" i="1" s="1"/>
  <c r="AR150" i="1" s="1"/>
  <c r="AK166" i="1"/>
  <c r="AL166" i="1" s="1"/>
  <c r="AM166" i="1" s="1"/>
  <c r="AU159" i="1"/>
  <c r="AV159" i="1" s="1"/>
  <c r="AW159" i="1" s="1"/>
  <c r="A7" i="5" l="1"/>
  <c r="A41" i="5"/>
  <c r="A8" i="5"/>
  <c r="A23" i="5"/>
  <c r="A3" i="5"/>
  <c r="A36" i="5"/>
  <c r="A38" i="5"/>
  <c r="A9" i="5"/>
  <c r="A5" i="5"/>
  <c r="AK153" i="1"/>
  <c r="AL153" i="1" s="1"/>
  <c r="AM153" i="1" s="1"/>
  <c r="AP153" i="1"/>
  <c r="AQ153" i="1" s="1"/>
  <c r="AR153" i="1" s="1"/>
  <c r="AU132" i="1"/>
  <c r="AV132" i="1" s="1"/>
  <c r="AW132" i="1" s="1"/>
  <c r="AK132" i="1"/>
  <c r="AL132" i="1" s="1"/>
  <c r="AM132" i="1" s="1"/>
  <c r="AK168" i="1"/>
  <c r="AL168" i="1" s="1"/>
  <c r="AM168" i="1" s="1"/>
  <c r="AP65" i="1"/>
  <c r="AQ65" i="1" s="1"/>
  <c r="AR65" i="1" s="1"/>
  <c r="AU65" i="1"/>
  <c r="AV65" i="1" s="1"/>
  <c r="AW65" i="1" s="1"/>
  <c r="A39" i="5"/>
  <c r="A34" i="5"/>
  <c r="A37" i="5"/>
  <c r="A32" i="5"/>
  <c r="A43" i="5"/>
  <c r="A40" i="5"/>
  <c r="A42" i="5"/>
  <c r="A31" i="5"/>
  <c r="A33" i="5"/>
  <c r="A35" i="5"/>
  <c r="A46" i="5"/>
  <c r="AK51" i="1"/>
  <c r="AP51" i="1"/>
  <c r="AQ51" i="1" s="1"/>
  <c r="AR51" i="1" s="1"/>
  <c r="AU51" i="1"/>
  <c r="AV51" i="1" s="1"/>
  <c r="AW51" i="1" s="1"/>
  <c r="A29" i="5"/>
  <c r="AL47" i="1"/>
  <c r="AM47" i="1" s="1"/>
  <c r="A27" i="5"/>
  <c r="A21" i="5"/>
  <c r="A48" i="5"/>
  <c r="A49" i="5"/>
  <c r="A24" i="5"/>
  <c r="A50" i="5"/>
  <c r="A47" i="5"/>
  <c r="A22" i="5"/>
  <c r="A26" i="5"/>
  <c r="A25" i="5"/>
  <c r="AK177" i="1"/>
  <c r="AL177" i="1" s="1"/>
  <c r="AM177" i="1" s="1"/>
  <c r="AP179" i="1"/>
  <c r="AQ179" i="1" s="1"/>
  <c r="AR179" i="1" s="1"/>
  <c r="AK133" i="1"/>
  <c r="AL133" i="1" s="1"/>
  <c r="AM133" i="1" s="1"/>
  <c r="AU171" i="1"/>
  <c r="AV171" i="1" s="1"/>
  <c r="AW171" i="1" s="1"/>
  <c r="AP155" i="1"/>
  <c r="AQ155" i="1" s="1"/>
  <c r="AR155" i="1" s="1"/>
  <c r="AU183" i="1"/>
  <c r="AV183" i="1" s="1"/>
  <c r="AW183" i="1" s="1"/>
  <c r="AK183" i="1"/>
  <c r="AL183" i="1" s="1"/>
  <c r="AM183" i="1" s="1"/>
  <c r="AU179" i="1"/>
  <c r="AV179" i="1" s="1"/>
  <c r="AW179" i="1" s="1"/>
  <c r="AU136" i="1"/>
  <c r="AV136" i="1" s="1"/>
  <c r="AW136" i="1" s="1"/>
  <c r="AK172" i="1"/>
  <c r="AL172" i="1" s="1"/>
  <c r="AM172" i="1" s="1"/>
  <c r="AP145" i="1"/>
  <c r="AQ145" i="1" s="1"/>
  <c r="AR145" i="1" s="1"/>
  <c r="AK145" i="1"/>
  <c r="AL145" i="1" s="1"/>
  <c r="AM145" i="1" s="1"/>
  <c r="AK155" i="1"/>
  <c r="AL155" i="1" s="1"/>
  <c r="AM155" i="1" s="1"/>
  <c r="AU145" i="1"/>
  <c r="AV145" i="1" s="1"/>
  <c r="AW145" i="1" s="1"/>
  <c r="AP136" i="1"/>
  <c r="AQ136" i="1" s="1"/>
  <c r="AR136" i="1" s="1"/>
  <c r="AK171" i="1"/>
  <c r="AL171" i="1" s="1"/>
  <c r="AM171" i="1" s="1"/>
  <c r="AK174" i="1"/>
  <c r="AL174" i="1" s="1"/>
  <c r="AM174" i="1" s="1"/>
  <c r="AP174" i="1"/>
  <c r="AQ174" i="1" s="1"/>
  <c r="AR174" i="1" s="1"/>
  <c r="AU174" i="1"/>
  <c r="AV174" i="1" s="1"/>
  <c r="AW174" i="1" s="1"/>
  <c r="AP172" i="1"/>
  <c r="AQ172" i="1" s="1"/>
  <c r="AR172" i="1" s="1"/>
  <c r="AU172" i="1"/>
  <c r="AV172" i="1" s="1"/>
  <c r="AW172" i="1" s="1"/>
  <c r="AU177" i="1"/>
  <c r="AV177" i="1" s="1"/>
  <c r="AW177" i="1" s="1"/>
  <c r="AU137" i="1"/>
  <c r="AV137" i="1" s="1"/>
  <c r="AW137" i="1" s="1"/>
  <c r="AP137" i="1"/>
  <c r="AQ137" i="1" s="1"/>
  <c r="AR137" i="1" s="1"/>
  <c r="AU155" i="1"/>
  <c r="AV155" i="1" s="1"/>
  <c r="AW155" i="1" s="1"/>
  <c r="AP183" i="1"/>
  <c r="AQ183" i="1" s="1"/>
  <c r="AR183" i="1" s="1"/>
  <c r="AK179" i="1"/>
  <c r="AL179" i="1" s="1"/>
  <c r="AM179" i="1" s="1"/>
  <c r="AK136" i="1"/>
  <c r="AL136" i="1" s="1"/>
  <c r="AM136" i="1" s="1"/>
  <c r="AP133" i="1"/>
  <c r="AQ133" i="1" s="1"/>
  <c r="AR133" i="1" s="1"/>
  <c r="AP171" i="1"/>
  <c r="AQ171" i="1" s="1"/>
  <c r="AR171" i="1" s="1"/>
  <c r="AP177" i="1"/>
  <c r="AQ177" i="1" s="1"/>
  <c r="AR177" i="1" s="1"/>
  <c r="AK137" i="1"/>
  <c r="AL137" i="1" s="1"/>
  <c r="AM137" i="1" s="1"/>
  <c r="AL134" i="1"/>
  <c r="AM134" i="1" s="1"/>
  <c r="AG293" i="1" l="1"/>
  <c r="A272" i="5" s="1"/>
  <c r="A44" i="5"/>
  <c r="A45" i="5"/>
  <c r="AG294" i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A30" i="5" s="1"/>
  <c r="AG340" i="1"/>
  <c r="AG315" i="1"/>
  <c r="AG48" i="1"/>
  <c r="AG50" i="1"/>
  <c r="AG51" i="1"/>
  <c r="AG49" i="1"/>
  <c r="AG288" i="1"/>
  <c r="AG297" i="1"/>
  <c r="AG289" i="1"/>
  <c r="A268" i="5" s="1"/>
  <c r="AG287" i="1"/>
  <c r="A266" i="5" s="1"/>
  <c r="AG278" i="1"/>
  <c r="A257" i="5" s="1"/>
  <c r="AG269" i="1"/>
  <c r="AG285" i="1"/>
  <c r="A100" i="5" s="1"/>
  <c r="AG286" i="1"/>
  <c r="A101" i="5" s="1"/>
  <c r="AG282" i="1"/>
  <c r="AG265" i="1"/>
  <c r="A75" i="5" s="1"/>
  <c r="AG284" i="1"/>
  <c r="A99" i="5" s="1"/>
  <c r="AG273" i="1"/>
  <c r="AG270" i="1"/>
  <c r="AG291" i="1"/>
  <c r="AG281" i="1"/>
  <c r="A96" i="5" s="1"/>
  <c r="AG266" i="1"/>
  <c r="A76" i="5" s="1"/>
  <c r="AG272" i="1"/>
  <c r="A251" i="5" s="1"/>
  <c r="AG274" i="1"/>
  <c r="A253" i="5" s="1"/>
  <c r="AG283" i="1"/>
  <c r="A98" i="5" s="1"/>
  <c r="AG267" i="1"/>
  <c r="AG190" i="1"/>
  <c r="AG170" i="1"/>
  <c r="A78" i="5" s="1"/>
  <c r="AG189" i="1"/>
  <c r="AG279" i="1"/>
  <c r="A94" i="5" s="1"/>
  <c r="AG191" i="1"/>
  <c r="AG277" i="1"/>
  <c r="A256" i="5" s="1"/>
  <c r="AG192" i="1"/>
  <c r="AG290" i="1"/>
  <c r="AG271" i="1"/>
  <c r="AG275" i="1"/>
  <c r="A90" i="5" s="1"/>
  <c r="AG268" i="1"/>
  <c r="A77" i="5"/>
  <c r="AG276" i="1"/>
  <c r="A255" i="5" s="1"/>
  <c r="AG280" i="1"/>
  <c r="A95" i="5" s="1"/>
  <c r="AG264" i="1"/>
  <c r="A74" i="5" s="1"/>
  <c r="AG211" i="1"/>
  <c r="AG144" i="1"/>
  <c r="AG148" i="1"/>
  <c r="AG96" i="1"/>
  <c r="AG84" i="1"/>
  <c r="AG251" i="1"/>
  <c r="A59" i="5" s="1"/>
  <c r="AG38" i="1"/>
  <c r="AG89" i="1"/>
  <c r="AG154" i="1"/>
  <c r="AG326" i="1"/>
  <c r="AG195" i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AG241" i="1"/>
  <c r="AG220" i="1"/>
  <c r="AG168" i="1"/>
  <c r="AG40" i="1"/>
  <c r="AG205" i="1"/>
  <c r="AG263" i="1"/>
  <c r="A73" i="5" s="1"/>
  <c r="AG134" i="1"/>
  <c r="AG314" i="1"/>
  <c r="AG222" i="1"/>
  <c r="AG319" i="1"/>
  <c r="AG127" i="1"/>
  <c r="AG118" i="1"/>
  <c r="AG317" i="1"/>
  <c r="AG31" i="1"/>
  <c r="AG145" i="1"/>
  <c r="AG176" i="1"/>
  <c r="AG129" i="1"/>
  <c r="AG79" i="1"/>
  <c r="AG216" i="1"/>
  <c r="AG221" i="1"/>
  <c r="AG249" i="1"/>
  <c r="A57" i="5" s="1"/>
  <c r="AG68" i="1"/>
  <c r="AG156" i="1"/>
  <c r="AG28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A66" i="5" s="1"/>
  <c r="AG41" i="1"/>
  <c r="AG334" i="1"/>
  <c r="AG262" i="1"/>
  <c r="A72" i="5" s="1"/>
  <c r="AG126" i="1"/>
  <c r="AG248" i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A67" i="5" s="1"/>
  <c r="AG80" i="1"/>
  <c r="AG36" i="1"/>
  <c r="AG224" i="1"/>
  <c r="AG243" i="1"/>
  <c r="AG341" i="1"/>
  <c r="AG116" i="1"/>
  <c r="AG139" i="1"/>
  <c r="AG338" i="1"/>
  <c r="AG76" i="1"/>
  <c r="AG100" i="1"/>
  <c r="AG229" i="1"/>
  <c r="AG83" i="1"/>
  <c r="AG204" i="1"/>
  <c r="AG47" i="1"/>
  <c r="AG253" i="1"/>
  <c r="A61" i="5" s="1"/>
  <c r="AG255" i="1"/>
  <c r="A63" i="5" s="1"/>
  <c r="AG82" i="1"/>
  <c r="AG256" i="1"/>
  <c r="A64" i="5" s="1"/>
  <c r="AG233" i="1"/>
  <c r="AG252" i="1"/>
  <c r="A60" i="5" s="1"/>
  <c r="AG305" i="1"/>
  <c r="AG140" i="1"/>
  <c r="AG194" i="1"/>
  <c r="AG149" i="1"/>
  <c r="AG177" i="1"/>
  <c r="AG181" i="1"/>
  <c r="AG213" i="1"/>
  <c r="AG128" i="1"/>
  <c r="AG327" i="1"/>
  <c r="AG143" i="1"/>
  <c r="AG292" i="1"/>
  <c r="AG250" i="1"/>
  <c r="A58" i="5" s="1"/>
  <c r="AG347" i="1"/>
  <c r="AG174" i="1"/>
  <c r="AG71" i="1"/>
  <c r="AG104" i="1"/>
  <c r="AG257" i="1"/>
  <c r="A65" i="5" s="1"/>
  <c r="AG157" i="1"/>
  <c r="AG185" i="1"/>
  <c r="AG230" i="1"/>
  <c r="AG107" i="1"/>
  <c r="AG175" i="1"/>
  <c r="AG146" i="1"/>
  <c r="AG24" i="1"/>
  <c r="AG169" i="1"/>
  <c r="AG150" i="1"/>
  <c r="AG98" i="1"/>
  <c r="AG331" i="1"/>
  <c r="AG75" i="1"/>
  <c r="AG212" i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AG333" i="1"/>
  <c r="AG131" i="1"/>
  <c r="AG242" i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AG323" i="1"/>
  <c r="AG110" i="1"/>
  <c r="AG206" i="1"/>
  <c r="AG196" i="1"/>
  <c r="AG227" i="1"/>
  <c r="AG203" i="1"/>
  <c r="AG208" i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AG171" i="1"/>
  <c r="AG30" i="1"/>
  <c r="AG123" i="1"/>
  <c r="AG109" i="1"/>
  <c r="AG226" i="1"/>
  <c r="AG142" i="1"/>
  <c r="AG67" i="1"/>
  <c r="AG218" i="1"/>
  <c r="AG152" i="1"/>
  <c r="AG43" i="1"/>
  <c r="AG72" i="1"/>
  <c r="AG202" i="1"/>
  <c r="AG133" i="1"/>
  <c r="AG225" i="1"/>
  <c r="AG138" i="1"/>
  <c r="AG318" i="1"/>
  <c r="AG322" i="1"/>
  <c r="AG34" i="1"/>
  <c r="AG182" i="1"/>
  <c r="AG141" i="1"/>
  <c r="AG198" i="1"/>
  <c r="AG311" i="1"/>
  <c r="AG183" i="1"/>
  <c r="AG240" i="1"/>
  <c r="AG310" i="1"/>
  <c r="AG120" i="1"/>
  <c r="AG316" i="1"/>
  <c r="AG95" i="1"/>
  <c r="AG117" i="1"/>
  <c r="AG235" i="1"/>
  <c r="AG193" i="1"/>
  <c r="AG69" i="1"/>
  <c r="AG93" i="1"/>
  <c r="AG260" i="1"/>
  <c r="A70" i="5" s="1"/>
  <c r="AG106" i="1"/>
  <c r="AG119" i="1"/>
  <c r="AG349" i="1"/>
  <c r="AG130" i="1"/>
  <c r="AG164" i="1"/>
  <c r="AG254" i="1"/>
  <c r="A62" i="5" s="1"/>
  <c r="AG324" i="1"/>
  <c r="AG151" i="1"/>
  <c r="AG207" i="1"/>
  <c r="AG209" i="1"/>
  <c r="AG70" i="1"/>
  <c r="AG102" i="1"/>
  <c r="AG306" i="1"/>
  <c r="AG88" i="1"/>
  <c r="AG228" i="1"/>
  <c r="AG160" i="1"/>
  <c r="AG343" i="1"/>
  <c r="AG159" i="1"/>
  <c r="AG165" i="1"/>
  <c r="AG345" i="1"/>
  <c r="AG346" i="1"/>
  <c r="AG97" i="1"/>
  <c r="AG45" i="1"/>
  <c r="AG330" i="1"/>
  <c r="AG231" i="1"/>
  <c r="AG201" i="1"/>
  <c r="AG215" i="1"/>
  <c r="AG309" i="1"/>
  <c r="AG37" i="1"/>
  <c r="AG304" i="1"/>
  <c r="AG199" i="1"/>
  <c r="AG337" i="1"/>
  <c r="AG239" i="1"/>
  <c r="AG261" i="1"/>
  <c r="A71" i="5" s="1"/>
  <c r="AG180" i="1"/>
  <c r="AG344" i="1"/>
  <c r="AG85" i="1"/>
  <c r="AG161" i="1"/>
  <c r="AG214" i="1"/>
  <c r="AG108" i="1"/>
  <c r="AG184" i="1"/>
  <c r="AG166" i="1"/>
  <c r="AG223" i="1"/>
  <c r="AG122" i="1"/>
  <c r="AG94" i="1"/>
  <c r="AG219" i="1"/>
  <c r="AG236" i="1"/>
  <c r="AG210" i="1"/>
  <c r="AG234" i="1"/>
  <c r="AG348" i="1"/>
  <c r="AG308" i="1"/>
  <c r="AG99" i="1"/>
  <c r="A243" i="5"/>
  <c r="A269" i="5"/>
  <c r="A242" i="5"/>
  <c r="A252" i="5"/>
  <c r="A260" i="5"/>
  <c r="A265" i="5"/>
  <c r="A261" i="5"/>
  <c r="A262" i="5"/>
  <c r="A271" i="5" l="1"/>
  <c r="A240" i="5"/>
  <c r="A234" i="5"/>
  <c r="A222" i="5"/>
  <c r="A199" i="5"/>
  <c r="A263" i="5"/>
  <c r="A237" i="5"/>
  <c r="A209" i="5"/>
  <c r="A238" i="5"/>
  <c r="A246" i="5"/>
  <c r="A239" i="5"/>
  <c r="A182" i="5"/>
  <c r="A211" i="5"/>
  <c r="A264" i="5"/>
  <c r="A245" i="5"/>
  <c r="A254" i="5"/>
  <c r="A206" i="5"/>
  <c r="A235" i="5"/>
  <c r="A233" i="5"/>
  <c r="A244" i="5"/>
  <c r="A230" i="5"/>
  <c r="A258" i="5"/>
  <c r="A232" i="5"/>
  <c r="A190" i="5"/>
  <c r="A204" i="5"/>
  <c r="A207" i="5"/>
  <c r="A267" i="5"/>
  <c r="A236" i="5"/>
  <c r="A221" i="5"/>
  <c r="A259" i="5"/>
  <c r="A202" i="5"/>
  <c r="A249" i="5"/>
  <c r="A69" i="5"/>
  <c r="A248" i="5"/>
  <c r="A247" i="5"/>
  <c r="A212" i="5"/>
  <c r="A203" i="5"/>
  <c r="A177" i="5"/>
  <c r="A195" i="5"/>
  <c r="A173" i="5"/>
  <c r="A192" i="5"/>
  <c r="A185" i="5"/>
  <c r="A227" i="5"/>
  <c r="A270" i="5"/>
  <c r="A191" i="5"/>
  <c r="A205" i="5"/>
  <c r="A193" i="5"/>
  <c r="A208" i="5"/>
  <c r="A231" i="5"/>
  <c r="A198" i="5"/>
  <c r="A241" i="5"/>
  <c r="A228" i="5"/>
  <c r="A187" i="5"/>
  <c r="A175" i="5"/>
  <c r="A197" i="5"/>
  <c r="A172" i="5"/>
  <c r="A196" i="5"/>
  <c r="A174" i="5"/>
  <c r="A184" i="5"/>
  <c r="A180" i="5"/>
  <c r="A183" i="5"/>
  <c r="A229" i="5"/>
  <c r="A201" i="5"/>
  <c r="A178" i="5"/>
  <c r="A181" i="5"/>
  <c r="A188" i="5"/>
  <c r="A176" i="5"/>
  <c r="A194" i="5"/>
  <c r="A179" i="5"/>
  <c r="A54" i="5"/>
  <c r="A225" i="5"/>
  <c r="A167" i="5"/>
  <c r="A168" i="5"/>
  <c r="A53" i="5"/>
  <c r="A224" i="5"/>
  <c r="A52" i="5"/>
  <c r="A223" i="5"/>
  <c r="A55" i="5"/>
  <c r="A226" i="5"/>
  <c r="A91" i="5"/>
  <c r="A86" i="5"/>
  <c r="A89" i="5"/>
  <c r="A97" i="5"/>
  <c r="A93" i="5"/>
  <c r="A213" i="5"/>
  <c r="A83" i="5"/>
  <c r="A80" i="5"/>
  <c r="A87" i="5"/>
  <c r="A85" i="5"/>
  <c r="A82" i="5"/>
  <c r="A102" i="5"/>
  <c r="A92" i="5"/>
  <c r="A88" i="5"/>
  <c r="A84" i="5"/>
  <c r="A81" i="5"/>
  <c r="A104" i="5"/>
  <c r="A103" i="5"/>
  <c r="A111" i="5"/>
  <c r="A276" i="5"/>
  <c r="A79" i="5"/>
  <c r="A250" i="5"/>
  <c r="A155" i="5"/>
  <c r="A159" i="5"/>
  <c r="A137" i="5"/>
  <c r="A133" i="5"/>
  <c r="A120" i="5"/>
  <c r="A156" i="5"/>
  <c r="A119" i="5"/>
  <c r="A186" i="5"/>
  <c r="A121" i="5"/>
  <c r="A189" i="5"/>
  <c r="A162" i="5"/>
  <c r="A152" i="5"/>
  <c r="A130" i="5"/>
  <c r="A144" i="5"/>
  <c r="A115" i="5"/>
  <c r="A200" i="5"/>
  <c r="A135" i="5"/>
  <c r="A122" i="5"/>
  <c r="A117" i="5"/>
  <c r="A148" i="5"/>
  <c r="A151" i="5"/>
  <c r="A127" i="5"/>
  <c r="A146" i="5"/>
  <c r="A68" i="5"/>
  <c r="A158" i="5"/>
  <c r="A141" i="5"/>
  <c r="A143" i="5"/>
  <c r="A125" i="5"/>
  <c r="A126" i="5"/>
  <c r="A114" i="5"/>
  <c r="A140" i="5"/>
  <c r="A129" i="5"/>
  <c r="A210" i="5"/>
  <c r="A138" i="5" l="1"/>
  <c r="A109" i="5"/>
  <c r="A169" i="5"/>
  <c r="A171" i="5"/>
  <c r="A112" i="5"/>
  <c r="A136" i="5"/>
  <c r="A164" i="5"/>
  <c r="A150" i="5"/>
  <c r="A113" i="5"/>
  <c r="A157" i="5"/>
  <c r="A134" i="5"/>
  <c r="A118" i="5"/>
  <c r="A116" i="5"/>
  <c r="A154" i="5"/>
  <c r="A163" i="5"/>
  <c r="A124" i="5"/>
  <c r="A160" i="5"/>
  <c r="A139" i="5"/>
  <c r="A165" i="5"/>
  <c r="A170" i="5"/>
  <c r="A217" i="5"/>
  <c r="A214" i="5"/>
  <c r="A166" i="5"/>
  <c r="A218" i="5"/>
  <c r="A110" i="5"/>
  <c r="A105" i="5"/>
  <c r="A123" i="5"/>
  <c r="A147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220" i="5"/>
  <c r="A219" i="5"/>
  <c r="A108" i="5"/>
</calcChain>
</file>

<file path=xl/sharedStrings.xml><?xml version="1.0" encoding="utf-8"?>
<sst xmlns="http://schemas.openxmlformats.org/spreadsheetml/2006/main" count="2928" uniqueCount="1129">
  <si>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</si>
  <si>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</si>
  <si>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</si>
  <si>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</si>
  <si>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</si>
  <si>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</si>
  <si>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</si>
  <si>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</si>
  <si>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</si>
  <si>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</si>
  <si>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</si>
  <si>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</si>
  <si>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</si>
  <si>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</si>
  <si>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</si>
  <si>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</si>
  <si>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</si>
  <si>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</si>
  <si>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</si>
  <si>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</si>
  <si>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</si>
  <si>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</si>
  <si>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</si>
  <si>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</si>
  <si>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</si>
  <si>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</si>
  <si>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</si>
  <si>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</si>
  <si>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</si>
  <si>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</si>
  <si>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</si>
  <si>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</si>
  <si>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</si>
  <si>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</si>
  <si>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</si>
  <si>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</si>
  <si>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</si>
  <si>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</si>
  <si>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</si>
  <si>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</si>
  <si>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</si>
  <si>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</si>
  <si>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</si>
  <si>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</si>
  <si>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</si>
  <si>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</si>
  <si>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</si>
  <si>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</si>
  <si>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</si>
  <si>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</si>
  <si>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</si>
  <si>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</si>
  <si>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</si>
  <si>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</si>
  <si>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</si>
  <si>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</si>
  <si>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</si>
  <si>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</si>
  <si>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</si>
  <si>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</si>
  <si>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</si>
  <si>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</si>
  <si>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</si>
  <si>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</si>
  <si>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</si>
  <si>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</si>
  <si>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</si>
  <si>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</si>
  <si>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</si>
  <si>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</si>
  <si>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</si>
  <si>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</si>
  <si>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</si>
  <si>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</si>
  <si>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</si>
  <si>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</si>
  <si>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</si>
  <si>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</si>
  <si>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</si>
  <si>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</si>
  <si>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</si>
  <si>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</si>
  <si>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</si>
  <si>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</si>
  <si>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</si>
  <si>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</si>
  <si>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</si>
  <si>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</si>
  <si>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</si>
  <si>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</si>
  <si>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</si>
  <si>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</si>
  <si>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</si>
  <si>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</si>
  <si>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</si>
  <si>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</si>
  <si>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</si>
  <si>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</si>
  <si>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</si>
  <si>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</si>
  <si>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</si>
  <si>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</si>
  <si>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</si>
  <si>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</si>
  <si>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</si>
  <si>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</si>
  <si>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</si>
  <si>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</si>
  <si>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</si>
  <si>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</si>
  <si>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</si>
  <si>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</si>
  <si>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</si>
  <si>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</si>
  <si>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</si>
  <si>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</si>
  <si>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</si>
  <si>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</si>
  <si>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</si>
  <si>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</si>
  <si>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</si>
  <si>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</si>
  <si>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</si>
  <si>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</si>
  <si>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</si>
  <si>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</si>
  <si>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</si>
  <si>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</si>
  <si>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</si>
  <si>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</si>
  <si>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</si>
  <si>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</si>
  <si>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</si>
  <si>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</si>
  <si>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</si>
  <si>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</si>
  <si>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</si>
  <si>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</si>
  <si>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</si>
  <si>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</si>
  <si>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</si>
  <si>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</si>
  <si>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</si>
  <si>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</si>
  <si>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</si>
  <si>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</si>
  <si>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</si>
  <si>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</si>
  <si>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</si>
  <si>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</si>
  <si>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</si>
  <si>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</si>
  <si>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</si>
  <si>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</si>
  <si>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</si>
  <si>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</si>
  <si>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</si>
  <si>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</si>
  <si>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</si>
  <si>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</si>
  <si>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</si>
  <si>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</si>
  <si>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</si>
  <si>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</si>
  <si>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</si>
  <si>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</si>
  <si>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</si>
  <si>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</si>
  <si>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</si>
  <si>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</si>
  <si>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</si>
  <si>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</si>
  <si>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</si>
  <si>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</si>
  <si>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</si>
  <si>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</si>
  <si>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</si>
  <si>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</si>
  <si>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</si>
  <si>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</si>
  <si>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</si>
  <si>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</si>
  <si>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</si>
  <si>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</si>
  <si>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</si>
  <si>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</si>
  <si>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</si>
  <si>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</si>
  <si>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</si>
  <si>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</si>
  <si>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</si>
  <si>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</si>
  <si>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</si>
  <si>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</si>
  <si>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</si>
  <si>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</si>
  <si>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</si>
  <si>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</si>
  <si>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</si>
  <si>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</si>
  <si>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</si>
  <si>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</si>
  <si>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</si>
  <si>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</si>
  <si>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</si>
  <si>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</si>
  <si>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</si>
  <si>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</si>
  <si>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</si>
  <si>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</si>
  <si>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</si>
  <si>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</si>
  <si>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</si>
  <si>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</si>
  <si>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</si>
  <si>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</si>
  <si>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</si>
  <si>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</si>
  <si>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</si>
  <si>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</si>
  <si>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</si>
  <si>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</si>
  <si>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</si>
  <si>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</si>
  <si>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</si>
  <si>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</si>
  <si>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</si>
  <si>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</si>
  <si>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</si>
  <si>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</si>
  <si>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</si>
  <si>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</si>
  <si>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</si>
  <si>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</si>
  <si>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</si>
  <si>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</si>
  <si>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</si>
  <si>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</si>
  <si>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</si>
  <si>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</si>
  <si>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</si>
  <si>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</si>
  <si>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</si>
  <si>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</si>
  <si>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</si>
  <si>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</si>
  <si>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</si>
  <si>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</si>
  <si>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</si>
  <si>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</si>
  <si>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</si>
  <si>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</si>
  <si>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</si>
  <si>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</si>
  <si>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</si>
  <si>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</si>
  <si>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</si>
  <si>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</si>
  <si>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</si>
  <si>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</si>
  <si>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</si>
  <si>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</si>
  <si>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</si>
  <si>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</si>
  <si>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</si>
  <si>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</si>
  <si>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</si>
  <si>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</si>
  <si>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</si>
  <si>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</si>
  <si>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</si>
  <si>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</si>
  <si>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</si>
  <si>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</si>
  <si>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</si>
  <si>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</si>
  <si>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</si>
  <si>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</si>
  <si>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</si>
  <si>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</si>
  <si>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</si>
  <si>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</si>
  <si>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</si>
  <si>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</si>
  <si>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</si>
  <si>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</si>
  <si>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</si>
  <si>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</si>
  <si>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</si>
  <si>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</si>
  <si>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</si>
  <si>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</si>
  <si>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</si>
  <si>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</si>
  <si>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</si>
  <si>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</si>
  <si>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</si>
  <si>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</si>
  <si>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</si>
  <si>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</si>
  <si>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</si>
  <si>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</si>
  <si>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</si>
  <si>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</si>
  <si>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</si>
  <si>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</si>
  <si>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</si>
  <si>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</si>
  <si>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</si>
  <si>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</si>
  <si>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</si>
  <si>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</si>
  <si>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</si>
  <si>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</si>
  <si>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</si>
  <si>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</si>
  <si>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</si>
  <si>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</si>
  <si>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</si>
  <si>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</si>
  <si>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</si>
  <si>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</si>
  <si>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</si>
  <si>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</si>
  <si>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</si>
  <si>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</si>
  <si>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</si>
  <si>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</si>
  <si>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</si>
  <si>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</si>
  <si>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</si>
  <si>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</si>
  <si>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</si>
  <si>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</si>
  <si>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</si>
  <si>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</si>
  <si>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</si>
  <si>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</si>
  <si>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</si>
  <si>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</si>
  <si>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</si>
  <si>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</si>
  <si>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</si>
  <si>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</si>
  <si>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</si>
  <si>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</si>
  <si>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</si>
  <si>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</si>
  <si>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</si>
  <si>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</si>
  <si>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</si>
  <si>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</si>
  <si>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</si>
  <si>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</si>
  <si>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</si>
  <si>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</si>
  <si>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</si>
  <si>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</si>
  <si>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</si>
  <si>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</si>
  <si>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</si>
  <si>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</si>
  <si>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</si>
  <si>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</si>
  <si>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</si>
  <si>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</si>
  <si>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</si>
  <si>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</si>
  <si>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</si>
  <si>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</si>
  <si>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</si>
  <si>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</si>
  <si>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</si>
  <si>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</si>
  <si>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</si>
  <si>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</si>
  <si>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</si>
  <si>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</si>
  <si>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</si>
  <si>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</si>
  <si>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</si>
  <si>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</si>
  <si>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</si>
  <si>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</si>
  <si>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</si>
  <si>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</si>
  <si>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</si>
  <si>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</si>
  <si>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</si>
  <si>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</si>
  <si>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</si>
  <si>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</si>
  <si>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</si>
  <si>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</si>
  <si>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</si>
  <si>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</si>
  <si>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</si>
  <si>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</si>
  <si>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</si>
  <si>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</si>
  <si>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</si>
  <si>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</si>
  <si>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</si>
  <si>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</si>
  <si>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</si>
  <si>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</si>
  <si>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</si>
  <si>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</si>
  <si>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</si>
  <si>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</si>
  <si>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</si>
  <si>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</si>
  <si>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</si>
  <si>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</si>
  <si>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</si>
  <si>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</si>
  <si>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</si>
  <si>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</si>
  <si>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</si>
  <si>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</si>
  <si>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</si>
  <si>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</si>
  <si>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</si>
  <si>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</si>
  <si>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</si>
  <si>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</si>
  <si>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</si>
  <si>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</si>
  <si>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</si>
  <si>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</si>
  <si>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</si>
  <si>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</si>
  <si>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</si>
  <si>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</si>
  <si>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</si>
  <si>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</si>
  <si>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</si>
  <si>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</si>
  <si>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</si>
  <si>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</si>
  <si>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</si>
  <si>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</si>
  <si>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</si>
  <si>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</si>
  <si>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</si>
  <si>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</si>
  <si>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</si>
  <si>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</si>
  <si>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</si>
  <si>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</si>
  <si>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</si>
  <si>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</si>
  <si>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</si>
  <si>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</si>
  <si>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</si>
  <si>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</si>
  <si>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</si>
  <si>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</si>
  <si>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</si>
  <si>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</si>
  <si>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</si>
  <si>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</si>
  <si>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</si>
  <si>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</si>
  <si>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</si>
  <si>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</si>
  <si>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</si>
  <si>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</si>
  <si>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</si>
  <si>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</si>
  <si>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</si>
  <si>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</si>
  <si>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</si>
  <si>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</si>
  <si>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</si>
  <si>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</si>
  <si>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</si>
  <si>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</si>
  <si>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</si>
  <si>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</si>
  <si>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</si>
  <si>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</si>
  <si>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</si>
  <si>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</si>
  <si>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</si>
  <si>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</si>
  <si>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</si>
  <si>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</si>
  <si>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</si>
  <si>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</si>
  <si>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</si>
  <si>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</si>
  <si>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</si>
  <si>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</si>
  <si>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</si>
  <si>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</si>
  <si>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</si>
  <si>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</si>
  <si>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</si>
  <si>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</si>
  <si>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</si>
  <si>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</si>
  <si>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</si>
  <si>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</si>
  <si>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</si>
  <si>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</si>
  <si>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</si>
  <si>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</si>
  <si>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</si>
  <si>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</si>
  <si>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</si>
  <si>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</si>
  <si>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</si>
  <si>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</si>
  <si>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</si>
  <si>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</si>
  <si>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</si>
  <si>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</si>
  <si>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</si>
  <si>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</si>
  <si>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</si>
  <si>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</si>
  <si>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</si>
  <si>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</si>
  <si>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</si>
  <si>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</si>
  <si>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</si>
  <si>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</si>
  <si>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</si>
  <si>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</si>
  <si>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</si>
  <si>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</si>
  <si>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</si>
  <si>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</si>
  <si>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</si>
  <si>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</si>
  <si>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</si>
  <si>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</si>
  <si>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</si>
  <si>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</si>
  <si>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</si>
  <si>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</si>
  <si>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</si>
  <si>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</si>
  <si>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</si>
  <si>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</si>
  <si>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</si>
  <si>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</si>
  <si>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</si>
  <si>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</si>
  <si>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</si>
  <si>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</si>
  <si>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</si>
  <si>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</si>
  <si>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</si>
  <si>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</si>
  <si>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</si>
  <si>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</si>
  <si>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</si>
  <si>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</si>
  <si>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</si>
  <si>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</si>
  <si>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</si>
  <si>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</si>
  <si>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</si>
  <si>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</si>
  <si>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</si>
  <si>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</si>
  <si>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</si>
  <si>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</si>
  <si>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</si>
  <si>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</si>
  <si>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</si>
  <si>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</si>
  <si>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</si>
  <si>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</si>
  <si>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</si>
  <si>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</si>
  <si>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</si>
  <si>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</si>
  <si>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</si>
  <si>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</si>
  <si>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</si>
  <si>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</si>
  <si>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</si>
  <si>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</si>
  <si>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</si>
  <si>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</si>
  <si>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</si>
  <si>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</si>
  <si>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</si>
  <si>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</si>
  <si>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</si>
  <si>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</si>
  <si>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</si>
  <si>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</si>
  <si>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</si>
  <si>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</si>
  <si>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</si>
  <si>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</si>
  <si>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</si>
  <si>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</si>
  <si>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</si>
  <si>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</si>
  <si>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</si>
  <si>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</si>
  <si>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</si>
  <si>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</si>
  <si>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</si>
  <si>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</si>
  <si>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</si>
  <si>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</si>
  <si>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</si>
  <si>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</si>
  <si>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</si>
  <si>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</si>
  <si>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</si>
  <si>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</si>
  <si>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</si>
  <si>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</si>
  <si>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</si>
  <si>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</si>
  <si>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</si>
  <si>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</si>
  <si>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</si>
  <si>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</si>
  <si>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</si>
  <si>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</si>
  <si>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</si>
  <si>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</si>
  <si>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</si>
  <si>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</si>
  <si>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</si>
  <si>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</si>
  <si>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</si>
  <si>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</si>
  <si>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</si>
  <si>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</si>
  <si>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</si>
  <si>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</si>
  <si>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</si>
  <si>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</si>
  <si>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</si>
  <si>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</si>
  <si>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</si>
  <si>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</si>
  <si>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</si>
  <si>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</si>
  <si>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</si>
  <si>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</si>
  <si>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</si>
  <si>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</si>
  <si>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</si>
  <si>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</si>
  <si>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</si>
  <si>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</si>
  <si>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</si>
  <si>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</si>
  <si>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</si>
  <si>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</si>
  <si>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</si>
  <si>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</si>
  <si>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</si>
  <si>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</si>
  <si>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</si>
  <si>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</si>
  <si>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</si>
  <si>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</si>
  <si>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</si>
  <si>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</si>
  <si>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</si>
  <si>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</si>
  <si>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</si>
  <si>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</si>
  <si>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</si>
  <si>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</si>
  <si>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</si>
  <si>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</si>
  <si>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</si>
  <si>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</si>
  <si>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</si>
  <si>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</si>
  <si>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</si>
  <si>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</si>
  <si>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</si>
  <si>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</si>
  <si>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</si>
  <si>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</si>
  <si>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</si>
  <si>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</si>
  <si>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</si>
  <si>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</si>
  <si>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</si>
  <si>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</si>
  <si>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</si>
  <si>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</si>
  <si>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</si>
  <si>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</si>
  <si>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</si>
  <si>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</si>
  <si>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</si>
  <si>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</si>
  <si>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</si>
  <si>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</si>
  <si>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</si>
  <si>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</si>
  <si>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</si>
  <si>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</si>
  <si>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</si>
  <si>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</si>
  <si>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</si>
  <si>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</si>
  <si>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</si>
  <si>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</si>
  <si>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</si>
  <si>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</si>
  <si>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</si>
  <si>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</si>
  <si>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</si>
  <si>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</si>
  <si>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</si>
  <si>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</si>
  <si>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</si>
  <si>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</si>
  <si>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</si>
  <si>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</si>
  <si>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</si>
  <si>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</si>
  <si>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</si>
  <si>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</si>
  <si>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</si>
  <si>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</si>
  <si>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</si>
  <si>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</si>
  <si>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</si>
  <si>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</si>
  <si>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</si>
  <si>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</si>
  <si>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</si>
  <si>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</si>
  <si>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</si>
  <si>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</si>
  <si>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</si>
  <si>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</si>
  <si>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</si>
  <si>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</si>
  <si>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</si>
  <si>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</si>
  <si>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</si>
  <si>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</si>
  <si>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</si>
  <si>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</si>
  <si>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</si>
  <si>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</si>
  <si>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</si>
  <si>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</si>
  <si>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</si>
  <si>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</si>
  <si>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</si>
  <si>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</si>
  <si>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</si>
  <si>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</si>
  <si>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</si>
  <si>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</si>
  <si>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</si>
  <si>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</si>
  <si>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</si>
  <si>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</si>
  <si>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</si>
  <si>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</si>
  <si>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</si>
  <si>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</si>
  <si>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</si>
  <si>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</si>
  <si>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</si>
  <si>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</si>
  <si>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</si>
  <si>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</si>
  <si>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</si>
  <si>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</si>
  <si>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</si>
  <si>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</si>
  <si>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</si>
  <si>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</si>
  <si>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</si>
  <si>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</si>
  <si>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</si>
  <si>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</si>
  <si>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</si>
  <si>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</si>
  <si>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</si>
  <si>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</si>
  <si>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</si>
  <si>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</si>
  <si>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</si>
  <si>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</si>
  <si>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</si>
  <si>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</si>
  <si>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</si>
  <si>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</si>
  <si>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</si>
  <si>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</si>
  <si>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</si>
  <si>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</si>
  <si>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</si>
  <si>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</si>
  <si>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</si>
  <si>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</si>
  <si>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</si>
  <si>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</si>
  <si>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</si>
  <si>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</si>
  <si>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</si>
  <si>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</si>
  <si>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</si>
  <si>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</si>
  <si>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</si>
  <si>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</si>
  <si>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</si>
  <si>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</si>
  <si>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</si>
  <si>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</si>
  <si>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</si>
  <si>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</si>
  <si>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</si>
  <si>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</si>
  <si>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</si>
  <si>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</si>
  <si>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</si>
  <si>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</si>
  <si>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</si>
  <si>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</si>
  <si>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</si>
  <si>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</si>
  <si>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</si>
  <si>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</si>
  <si>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</si>
  <si>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</si>
  <si>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</si>
  <si>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</si>
  <si>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</si>
  <si>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</si>
  <si>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</si>
  <si>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</si>
  <si>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</si>
  <si>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</si>
  <si>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</si>
  <si>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</si>
  <si>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</si>
  <si>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</si>
  <si>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</si>
  <si>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</si>
  <si>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</si>
  <si>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</si>
  <si>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</si>
  <si>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</si>
  <si>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</si>
  <si>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</si>
  <si>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</si>
  <si>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</si>
  <si>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</si>
  <si>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</si>
  <si>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</si>
  <si>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</si>
  <si>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</si>
  <si>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</si>
  <si>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</si>
  <si>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</si>
  <si>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</si>
  <si>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</si>
  <si>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</si>
  <si>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</si>
  <si>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</si>
  <si>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</si>
  <si>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</si>
  <si>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</si>
  <si>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</si>
  <si>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</si>
  <si>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</si>
  <si>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</si>
  <si>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</si>
  <si>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</si>
  <si>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</si>
  <si>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</si>
  <si>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</si>
  <si>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</si>
  <si>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</si>
  <si>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</si>
  <si>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</si>
  <si>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</si>
  <si>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</si>
  <si>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</si>
  <si>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</si>
  <si>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</si>
  <si>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</si>
  <si>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</si>
  <si>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</si>
  <si>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</si>
  <si>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</si>
  <si>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</si>
  <si>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</si>
  <si>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</si>
  <si>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</si>
  <si>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</si>
  <si>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</si>
  <si>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</si>
  <si>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</si>
  <si>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</si>
  <si>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</si>
  <si>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</si>
  <si>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</si>
  <si>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</si>
  <si>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</si>
  <si>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</si>
  <si>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</si>
  <si>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</si>
  <si>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</si>
  <si>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</si>
  <si>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</si>
  <si>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</si>
  <si>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</si>
  <si>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</si>
  <si>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</si>
  <si>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</si>
  <si>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</si>
  <si>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</si>
  <si>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</si>
  <si>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</si>
  <si>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</si>
  <si>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</si>
  <si>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</si>
  <si>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</si>
  <si>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</si>
  <si>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</si>
  <si>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</si>
  <si>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</si>
  <si>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</si>
  <si>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</si>
  <si>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</si>
  <si>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</si>
  <si>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</si>
  <si>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</si>
  <si>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</si>
  <si>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</si>
  <si>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</si>
  <si>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</si>
  <si>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</si>
  <si>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</si>
  <si>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</si>
  <si>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</si>
  <si>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</si>
  <si>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</si>
  <si>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</si>
  <si>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</si>
  <si>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</si>
  <si>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</si>
  <si>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</si>
  <si>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</si>
  <si>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</si>
  <si>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</si>
  <si>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</si>
  <si>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</si>
  <si>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</si>
  <si>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</si>
  <si>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</si>
  <si>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</si>
  <si>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</si>
  <si>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</si>
  <si>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</si>
  <si>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</si>
  <si>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</si>
  <si>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</si>
  <si>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</si>
  <si>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</si>
  <si>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</si>
  <si>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</si>
  <si>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</si>
  <si>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</si>
  <si>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</si>
  <si>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</si>
  <si>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</si>
  <si>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</si>
  <si>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</si>
  <si>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</si>
  <si>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</si>
  <si>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</si>
  <si>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</si>
  <si>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</si>
  <si>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</si>
  <si>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</si>
  <si>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</si>
  <si>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</si>
  <si>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</si>
  <si>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</si>
  <si>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</si>
  <si>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</si>
  <si>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</si>
  <si>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</si>
  <si>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</si>
  <si>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</si>
  <si>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</si>
  <si>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</si>
  <si>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</si>
  <si>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</si>
  <si>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</si>
  <si>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</si>
  <si>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</si>
  <si>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</si>
  <si>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</si>
  <si>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</si>
  <si>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</si>
  <si>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</si>
  <si>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</si>
  <si>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</si>
  <si>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</si>
  <si>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</si>
  <si>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</si>
  <si>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</si>
  <si>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</si>
  <si>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</si>
  <si>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</si>
  <si>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</si>
  <si>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</si>
  <si>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</si>
  <si>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</si>
  <si>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</si>
  <si>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</si>
  <si>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</si>
  <si>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</si>
  <si>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</si>
  <si>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</si>
  <si>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</si>
  <si>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</si>
  <si>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</si>
  <si>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</si>
  <si>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</si>
  <si>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</si>
  <si>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</si>
  <si>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</si>
  <si>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</si>
  <si>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</si>
  <si>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</si>
  <si>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</si>
  <si>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</si>
  <si>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</si>
  <si>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</si>
  <si>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</si>
  <si>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→
5</t>
  </si>
  <si>
    <t>→
5
選択</t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</si>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</sst>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484"/>
      <c r="B3" s="485"/>
      <c r="C3" s="485"/>
      <c r="D3" s="488"/>
      <c r="E3" s="484" t="s">
        <v>3</v>
      </c>
      <c r="F3" s="485"/>
      <c r="G3" s="485" t="s">
        <v>3</v>
      </c>
      <c r="H3" s="488"/>
      <c r="I3" s="484" t="s">
        <v>3</v>
      </c>
      <c r="J3" s="485"/>
      <c r="K3" s="485" t="s">
        <v>3</v>
      </c>
      <c r="L3" s="488"/>
      <c r="M3" s="484" t="s">
        <v>3</v>
      </c>
      <c r="N3" s="485"/>
      <c r="O3" s="485" t="s">
        <v>3</v>
      </c>
      <c r="P3" s="488"/>
      <c r="Q3" s="484" t="s">
        <v>3</v>
      </c>
      <c r="R3" s="485"/>
      <c r="S3" s="485" t="s">
        <v>3</v>
      </c>
      <c r="T3" s="488"/>
      <c r="U3" s="484" t="s">
        <v>3</v>
      </c>
      <c r="V3" s="485"/>
      <c r="W3" s="485" t="s">
        <v>3</v>
      </c>
      <c r="X3" s="488"/>
      <c r="Y3" s="484" t="s">
        <v>3</v>
      </c>
      <c r="Z3" s="485"/>
      <c r="AA3" s="485" t="s">
        <v>3</v>
      </c>
      <c r="AB3" s="488"/>
      <c r="AC3" s="484" t="s">
        <v>3</v>
      </c>
      <c r="AD3" s="485"/>
      <c r="AE3" s="485" t="s">
        <v>3</v>
      </c>
      <c r="AF3" s="488"/>
      <c r="AG3" s="484" t="s">
        <v>3</v>
      </c>
      <c r="AH3" s="485"/>
      <c r="AI3" s="485" t="s">
        <v>3</v>
      </c>
      <c r="AJ3" s="488"/>
      <c r="AK3" s="484" t="s">
        <v>3</v>
      </c>
      <c r="AL3" s="485"/>
      <c r="AM3" s="485" t="s">
        <v>3</v>
      </c>
      <c r="AN3" s="488"/>
      <c r="AO3" s="484" t="s">
        <v>3</v>
      </c>
      <c r="AP3" s="485"/>
      <c r="AQ3" s="485" t="s">
        <v>3</v>
      </c>
      <c r="AR3" s="488"/>
      <c r="AS3" s="484" t="s">
        <v>3</v>
      </c>
      <c r="AT3" s="485"/>
      <c r="AU3" s="485" t="s">
        <v>3</v>
      </c>
      <c r="AV3" s="488"/>
      <c r="AW3" s="484" t="s">
        <v>3</v>
      </c>
      <c r="AX3" s="485"/>
      <c r="AY3" s="485" t="s">
        <v>3</v>
      </c>
      <c r="AZ3" s="488"/>
    </row>
    <row r="4" spans="1:52" ht="13" customHeight="1">
      <c r="A4" s="486"/>
      <c r="B4" s="487"/>
      <c r="C4" s="487"/>
      <c r="D4" s="489"/>
      <c r="E4" s="486"/>
      <c r="F4" s="487"/>
      <c r="G4" s="487"/>
      <c r="H4" s="489"/>
      <c r="I4" s="486"/>
      <c r="J4" s="487"/>
      <c r="K4" s="487"/>
      <c r="L4" s="489"/>
      <c r="M4" s="486"/>
      <c r="N4" s="487"/>
      <c r="O4" s="487"/>
      <c r="P4" s="489"/>
      <c r="Q4" s="486"/>
      <c r="R4" s="487"/>
      <c r="S4" s="487"/>
      <c r="T4" s="489"/>
      <c r="U4" s="486"/>
      <c r="V4" s="487"/>
      <c r="W4" s="487"/>
      <c r="X4" s="489"/>
      <c r="Y4" s="486"/>
      <c r="Z4" s="487"/>
      <c r="AA4" s="487"/>
      <c r="AB4" s="489"/>
      <c r="AC4" s="486"/>
      <c r="AD4" s="487"/>
      <c r="AE4" s="487"/>
      <c r="AF4" s="489"/>
      <c r="AG4" s="486"/>
      <c r="AH4" s="487"/>
      <c r="AI4" s="487"/>
      <c r="AJ4" s="489"/>
      <c r="AK4" s="486"/>
      <c r="AL4" s="487"/>
      <c r="AM4" s="487"/>
      <c r="AN4" s="489"/>
      <c r="AO4" s="486"/>
      <c r="AP4" s="487"/>
      <c r="AQ4" s="487"/>
      <c r="AR4" s="489"/>
      <c r="AS4" s="486"/>
      <c r="AT4" s="487"/>
      <c r="AU4" s="487"/>
      <c r="AV4" s="489"/>
      <c r="AW4" s="486"/>
      <c r="AX4" s="487"/>
      <c r="AY4" s="487"/>
      <c r="AZ4" s="489"/>
    </row>
    <row r="5" spans="1:52" ht="13" customHeight="1">
      <c r="A5" s="490" t="s">
        <v>297</v>
      </c>
      <c r="B5" s="491"/>
      <c r="C5" s="487" t="s">
        <v>3</v>
      </c>
      <c r="D5" s="489"/>
      <c r="E5" s="490" t="s">
        <v>299</v>
      </c>
      <c r="F5" s="491"/>
      <c r="G5" s="487" t="s">
        <v>3</v>
      </c>
      <c r="H5" s="489"/>
      <c r="I5" s="490" t="s">
        <v>6</v>
      </c>
      <c r="J5" s="491"/>
      <c r="K5" s="487" t="s">
        <v>3</v>
      </c>
      <c r="L5" s="489"/>
      <c r="M5" s="490" t="s">
        <v>7</v>
      </c>
      <c r="N5" s="491"/>
      <c r="O5" s="487" t="s">
        <v>3</v>
      </c>
      <c r="P5" s="489"/>
      <c r="Q5" s="490" t="s">
        <v>8</v>
      </c>
      <c r="R5" s="491"/>
      <c r="S5" s="487" t="s">
        <v>3</v>
      </c>
      <c r="T5" s="489"/>
      <c r="U5" s="490" t="s">
        <v>9</v>
      </c>
      <c r="V5" s="491"/>
      <c r="W5" s="487" t="s">
        <v>3</v>
      </c>
      <c r="X5" s="489"/>
      <c r="Y5" s="490" t="s">
        <v>10</v>
      </c>
      <c r="Z5" s="491"/>
      <c r="AA5" s="487" t="s">
        <v>3</v>
      </c>
      <c r="AB5" s="489"/>
      <c r="AC5" s="490" t="s">
        <v>11</v>
      </c>
      <c r="AD5" s="491"/>
      <c r="AE5" s="487" t="s">
        <v>3</v>
      </c>
      <c r="AF5" s="489"/>
      <c r="AG5" s="490" t="s">
        <v>12</v>
      </c>
      <c r="AH5" s="491"/>
      <c r="AI5" s="487" t="s">
        <v>3</v>
      </c>
      <c r="AJ5" s="489"/>
      <c r="AK5" s="490" t="s">
        <v>13</v>
      </c>
      <c r="AL5" s="491"/>
      <c r="AM5" s="487" t="s">
        <v>3</v>
      </c>
      <c r="AN5" s="489"/>
      <c r="AO5" s="490" t="s">
        <v>14</v>
      </c>
      <c r="AP5" s="491"/>
      <c r="AQ5" s="487" t="s">
        <v>3</v>
      </c>
      <c r="AR5" s="489"/>
      <c r="AS5" s="490" t="s">
        <v>15</v>
      </c>
      <c r="AT5" s="491"/>
      <c r="AU5" s="487" t="s">
        <v>3</v>
      </c>
      <c r="AV5" s="489"/>
      <c r="AW5" s="490" t="s">
        <v>1067</v>
      </c>
      <c r="AX5" s="491"/>
      <c r="AY5" s="487" t="s">
        <v>3</v>
      </c>
      <c r="AZ5" s="489"/>
    </row>
    <row r="6" spans="1:52" ht="13" customHeight="1" thickBot="1">
      <c r="A6" s="492"/>
      <c r="B6" s="493"/>
      <c r="C6" s="494"/>
      <c r="D6" s="495"/>
      <c r="E6" s="492"/>
      <c r="F6" s="493"/>
      <c r="G6" s="494"/>
      <c r="H6" s="495"/>
      <c r="I6" s="492"/>
      <c r="J6" s="493"/>
      <c r="K6" s="494"/>
      <c r="L6" s="495"/>
      <c r="M6" s="492"/>
      <c r="N6" s="493"/>
      <c r="O6" s="494"/>
      <c r="P6" s="495"/>
      <c r="Q6" s="492"/>
      <c r="R6" s="493"/>
      <c r="S6" s="494"/>
      <c r="T6" s="495"/>
      <c r="U6" s="492"/>
      <c r="V6" s="493"/>
      <c r="W6" s="494"/>
      <c r="X6" s="495"/>
      <c r="Y6" s="492"/>
      <c r="Z6" s="493"/>
      <c r="AA6" s="494"/>
      <c r="AB6" s="495"/>
      <c r="AC6" s="492"/>
      <c r="AD6" s="493"/>
      <c r="AE6" s="494"/>
      <c r="AF6" s="495"/>
      <c r="AG6" s="492"/>
      <c r="AH6" s="493"/>
      <c r="AI6" s="494"/>
      <c r="AJ6" s="495"/>
      <c r="AK6" s="492"/>
      <c r="AL6" s="493"/>
      <c r="AM6" s="494"/>
      <c r="AN6" s="495"/>
      <c r="AO6" s="492"/>
      <c r="AP6" s="493"/>
      <c r="AQ6" s="494"/>
      <c r="AR6" s="495"/>
      <c r="AS6" s="492"/>
      <c r="AT6" s="493"/>
      <c r="AU6" s="494"/>
      <c r="AV6" s="495"/>
      <c r="AW6" s="492"/>
      <c r="AX6" s="493"/>
      <c r="AY6" s="494"/>
      <c r="AZ6" s="495"/>
    </row>
    <row r="7" spans="1:52" ht="13" customHeight="1">
      <c r="C7" s="484" t="s">
        <v>23</v>
      </c>
      <c r="D7" s="485"/>
      <c r="E7" s="485" t="s">
        <v>3</v>
      </c>
      <c r="F7" s="488"/>
      <c r="G7" s="484" t="s">
        <v>25</v>
      </c>
      <c r="H7" s="485"/>
      <c r="I7" s="485"/>
      <c r="J7" s="488"/>
      <c r="K7" s="484" t="s">
        <v>27</v>
      </c>
      <c r="L7" s="485"/>
      <c r="M7" s="485"/>
      <c r="N7" s="488"/>
      <c r="O7" s="484" t="s">
        <v>29</v>
      </c>
      <c r="P7" s="485"/>
      <c r="Q7" s="485"/>
      <c r="R7" s="488"/>
      <c r="S7" s="484" t="s">
        <v>31</v>
      </c>
      <c r="T7" s="485"/>
      <c r="U7" s="485" t="s">
        <v>3</v>
      </c>
      <c r="V7" s="488"/>
      <c r="W7" s="484" t="s">
        <v>33</v>
      </c>
      <c r="X7" s="485"/>
      <c r="Y7" s="485" t="s">
        <v>3</v>
      </c>
      <c r="Z7" s="488"/>
      <c r="AA7" s="484" t="s">
        <v>35</v>
      </c>
      <c r="AB7" s="485"/>
      <c r="AC7" s="485"/>
      <c r="AD7" s="488"/>
      <c r="AE7" s="484" t="s">
        <v>37</v>
      </c>
      <c r="AF7" s="485"/>
      <c r="AG7" s="485"/>
      <c r="AH7" s="488"/>
      <c r="AI7" s="484" t="s">
        <v>39</v>
      </c>
      <c r="AJ7" s="485"/>
      <c r="AK7" s="485"/>
      <c r="AL7" s="488"/>
      <c r="AM7" s="484" t="s">
        <v>41</v>
      </c>
      <c r="AN7" s="485"/>
      <c r="AO7" s="485"/>
      <c r="AP7" s="488"/>
      <c r="AQ7" s="484" t="s">
        <v>3</v>
      </c>
      <c r="AR7" s="485"/>
      <c r="AS7" s="485" t="s">
        <v>3</v>
      </c>
      <c r="AT7" s="488"/>
      <c r="AU7" s="484" t="s">
        <v>3</v>
      </c>
      <c r="AV7" s="485"/>
      <c r="AW7" s="485" t="s">
        <v>3</v>
      </c>
      <c r="AX7" s="488"/>
    </row>
    <row r="8" spans="1:52" ht="13" customHeight="1">
      <c r="C8" s="486"/>
      <c r="D8" s="487"/>
      <c r="E8" s="487"/>
      <c r="F8" s="489"/>
      <c r="G8" s="486"/>
      <c r="H8" s="487"/>
      <c r="I8" s="487"/>
      <c r="J8" s="489"/>
      <c r="K8" s="486"/>
      <c r="L8" s="487"/>
      <c r="M8" s="487"/>
      <c r="N8" s="489"/>
      <c r="O8" s="486"/>
      <c r="P8" s="487"/>
      <c r="Q8" s="487"/>
      <c r="R8" s="489"/>
      <c r="S8" s="486"/>
      <c r="T8" s="487"/>
      <c r="U8" s="487"/>
      <c r="V8" s="489"/>
      <c r="W8" s="486"/>
      <c r="X8" s="487"/>
      <c r="Y8" s="487"/>
      <c r="Z8" s="489"/>
      <c r="AA8" s="486"/>
      <c r="AB8" s="487"/>
      <c r="AC8" s="487"/>
      <c r="AD8" s="489"/>
      <c r="AE8" s="486"/>
      <c r="AF8" s="487"/>
      <c r="AG8" s="487"/>
      <c r="AH8" s="489"/>
      <c r="AI8" s="486"/>
      <c r="AJ8" s="487"/>
      <c r="AK8" s="487"/>
      <c r="AL8" s="489"/>
      <c r="AM8" s="486"/>
      <c r="AN8" s="487"/>
      <c r="AO8" s="487"/>
      <c r="AP8" s="489"/>
      <c r="AQ8" s="486"/>
      <c r="AR8" s="487"/>
      <c r="AS8" s="487"/>
      <c r="AT8" s="489"/>
      <c r="AU8" s="486"/>
      <c r="AV8" s="487"/>
      <c r="AW8" s="487"/>
      <c r="AX8" s="489"/>
    </row>
    <row r="9" spans="1:52" ht="13" customHeight="1">
      <c r="C9" s="520" t="s">
        <v>22</v>
      </c>
      <c r="D9" s="491"/>
      <c r="E9" s="487"/>
      <c r="F9" s="489"/>
      <c r="G9" s="490" t="s">
        <v>24</v>
      </c>
      <c r="H9" s="491"/>
      <c r="I9" s="487" t="s">
        <v>81</v>
      </c>
      <c r="J9" s="489"/>
      <c r="K9" s="490" t="s">
        <v>26</v>
      </c>
      <c r="L9" s="491"/>
      <c r="M9" s="487" t="s">
        <v>16</v>
      </c>
      <c r="N9" s="489"/>
      <c r="O9" s="490" t="s">
        <v>28</v>
      </c>
      <c r="P9" s="491"/>
      <c r="Q9" s="487" t="s">
        <v>17</v>
      </c>
      <c r="R9" s="489"/>
      <c r="S9" s="490" t="s">
        <v>30</v>
      </c>
      <c r="T9" s="491"/>
      <c r="U9" s="487"/>
      <c r="V9" s="489"/>
      <c r="W9" s="490" t="s">
        <v>32</v>
      </c>
      <c r="X9" s="491"/>
      <c r="Y9" s="487"/>
      <c r="Z9" s="489"/>
      <c r="AA9" s="490" t="s">
        <v>34</v>
      </c>
      <c r="AB9" s="491"/>
      <c r="AC9" s="487" t="s">
        <v>18</v>
      </c>
      <c r="AD9" s="489"/>
      <c r="AE9" s="490" t="s">
        <v>36</v>
      </c>
      <c r="AF9" s="491"/>
      <c r="AG9" s="487" t="s">
        <v>19</v>
      </c>
      <c r="AH9" s="489"/>
      <c r="AI9" s="490" t="s">
        <v>38</v>
      </c>
      <c r="AJ9" s="491"/>
      <c r="AK9" s="487" t="s">
        <v>20</v>
      </c>
      <c r="AL9" s="489"/>
      <c r="AM9" s="490" t="s">
        <v>40</v>
      </c>
      <c r="AN9" s="491"/>
      <c r="AO9" s="487" t="s">
        <v>21</v>
      </c>
      <c r="AP9" s="489"/>
      <c r="AQ9" s="490" t="s">
        <v>42</v>
      </c>
      <c r="AR9" s="491"/>
      <c r="AS9" s="487" t="s">
        <v>3</v>
      </c>
      <c r="AT9" s="489"/>
      <c r="AU9" s="490" t="s">
        <v>43</v>
      </c>
      <c r="AV9" s="491"/>
      <c r="AW9" s="487" t="s">
        <v>3</v>
      </c>
      <c r="AX9" s="489"/>
    </row>
    <row r="10" spans="1:52" ht="13" customHeight="1" thickBot="1">
      <c r="C10" s="492"/>
      <c r="D10" s="493"/>
      <c r="E10" s="494"/>
      <c r="F10" s="495"/>
      <c r="G10" s="492"/>
      <c r="H10" s="493"/>
      <c r="I10" s="494"/>
      <c r="J10" s="495"/>
      <c r="K10" s="492"/>
      <c r="L10" s="493"/>
      <c r="M10" s="494"/>
      <c r="N10" s="495"/>
      <c r="O10" s="492"/>
      <c r="P10" s="491"/>
      <c r="Q10" s="487"/>
      <c r="R10" s="489"/>
      <c r="S10" s="490"/>
      <c r="T10" s="493"/>
      <c r="U10" s="494"/>
      <c r="V10" s="495"/>
      <c r="W10" s="492"/>
      <c r="X10" s="493"/>
      <c r="Y10" s="494"/>
      <c r="Z10" s="495"/>
      <c r="AA10" s="492"/>
      <c r="AB10" s="491"/>
      <c r="AC10" s="487"/>
      <c r="AD10" s="489"/>
      <c r="AE10" s="490"/>
      <c r="AF10" s="493"/>
      <c r="AG10" s="494"/>
      <c r="AH10" s="495"/>
      <c r="AI10" s="492"/>
      <c r="AJ10" s="493"/>
      <c r="AK10" s="494"/>
      <c r="AL10" s="495"/>
      <c r="AM10" s="492"/>
      <c r="AN10" s="493"/>
      <c r="AO10" s="494"/>
      <c r="AP10" s="495"/>
      <c r="AQ10" s="492"/>
      <c r="AR10" s="493"/>
      <c r="AS10" s="494"/>
      <c r="AT10" s="495"/>
      <c r="AU10" s="492"/>
      <c r="AV10" s="493"/>
      <c r="AW10" s="494"/>
      <c r="AX10" s="495"/>
    </row>
    <row r="11" spans="1:52" ht="13" customHeight="1" thickTop="1">
      <c r="D11" s="484" t="s">
        <v>56</v>
      </c>
      <c r="E11" s="485"/>
      <c r="F11" s="485"/>
      <c r="G11" s="488"/>
      <c r="H11" s="484" t="s">
        <v>58</v>
      </c>
      <c r="I11" s="485"/>
      <c r="J11" s="485"/>
      <c r="K11" s="488"/>
      <c r="L11" s="484" t="s">
        <v>60</v>
      </c>
      <c r="M11" s="485"/>
      <c r="N11" s="485"/>
      <c r="O11" s="485"/>
      <c r="P11" s="496" t="s">
        <v>62</v>
      </c>
      <c r="Q11" s="497"/>
      <c r="R11" s="497" t="s">
        <v>47</v>
      </c>
      <c r="S11" s="499"/>
      <c r="T11" s="485" t="s">
        <v>794</v>
      </c>
      <c r="U11" s="485"/>
      <c r="V11" s="485"/>
      <c r="W11" s="488"/>
      <c r="X11" s="484" t="s">
        <v>701</v>
      </c>
      <c r="Y11" s="485"/>
      <c r="Z11" s="485"/>
      <c r="AA11" s="485"/>
      <c r="AB11" s="496" t="s">
        <v>599</v>
      </c>
      <c r="AC11" s="497"/>
      <c r="AD11" s="497" t="s">
        <v>51</v>
      </c>
      <c r="AE11" s="499"/>
      <c r="AF11" s="485" t="s">
        <v>703</v>
      </c>
      <c r="AG11" s="485"/>
      <c r="AH11" s="485"/>
      <c r="AI11" s="488"/>
      <c r="AJ11" s="484" t="s">
        <v>704</v>
      </c>
      <c r="AK11" s="485"/>
      <c r="AL11" s="485"/>
      <c r="AM11" s="488"/>
      <c r="AN11" s="484" t="s">
        <v>73</v>
      </c>
      <c r="AO11" s="485"/>
      <c r="AP11" s="485"/>
      <c r="AQ11" s="488"/>
      <c r="AR11" s="484" t="s">
        <v>3</v>
      </c>
      <c r="AS11" s="485"/>
      <c r="AT11" s="485" t="s">
        <v>3</v>
      </c>
      <c r="AU11" s="488"/>
      <c r="AV11" s="484" t="s">
        <v>3</v>
      </c>
      <c r="AW11" s="485"/>
      <c r="AX11" s="485" t="s">
        <v>3</v>
      </c>
      <c r="AY11" s="488"/>
    </row>
    <row r="12" spans="1:52" ht="13" customHeight="1">
      <c r="D12" s="486"/>
      <c r="E12" s="487"/>
      <c r="F12" s="487"/>
      <c r="G12" s="489"/>
      <c r="H12" s="486"/>
      <c r="I12" s="487"/>
      <c r="J12" s="487"/>
      <c r="K12" s="489"/>
      <c r="L12" s="486"/>
      <c r="M12" s="487"/>
      <c r="N12" s="487"/>
      <c r="O12" s="487"/>
      <c r="P12" s="498"/>
      <c r="Q12" s="487"/>
      <c r="R12" s="487"/>
      <c r="S12" s="500"/>
      <c r="T12" s="487"/>
      <c r="U12" s="487"/>
      <c r="V12" s="487"/>
      <c r="W12" s="489"/>
      <c r="X12" s="486"/>
      <c r="Y12" s="487"/>
      <c r="Z12" s="487"/>
      <c r="AA12" s="487"/>
      <c r="AB12" s="498"/>
      <c r="AC12" s="487"/>
      <c r="AD12" s="487"/>
      <c r="AE12" s="500"/>
      <c r="AF12" s="487"/>
      <c r="AG12" s="487"/>
      <c r="AH12" s="487"/>
      <c r="AI12" s="489"/>
      <c r="AJ12" s="486"/>
      <c r="AK12" s="487"/>
      <c r="AL12" s="487"/>
      <c r="AM12" s="489"/>
      <c r="AN12" s="486"/>
      <c r="AO12" s="487"/>
      <c r="AP12" s="487"/>
      <c r="AQ12" s="489"/>
      <c r="AR12" s="486"/>
      <c r="AS12" s="487"/>
      <c r="AT12" s="487"/>
      <c r="AU12" s="489"/>
      <c r="AV12" s="486"/>
      <c r="AW12" s="487"/>
      <c r="AX12" s="487"/>
      <c r="AY12" s="489"/>
    </row>
    <row r="13" spans="1:52" ht="13" customHeight="1">
      <c r="D13" s="490" t="s">
        <v>55</v>
      </c>
      <c r="E13" s="491"/>
      <c r="F13" s="487" t="s">
        <v>44</v>
      </c>
      <c r="G13" s="489"/>
      <c r="H13" s="490" t="s">
        <v>57</v>
      </c>
      <c r="I13" s="491"/>
      <c r="J13" s="487" t="s">
        <v>698</v>
      </c>
      <c r="K13" s="489"/>
      <c r="L13" s="490" t="s">
        <v>59</v>
      </c>
      <c r="M13" s="491"/>
      <c r="N13" s="487" t="s">
        <v>46</v>
      </c>
      <c r="O13" s="487"/>
      <c r="P13" s="501" t="s">
        <v>61</v>
      </c>
      <c r="Q13" s="491"/>
      <c r="R13" s="487" t="s">
        <v>699</v>
      </c>
      <c r="S13" s="500"/>
      <c r="T13" s="491" t="s">
        <v>63</v>
      </c>
      <c r="U13" s="491"/>
      <c r="V13" s="487" t="s">
        <v>700</v>
      </c>
      <c r="W13" s="489"/>
      <c r="X13" s="490" t="s">
        <v>64</v>
      </c>
      <c r="Y13" s="491"/>
      <c r="Z13" s="487" t="s">
        <v>702</v>
      </c>
      <c r="AA13" s="487"/>
      <c r="AB13" s="501" t="s">
        <v>66</v>
      </c>
      <c r="AC13" s="491"/>
      <c r="AD13" s="487" t="s">
        <v>639</v>
      </c>
      <c r="AE13" s="500"/>
      <c r="AF13" s="491" t="s">
        <v>68</v>
      </c>
      <c r="AG13" s="491"/>
      <c r="AH13" s="487" t="s">
        <v>632</v>
      </c>
      <c r="AI13" s="489"/>
      <c r="AJ13" s="490" t="s">
        <v>70</v>
      </c>
      <c r="AK13" s="491"/>
      <c r="AL13" s="487" t="s">
        <v>705</v>
      </c>
      <c r="AM13" s="489"/>
      <c r="AN13" s="490" t="s">
        <v>72</v>
      </c>
      <c r="AO13" s="491"/>
      <c r="AP13" s="487" t="s">
        <v>575</v>
      </c>
      <c r="AQ13" s="489"/>
      <c r="AR13" s="490" t="s">
        <v>74</v>
      </c>
      <c r="AS13" s="491"/>
      <c r="AT13" s="487" t="s">
        <v>3</v>
      </c>
      <c r="AU13" s="489"/>
      <c r="AV13" s="490" t="s">
        <v>115</v>
      </c>
      <c r="AW13" s="491"/>
      <c r="AX13" s="487" t="s">
        <v>3</v>
      </c>
      <c r="AY13" s="489"/>
    </row>
    <row r="14" spans="1:52" ht="13" customHeight="1" thickBot="1">
      <c r="D14" s="492"/>
      <c r="E14" s="493"/>
      <c r="F14" s="494"/>
      <c r="G14" s="495"/>
      <c r="H14" s="492"/>
      <c r="I14" s="493"/>
      <c r="J14" s="494"/>
      <c r="K14" s="495"/>
      <c r="L14" s="492"/>
      <c r="M14" s="493"/>
      <c r="N14" s="494"/>
      <c r="O14" s="494"/>
      <c r="P14" s="502"/>
      <c r="Q14" s="503"/>
      <c r="R14" s="504"/>
      <c r="S14" s="505"/>
      <c r="T14" s="493"/>
      <c r="U14" s="493"/>
      <c r="V14" s="494"/>
      <c r="W14" s="495"/>
      <c r="X14" s="492"/>
      <c r="Y14" s="493"/>
      <c r="Z14" s="494"/>
      <c r="AA14" s="494"/>
      <c r="AB14" s="502"/>
      <c r="AC14" s="503"/>
      <c r="AD14" s="504"/>
      <c r="AE14" s="505"/>
      <c r="AF14" s="493"/>
      <c r="AG14" s="493"/>
      <c r="AH14" s="494"/>
      <c r="AI14" s="495"/>
      <c r="AJ14" s="492"/>
      <c r="AK14" s="493"/>
      <c r="AL14" s="494"/>
      <c r="AM14" s="495"/>
      <c r="AN14" s="492"/>
      <c r="AO14" s="493"/>
      <c r="AP14" s="494"/>
      <c r="AQ14" s="495"/>
      <c r="AR14" s="492"/>
      <c r="AS14" s="493"/>
      <c r="AT14" s="494"/>
      <c r="AU14" s="495"/>
      <c r="AV14" s="492"/>
      <c r="AW14" s="493"/>
      <c r="AX14" s="494"/>
      <c r="AY14" s="495"/>
    </row>
    <row r="15" spans="1:52" ht="13" customHeight="1">
      <c r="F15" s="484" t="s">
        <v>84</v>
      </c>
      <c r="G15" s="485"/>
      <c r="H15" s="485" t="s">
        <v>3</v>
      </c>
      <c r="I15" s="488"/>
      <c r="J15" s="484" t="s">
        <v>86</v>
      </c>
      <c r="K15" s="485"/>
      <c r="L15" s="485" t="s">
        <v>3</v>
      </c>
      <c r="M15" s="488"/>
      <c r="N15" s="484" t="s">
        <v>259</v>
      </c>
      <c r="O15" s="485"/>
      <c r="P15" s="487"/>
      <c r="Q15" s="489"/>
      <c r="R15" s="486" t="s">
        <v>260</v>
      </c>
      <c r="S15" s="487"/>
      <c r="T15" s="485" t="s">
        <v>77</v>
      </c>
      <c r="U15" s="488"/>
      <c r="V15" s="484" t="s">
        <v>706</v>
      </c>
      <c r="W15" s="485"/>
      <c r="X15" s="485"/>
      <c r="Y15" s="488"/>
      <c r="Z15" s="484" t="s">
        <v>707</v>
      </c>
      <c r="AA15" s="485"/>
      <c r="AB15" s="487"/>
      <c r="AC15" s="489"/>
      <c r="AD15" s="486" t="s">
        <v>709</v>
      </c>
      <c r="AE15" s="487"/>
      <c r="AF15" s="485" t="s">
        <v>80</v>
      </c>
      <c r="AG15" s="488"/>
      <c r="AH15" s="484" t="s">
        <v>710</v>
      </c>
      <c r="AI15" s="485"/>
      <c r="AJ15" s="485"/>
      <c r="AK15" s="488"/>
      <c r="AL15" s="484" t="s">
        <v>711</v>
      </c>
      <c r="AM15" s="485"/>
      <c r="AN15" s="485"/>
      <c r="AO15" s="488"/>
      <c r="AP15" s="484" t="s">
        <v>648</v>
      </c>
      <c r="AQ15" s="485"/>
      <c r="AR15" s="485" t="s">
        <v>3</v>
      </c>
      <c r="AS15" s="488"/>
      <c r="AT15" s="484" t="s">
        <v>3</v>
      </c>
      <c r="AU15" s="485"/>
      <c r="AV15" s="485" t="s">
        <v>3</v>
      </c>
      <c r="AW15" s="488"/>
    </row>
    <row r="16" spans="1:52" ht="13" customHeight="1">
      <c r="F16" s="486"/>
      <c r="G16" s="487"/>
      <c r="H16" s="487"/>
      <c r="I16" s="489"/>
      <c r="J16" s="486"/>
      <c r="K16" s="487"/>
      <c r="L16" s="487"/>
      <c r="M16" s="489"/>
      <c r="N16" s="486"/>
      <c r="O16" s="487"/>
      <c r="P16" s="487"/>
      <c r="Q16" s="489"/>
      <c r="R16" s="486"/>
      <c r="S16" s="487"/>
      <c r="T16" s="487"/>
      <c r="U16" s="489"/>
      <c r="V16" s="486"/>
      <c r="W16" s="487"/>
      <c r="X16" s="487"/>
      <c r="Y16" s="489"/>
      <c r="Z16" s="486"/>
      <c r="AA16" s="487"/>
      <c r="AB16" s="487"/>
      <c r="AC16" s="489"/>
      <c r="AD16" s="486"/>
      <c r="AE16" s="487"/>
      <c r="AF16" s="487"/>
      <c r="AG16" s="489"/>
      <c r="AH16" s="486"/>
      <c r="AI16" s="487"/>
      <c r="AJ16" s="487"/>
      <c r="AK16" s="489"/>
      <c r="AL16" s="486"/>
      <c r="AM16" s="487"/>
      <c r="AN16" s="487"/>
      <c r="AO16" s="489"/>
      <c r="AP16" s="486"/>
      <c r="AQ16" s="487"/>
      <c r="AR16" s="487"/>
      <c r="AS16" s="489"/>
      <c r="AT16" s="486"/>
      <c r="AU16" s="487"/>
      <c r="AV16" s="487"/>
      <c r="AW16" s="489"/>
    </row>
    <row r="17" spans="1:54" ht="13" customHeight="1">
      <c r="F17" s="490" t="s">
        <v>83</v>
      </c>
      <c r="G17" s="491"/>
      <c r="H17" s="487"/>
      <c r="I17" s="489"/>
      <c r="J17" s="490" t="s">
        <v>85</v>
      </c>
      <c r="K17" s="491"/>
      <c r="L17" s="487"/>
      <c r="M17" s="489"/>
      <c r="N17" s="490" t="s">
        <v>87</v>
      </c>
      <c r="O17" s="491"/>
      <c r="P17" s="487" t="s">
        <v>665</v>
      </c>
      <c r="Q17" s="489"/>
      <c r="R17" s="490" t="s">
        <v>89</v>
      </c>
      <c r="S17" s="491"/>
      <c r="T17" s="487" t="s">
        <v>576</v>
      </c>
      <c r="U17" s="489"/>
      <c r="V17" s="490" t="s">
        <v>91</v>
      </c>
      <c r="W17" s="491"/>
      <c r="X17" s="487" t="s">
        <v>630</v>
      </c>
      <c r="Y17" s="489"/>
      <c r="Z17" s="490" t="s">
        <v>93</v>
      </c>
      <c r="AA17" s="491"/>
      <c r="AB17" s="487" t="s">
        <v>708</v>
      </c>
      <c r="AC17" s="489"/>
      <c r="AD17" s="490" t="s">
        <v>95</v>
      </c>
      <c r="AE17" s="491"/>
      <c r="AF17" s="487" t="s">
        <v>577</v>
      </c>
      <c r="AG17" s="489"/>
      <c r="AH17" s="490" t="s">
        <v>97</v>
      </c>
      <c r="AI17" s="491"/>
      <c r="AJ17" s="487" t="s">
        <v>634</v>
      </c>
      <c r="AK17" s="489"/>
      <c r="AL17" s="490" t="s">
        <v>99</v>
      </c>
      <c r="AM17" s="491"/>
      <c r="AN17" s="487" t="s">
        <v>622</v>
      </c>
      <c r="AO17" s="489"/>
      <c r="AP17" s="490" t="s">
        <v>101</v>
      </c>
      <c r="AQ17" s="491"/>
      <c r="AR17" s="487"/>
      <c r="AS17" s="489"/>
      <c r="AT17" s="490" t="s">
        <v>103</v>
      </c>
      <c r="AU17" s="491"/>
      <c r="AV17" s="487" t="s">
        <v>3</v>
      </c>
      <c r="AW17" s="489"/>
    </row>
    <row r="18" spans="1:54" ht="13" customHeight="1" thickBot="1">
      <c r="F18" s="492"/>
      <c r="G18" s="493"/>
      <c r="H18" s="494"/>
      <c r="I18" s="495"/>
      <c r="J18" s="492"/>
      <c r="K18" s="493"/>
      <c r="L18" s="494"/>
      <c r="M18" s="495"/>
      <c r="N18" s="492"/>
      <c r="O18" s="493"/>
      <c r="P18" s="494"/>
      <c r="Q18" s="495"/>
      <c r="R18" s="492"/>
      <c r="S18" s="493"/>
      <c r="T18" s="494"/>
      <c r="U18" s="495"/>
      <c r="V18" s="492"/>
      <c r="W18" s="493"/>
      <c r="X18" s="494"/>
      <c r="Y18" s="495"/>
      <c r="Z18" s="492"/>
      <c r="AA18" s="493"/>
      <c r="AB18" s="494"/>
      <c r="AC18" s="495"/>
      <c r="AD18" s="492"/>
      <c r="AE18" s="493"/>
      <c r="AF18" s="494"/>
      <c r="AG18" s="495"/>
      <c r="AH18" s="492"/>
      <c r="AI18" s="493"/>
      <c r="AJ18" s="494"/>
      <c r="AK18" s="495"/>
      <c r="AL18" s="492"/>
      <c r="AM18" s="493"/>
      <c r="AN18" s="494"/>
      <c r="AO18" s="495"/>
      <c r="AP18" s="492"/>
      <c r="AQ18" s="493"/>
      <c r="AR18" s="494"/>
      <c r="AS18" s="495"/>
      <c r="AT18" s="492"/>
      <c r="AU18" s="493"/>
      <c r="AV18" s="494"/>
      <c r="AW18" s="495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21" t="str">
        <f>IF(A3="","",A3)</f>
        <v/>
      </c>
      <c r="B22" s="522"/>
      <c r="C22" s="522" t="str">
        <f>IF(C3="","",C3)</f>
        <v/>
      </c>
      <c r="D22" s="524"/>
      <c r="E22" s="521" t="str">
        <f>IF(E3="","",E3)</f>
        <v/>
      </c>
      <c r="F22" s="522"/>
      <c r="G22" s="522" t="str">
        <f>IF(G3="","",G3)</f>
        <v/>
      </c>
      <c r="H22" s="524"/>
      <c r="I22" s="521" t="str">
        <f>IF(I3="","",I3)</f>
        <v/>
      </c>
      <c r="J22" s="522"/>
      <c r="K22" s="522" t="str">
        <f>IF(K3="","",K3)</f>
        <v/>
      </c>
      <c r="L22" s="524"/>
      <c r="M22" s="521" t="str">
        <f>IF(M3="","",M3)</f>
        <v/>
      </c>
      <c r="N22" s="522"/>
      <c r="O22" s="522" t="str">
        <f>IF(O3="","",O3)</f>
        <v/>
      </c>
      <c r="P22" s="524"/>
      <c r="Q22" s="521" t="str">
        <f>IF(Q3="","",Q3)</f>
        <v/>
      </c>
      <c r="R22" s="522"/>
      <c r="S22" s="522" t="str">
        <f>IF(S3="","",S3)</f>
        <v/>
      </c>
      <c r="T22" s="524"/>
      <c r="U22" s="521" t="str">
        <f>IF(U3="","",U3)</f>
        <v/>
      </c>
      <c r="V22" s="522"/>
      <c r="W22" s="522" t="str">
        <f>IF(W3="","",W3)</f>
        <v/>
      </c>
      <c r="X22" s="524"/>
      <c r="Y22" s="521" t="str">
        <f>IF(Y3="","",Y3)</f>
        <v/>
      </c>
      <c r="Z22" s="522"/>
      <c r="AA22" s="522" t="str">
        <f>IF(AA3="","",AA3)</f>
        <v/>
      </c>
      <c r="AB22" s="524"/>
      <c r="AC22" s="521" t="str">
        <f>IF(AC3="","",AC3)</f>
        <v/>
      </c>
      <c r="AD22" s="522"/>
      <c r="AE22" s="522" t="str">
        <f>IF(AE3="","",AE3)</f>
        <v/>
      </c>
      <c r="AF22" s="524"/>
      <c r="AG22" s="521" t="str">
        <f>IF(AG3="","",AG3)</f>
        <v/>
      </c>
      <c r="AH22" s="522"/>
      <c r="AI22" s="522" t="str">
        <f>IF(AI3="","",AI3)</f>
        <v/>
      </c>
      <c r="AJ22" s="524"/>
      <c r="AK22" s="521" t="str">
        <f>IF(AK3="","",AK3)</f>
        <v/>
      </c>
      <c r="AL22" s="522"/>
      <c r="AM22" s="522" t="str">
        <f>IF(AM3="","",AM3)</f>
        <v/>
      </c>
      <c r="AN22" s="524"/>
      <c r="AO22" s="521" t="str">
        <f>IF(AO3="","",AO3)</f>
        <v/>
      </c>
      <c r="AP22" s="522"/>
      <c r="AQ22" s="522" t="str">
        <f>IF(AQ3="","",AQ3)</f>
        <v/>
      </c>
      <c r="AR22" s="524"/>
      <c r="AS22" s="521" t="str">
        <f>IF(AS3="","",AS3)</f>
        <v/>
      </c>
      <c r="AT22" s="522"/>
      <c r="AU22" s="522" t="str">
        <f>IF(AU3="","",AU3)</f>
        <v/>
      </c>
      <c r="AV22" s="524"/>
      <c r="BA22" s="184"/>
      <c r="BB22" s="184"/>
    </row>
    <row r="23" spans="1:54" ht="13" customHeight="1">
      <c r="A23" s="523"/>
      <c r="B23" s="510"/>
      <c r="C23" s="510"/>
      <c r="D23" s="511"/>
      <c r="E23" s="523"/>
      <c r="F23" s="510"/>
      <c r="G23" s="510"/>
      <c r="H23" s="511"/>
      <c r="I23" s="523"/>
      <c r="J23" s="510"/>
      <c r="K23" s="510"/>
      <c r="L23" s="511"/>
      <c r="M23" s="523"/>
      <c r="N23" s="510"/>
      <c r="O23" s="510"/>
      <c r="P23" s="511"/>
      <c r="Q23" s="523"/>
      <c r="R23" s="510"/>
      <c r="S23" s="510"/>
      <c r="T23" s="511"/>
      <c r="U23" s="523"/>
      <c r="V23" s="510"/>
      <c r="W23" s="510"/>
      <c r="X23" s="511"/>
      <c r="Y23" s="523"/>
      <c r="Z23" s="510"/>
      <c r="AA23" s="510"/>
      <c r="AB23" s="511"/>
      <c r="AC23" s="523"/>
      <c r="AD23" s="510"/>
      <c r="AE23" s="510"/>
      <c r="AF23" s="511"/>
      <c r="AG23" s="523"/>
      <c r="AH23" s="510"/>
      <c r="AI23" s="510"/>
      <c r="AJ23" s="511"/>
      <c r="AK23" s="523"/>
      <c r="AL23" s="510"/>
      <c r="AM23" s="510"/>
      <c r="AN23" s="511"/>
      <c r="AO23" s="523"/>
      <c r="AP23" s="510"/>
      <c r="AQ23" s="510"/>
      <c r="AR23" s="511"/>
      <c r="AS23" s="523"/>
      <c r="AT23" s="510"/>
      <c r="AU23" s="510"/>
      <c r="AV23" s="511"/>
      <c r="BA23" s="184"/>
      <c r="BB23" s="184"/>
    </row>
    <row r="24" spans="1:54" ht="13" customHeight="1">
      <c r="A24" s="506" t="str">
        <f>IF(A5="","",_xlfn.XLOOKUP(A5,記号JIS,記号US,A5))</f>
        <v>1</v>
      </c>
      <c r="B24" s="507"/>
      <c r="C24" s="510" t="str">
        <f>IF(C5="","",C5)</f>
        <v/>
      </c>
      <c r="D24" s="511"/>
      <c r="E24" s="506" t="str">
        <f>IF(E5="","",_xlfn.XLOOKUP(E5,記号JIS,記号US,E5))</f>
        <v>2</v>
      </c>
      <c r="F24" s="507"/>
      <c r="G24" s="510" t="str">
        <f>IF(G5="","",G5)</f>
        <v/>
      </c>
      <c r="H24" s="511"/>
      <c r="I24" s="506" t="str">
        <f>IF(I5="","",_xlfn.XLOOKUP(I5,記号JIS,記号US,I5))</f>
        <v>3</v>
      </c>
      <c r="J24" s="507"/>
      <c r="K24" s="510" t="str">
        <f>IF(K5="","",K5)</f>
        <v/>
      </c>
      <c r="L24" s="511"/>
      <c r="M24" s="506" t="str">
        <f>IF(M5="","",_xlfn.XLOOKUP(M5,記号JIS,記号US,M5))</f>
        <v>4</v>
      </c>
      <c r="N24" s="507"/>
      <c r="O24" s="510" t="str">
        <f>IF(O5="","",O5)</f>
        <v/>
      </c>
      <c r="P24" s="511"/>
      <c r="Q24" s="506" t="str">
        <f>IF(Q5="","",_xlfn.XLOOKUP(Q5,記号JIS,記号US,Q5))</f>
        <v>5</v>
      </c>
      <c r="R24" s="507"/>
      <c r="S24" s="510" t="str">
        <f>IF(S5="","",S5)</f>
        <v/>
      </c>
      <c r="T24" s="511"/>
      <c r="U24" s="506" t="str">
        <f>IF(U5="","",_xlfn.XLOOKUP(U5,記号JIS,記号US,U5))</f>
        <v>6</v>
      </c>
      <c r="V24" s="507"/>
      <c r="W24" s="510" t="str">
        <f>IF(W5="","",W5)</f>
        <v/>
      </c>
      <c r="X24" s="511"/>
      <c r="Y24" s="506" t="str">
        <f>IF(Y5="","",_xlfn.XLOOKUP(Y5,記号JIS,記号US,Y5))</f>
        <v>7</v>
      </c>
      <c r="Z24" s="507"/>
      <c r="AA24" s="510" t="str">
        <f>IF(AA5="","",AA5)</f>
        <v/>
      </c>
      <c r="AB24" s="511"/>
      <c r="AC24" s="506" t="str">
        <f>IF(AC5="","",_xlfn.XLOOKUP(AC5,記号JIS,記号US,AC5))</f>
        <v>8</v>
      </c>
      <c r="AD24" s="507"/>
      <c r="AE24" s="510" t="str">
        <f>IF(AE5="","",AE5)</f>
        <v/>
      </c>
      <c r="AF24" s="511"/>
      <c r="AG24" s="506" t="str">
        <f>IF(AG5="","",_xlfn.XLOOKUP(AG5,記号JIS,記号US,AG5))</f>
        <v>9</v>
      </c>
      <c r="AH24" s="507"/>
      <c r="AI24" s="510" t="str">
        <f>IF(AI5="","",AI5)</f>
        <v/>
      </c>
      <c r="AJ24" s="511"/>
      <c r="AK24" s="506" t="str">
        <f>IF(AK5="","",_xlfn.XLOOKUP(AK5,記号JIS,記号US,AK5))</f>
        <v>0</v>
      </c>
      <c r="AL24" s="507"/>
      <c r="AM24" s="510" t="str">
        <f>IF(AM5="","",AM5)</f>
        <v/>
      </c>
      <c r="AN24" s="511"/>
      <c r="AO24" s="506" t="str">
        <f>IF(AO5="","",_xlfn.XLOOKUP(AO5,記号JIS,記号US,AO5))</f>
        <v>-</v>
      </c>
      <c r="AP24" s="507"/>
      <c r="AQ24" s="510" t="str">
        <f>IF(AQ5="","",AQ5)</f>
        <v/>
      </c>
      <c r="AR24" s="511"/>
      <c r="AS24" s="506" t="str">
        <f>IF(AS5="","",_xlfn.XLOOKUP(AS5,記号JIS,記号US,AS5))</f>
        <v>=</v>
      </c>
      <c r="AT24" s="507"/>
      <c r="AU24" s="510" t="str">
        <f>IF(AU5="","",AU5)</f>
        <v/>
      </c>
      <c r="AV24" s="511"/>
      <c r="BA24" s="184"/>
      <c r="BB24" s="184"/>
    </row>
    <row r="25" spans="1:54" ht="13" customHeight="1" thickBot="1">
      <c r="A25" s="508"/>
      <c r="B25" s="509"/>
      <c r="C25" s="512"/>
      <c r="D25" s="513"/>
      <c r="E25" s="508"/>
      <c r="F25" s="509"/>
      <c r="G25" s="512"/>
      <c r="H25" s="513"/>
      <c r="I25" s="508"/>
      <c r="J25" s="509"/>
      <c r="K25" s="512"/>
      <c r="L25" s="513"/>
      <c r="M25" s="508"/>
      <c r="N25" s="509"/>
      <c r="O25" s="512"/>
      <c r="P25" s="513"/>
      <c r="Q25" s="508"/>
      <c r="R25" s="509"/>
      <c r="S25" s="512"/>
      <c r="T25" s="513"/>
      <c r="U25" s="508"/>
      <c r="V25" s="509"/>
      <c r="W25" s="512"/>
      <c r="X25" s="513"/>
      <c r="Y25" s="508"/>
      <c r="Z25" s="509"/>
      <c r="AA25" s="512"/>
      <c r="AB25" s="513"/>
      <c r="AC25" s="508"/>
      <c r="AD25" s="509"/>
      <c r="AE25" s="512"/>
      <c r="AF25" s="513"/>
      <c r="AG25" s="508"/>
      <c r="AH25" s="509"/>
      <c r="AI25" s="512"/>
      <c r="AJ25" s="513"/>
      <c r="AK25" s="508"/>
      <c r="AL25" s="509"/>
      <c r="AM25" s="512"/>
      <c r="AN25" s="513"/>
      <c r="AO25" s="508"/>
      <c r="AP25" s="509"/>
      <c r="AQ25" s="512"/>
      <c r="AR25" s="513"/>
      <c r="AS25" s="508"/>
      <c r="AT25" s="509"/>
      <c r="AU25" s="512"/>
      <c r="AV25" s="513"/>
      <c r="BA25" s="184"/>
      <c r="BB25" s="184"/>
    </row>
    <row r="26" spans="1:54" ht="13" customHeight="1">
      <c r="A26" s="184"/>
      <c r="B26" s="184"/>
      <c r="C26" s="521" t="str">
        <f>IF(C7="","",C7)</f>
        <v>小</v>
      </c>
      <c r="D26" s="522"/>
      <c r="E26" s="522" t="str">
        <f>IF(E7="","",E7)</f>
        <v/>
      </c>
      <c r="F26" s="524"/>
      <c r="G26" s="521" t="str">
        <f>IF(G7="","",G7)</f>
        <v>き</v>
      </c>
      <c r="H26" s="522"/>
      <c r="I26" s="522" t="str">
        <f>IF(I7="","",I7)</f>
        <v/>
      </c>
      <c r="J26" s="524"/>
      <c r="K26" s="521" t="str">
        <f>IF(K7="","",K7)</f>
        <v>て</v>
      </c>
      <c r="L26" s="522"/>
      <c r="M26" s="522" t="str">
        <f>IF(M7="","",M7)</f>
        <v/>
      </c>
      <c r="N26" s="524"/>
      <c r="O26" s="521" t="str">
        <f>IF(O7="","",O7)</f>
        <v>し</v>
      </c>
      <c r="P26" s="522"/>
      <c r="Q26" s="522" t="str">
        <f>IF(Q7="","",Q7)</f>
        <v/>
      </c>
      <c r="R26" s="524"/>
      <c r="S26" s="521" t="str">
        <f>IF(S7="","",S7)</f>
        <v>左</v>
      </c>
      <c r="T26" s="522"/>
      <c r="U26" s="522" t="str">
        <f>IF(U7="","",U7)</f>
        <v/>
      </c>
      <c r="V26" s="524"/>
      <c r="W26" s="521" t="str">
        <f>IF(W7="","",W7)</f>
        <v>右</v>
      </c>
      <c r="X26" s="522"/>
      <c r="Y26" s="522" t="str">
        <f>IF(Y7="","",Y7)</f>
        <v/>
      </c>
      <c r="Z26" s="524"/>
      <c r="AA26" s="521" t="str">
        <f>IF(AA7="","",AA7)</f>
        <v>BS</v>
      </c>
      <c r="AB26" s="522"/>
      <c r="AC26" s="522" t="str">
        <f>IF(AC7="","",AC7)</f>
        <v/>
      </c>
      <c r="AD26" s="524"/>
      <c r="AE26" s="521" t="str">
        <f>IF(AE7="","",AE7)</f>
        <v>る</v>
      </c>
      <c r="AF26" s="522"/>
      <c r="AG26" s="522" t="str">
        <f>IF(AG7="","",AG7)</f>
        <v/>
      </c>
      <c r="AH26" s="524"/>
      <c r="AI26" s="521" t="str">
        <f>IF(AI7="","",AI7)</f>
        <v>す</v>
      </c>
      <c r="AJ26" s="522"/>
      <c r="AK26" s="522" t="str">
        <f>IF(AK7="","",AK7)</f>
        <v/>
      </c>
      <c r="AL26" s="524"/>
      <c r="AM26" s="521" t="str">
        <f>IF(AM7="","",AM7)</f>
        <v>へ</v>
      </c>
      <c r="AN26" s="522"/>
      <c r="AO26" s="522" t="str">
        <f>IF(AO7="","",AO7)</f>
        <v/>
      </c>
      <c r="AP26" s="524"/>
      <c r="AQ26" s="521" t="str">
        <f>IF(AQ7="","",AQ7)</f>
        <v/>
      </c>
      <c r="AR26" s="522"/>
      <c r="AS26" s="522" t="str">
        <f>IF(AS7="","",AS7)</f>
        <v/>
      </c>
      <c r="AT26" s="524"/>
      <c r="AU26" s="521" t="str">
        <f>IF(AU7="","",AU7)</f>
        <v/>
      </c>
      <c r="AV26" s="522"/>
      <c r="AW26" s="522" t="str">
        <f>IF(AW7="","",AW7)</f>
        <v/>
      </c>
      <c r="AX26" s="524"/>
      <c r="AY26" s="514" t="str">
        <f>IF(AV11="","",AV11)</f>
        <v/>
      </c>
      <c r="AZ26" s="515"/>
      <c r="BA26" s="515" t="str">
        <f>IF(AX11="","",AX11)</f>
        <v/>
      </c>
      <c r="BB26" s="518"/>
    </row>
    <row r="27" spans="1:54" ht="13" customHeight="1">
      <c r="A27" s="184"/>
      <c r="B27" s="184"/>
      <c r="C27" s="523"/>
      <c r="D27" s="510"/>
      <c r="E27" s="510"/>
      <c r="F27" s="511"/>
      <c r="G27" s="523"/>
      <c r="H27" s="510"/>
      <c r="I27" s="510"/>
      <c r="J27" s="511"/>
      <c r="K27" s="523"/>
      <c r="L27" s="510"/>
      <c r="M27" s="510"/>
      <c r="N27" s="511"/>
      <c r="O27" s="523"/>
      <c r="P27" s="510"/>
      <c r="Q27" s="510"/>
      <c r="R27" s="511"/>
      <c r="S27" s="523"/>
      <c r="T27" s="510"/>
      <c r="U27" s="510"/>
      <c r="V27" s="511"/>
      <c r="W27" s="523"/>
      <c r="X27" s="510"/>
      <c r="Y27" s="510"/>
      <c r="Z27" s="511"/>
      <c r="AA27" s="523"/>
      <c r="AB27" s="510"/>
      <c r="AC27" s="510"/>
      <c r="AD27" s="511"/>
      <c r="AE27" s="523"/>
      <c r="AF27" s="510"/>
      <c r="AG27" s="510"/>
      <c r="AH27" s="511"/>
      <c r="AI27" s="523"/>
      <c r="AJ27" s="510"/>
      <c r="AK27" s="510"/>
      <c r="AL27" s="511"/>
      <c r="AM27" s="523"/>
      <c r="AN27" s="510"/>
      <c r="AO27" s="510"/>
      <c r="AP27" s="511"/>
      <c r="AQ27" s="523"/>
      <c r="AR27" s="510"/>
      <c r="AS27" s="510"/>
      <c r="AT27" s="511"/>
      <c r="AU27" s="523"/>
      <c r="AV27" s="510"/>
      <c r="AW27" s="510"/>
      <c r="AX27" s="511"/>
      <c r="AY27" s="516"/>
      <c r="AZ27" s="517"/>
      <c r="BA27" s="517"/>
      <c r="BB27" s="519"/>
    </row>
    <row r="28" spans="1:54" ht="13" customHeight="1">
      <c r="A28" s="184"/>
      <c r="B28" s="184"/>
      <c r="C28" s="506" t="str">
        <f>IF(C9="","",_xlfn.XLOOKUP(C9,記号JIS,記号US,C9))</f>
        <v>Q</v>
      </c>
      <c r="D28" s="507"/>
      <c r="E28" s="510" t="str">
        <f>IF(E9="","",E9)</f>
        <v/>
      </c>
      <c r="F28" s="511"/>
      <c r="G28" s="506" t="str">
        <f>IF(G9="","",_xlfn.XLOOKUP(G9,記号JIS,記号US,G9))</f>
        <v>W</v>
      </c>
      <c r="H28" s="507"/>
      <c r="I28" s="510" t="str">
        <f>IF(I9="","",I9)</f>
        <v>ね</v>
      </c>
      <c r="J28" s="511"/>
      <c r="K28" s="506" t="str">
        <f>IF(K9="","",_xlfn.XLOOKUP(K9,記号JIS,記号US,K9))</f>
        <v>E</v>
      </c>
      <c r="L28" s="507"/>
      <c r="M28" s="510" t="str">
        <f>IF(M9="","",M9)</f>
        <v>り</v>
      </c>
      <c r="N28" s="511"/>
      <c r="O28" s="506" t="str">
        <f>IF(O9="","",_xlfn.XLOOKUP(O9,記号JIS,記号US,O9))</f>
        <v>R</v>
      </c>
      <c r="P28" s="507"/>
      <c r="Q28" s="510" t="str">
        <f>IF(Q9="","",Q9)</f>
        <v>め</v>
      </c>
      <c r="R28" s="511"/>
      <c r="S28" s="506" t="str">
        <f>IF(S9="","",_xlfn.XLOOKUP(S9,記号JIS,記号US,S9))</f>
        <v>T</v>
      </c>
      <c r="T28" s="507"/>
      <c r="U28" s="510" t="str">
        <f>IF(U9="","",U9)</f>
        <v/>
      </c>
      <c r="V28" s="511"/>
      <c r="W28" s="506" t="str">
        <f>IF(W9="","",_xlfn.XLOOKUP(W9,記号JIS,記号US,W9))</f>
        <v>Y</v>
      </c>
      <c r="X28" s="507"/>
      <c r="Y28" s="510" t="str">
        <f>IF(Y9="","",Y9)</f>
        <v/>
      </c>
      <c r="Z28" s="511"/>
      <c r="AA28" s="506" t="str">
        <f>IF(AA9="","",_xlfn.XLOOKUP(AA9,記号JIS,記号US,AA9))</f>
        <v>U</v>
      </c>
      <c r="AB28" s="507"/>
      <c r="AC28" s="510" t="str">
        <f>IF(AC9="","",AC9)</f>
        <v>さ</v>
      </c>
      <c r="AD28" s="511"/>
      <c r="AE28" s="506" t="str">
        <f>IF(AE9="","",_xlfn.XLOOKUP(AE9,記号JIS,記号US,AE9))</f>
        <v>I</v>
      </c>
      <c r="AF28" s="507"/>
      <c r="AG28" s="510" t="str">
        <f>IF(AG9="","",AG9)</f>
        <v>よ</v>
      </c>
      <c r="AH28" s="511"/>
      <c r="AI28" s="506" t="str">
        <f>IF(AI9="","",_xlfn.XLOOKUP(AI9,記号JIS,記号US,AI9))</f>
        <v>O</v>
      </c>
      <c r="AJ28" s="507"/>
      <c r="AK28" s="510" t="str">
        <f>IF(AK9="","",AK9)</f>
        <v>え</v>
      </c>
      <c r="AL28" s="511"/>
      <c r="AM28" s="506" t="str">
        <f>IF(AM9="","",_xlfn.XLOOKUP(AM9,記号JIS,記号US,AM9))</f>
        <v>P</v>
      </c>
      <c r="AN28" s="507"/>
      <c r="AO28" s="510" t="str">
        <f>IF(AO9="","",AO9)</f>
        <v>ゆ</v>
      </c>
      <c r="AP28" s="511"/>
      <c r="AQ28" s="506" t="str">
        <f>IF(AQ9="","",_xlfn.XLOOKUP(AQ9,記号JIS,記号US,AQ9))</f>
        <v>[</v>
      </c>
      <c r="AR28" s="507"/>
      <c r="AS28" s="510" t="str">
        <f>IF(AS9="","",AS9)</f>
        <v/>
      </c>
      <c r="AT28" s="511"/>
      <c r="AU28" s="506" t="str">
        <f>IF(AU9="","",_xlfn.XLOOKUP(AU9,記号JIS,記号US,AU9))</f>
        <v>]</v>
      </c>
      <c r="AV28" s="507"/>
      <c r="AW28" s="510" t="str">
        <f>IF(AW9="","",AW9)</f>
        <v/>
      </c>
      <c r="AX28" s="511"/>
      <c r="AY28" s="537" t="str">
        <f>IF(AV13="","",_xlfn.XLOOKUP(AV13,記号JIS,記号US,AV13))</f>
        <v>＼</v>
      </c>
      <c r="AZ28" s="538"/>
      <c r="BA28" s="517" t="str">
        <f>IF(AX13="","",AX13)</f>
        <v/>
      </c>
      <c r="BB28" s="519"/>
    </row>
    <row r="29" spans="1:54" ht="13" customHeight="1" thickBot="1">
      <c r="A29" s="184"/>
      <c r="B29" s="184"/>
      <c r="C29" s="508"/>
      <c r="D29" s="509"/>
      <c r="E29" s="512"/>
      <c r="F29" s="513"/>
      <c r="G29" s="508"/>
      <c r="H29" s="509"/>
      <c r="I29" s="512"/>
      <c r="J29" s="513"/>
      <c r="K29" s="508"/>
      <c r="L29" s="509"/>
      <c r="M29" s="512"/>
      <c r="N29" s="513"/>
      <c r="O29" s="508"/>
      <c r="P29" s="507"/>
      <c r="Q29" s="510"/>
      <c r="R29" s="511"/>
      <c r="S29" s="506"/>
      <c r="T29" s="509"/>
      <c r="U29" s="512"/>
      <c r="V29" s="513"/>
      <c r="W29" s="508"/>
      <c r="X29" s="509"/>
      <c r="Y29" s="512"/>
      <c r="Z29" s="513"/>
      <c r="AA29" s="508"/>
      <c r="AB29" s="507"/>
      <c r="AC29" s="510"/>
      <c r="AD29" s="511"/>
      <c r="AE29" s="506"/>
      <c r="AF29" s="509"/>
      <c r="AG29" s="512"/>
      <c r="AH29" s="513"/>
      <c r="AI29" s="508"/>
      <c r="AJ29" s="509"/>
      <c r="AK29" s="512"/>
      <c r="AL29" s="513"/>
      <c r="AM29" s="508"/>
      <c r="AN29" s="509"/>
      <c r="AO29" s="512"/>
      <c r="AP29" s="513"/>
      <c r="AQ29" s="508"/>
      <c r="AR29" s="509"/>
      <c r="AS29" s="512"/>
      <c r="AT29" s="513"/>
      <c r="AU29" s="508"/>
      <c r="AV29" s="509"/>
      <c r="AW29" s="512"/>
      <c r="AX29" s="513"/>
      <c r="AY29" s="539"/>
      <c r="AZ29" s="540"/>
      <c r="BA29" s="541"/>
      <c r="BB29" s="542"/>
    </row>
    <row r="30" spans="1:54" ht="13" customHeight="1" thickTop="1">
      <c r="A30" s="184"/>
      <c r="B30" s="184"/>
      <c r="C30" s="184"/>
      <c r="D30" s="521" t="str">
        <f>IF(D11="","",D11)</f>
        <v>ろ</v>
      </c>
      <c r="E30" s="522"/>
      <c r="F30" s="522" t="str">
        <f>IF(F11="","",F11)</f>
        <v/>
      </c>
      <c r="G30" s="524"/>
      <c r="H30" s="521" t="str">
        <f>IF(H11="","",H11)</f>
        <v>け</v>
      </c>
      <c r="I30" s="522"/>
      <c r="J30" s="522" t="str">
        <f>IF(J11="","",J11)</f>
        <v/>
      </c>
      <c r="K30" s="524"/>
      <c r="L30" s="521" t="str">
        <f>IF(L11="","",L11)</f>
        <v>と</v>
      </c>
      <c r="M30" s="522"/>
      <c r="N30" s="522" t="str">
        <f>IF(N11="","",N11)</f>
        <v/>
      </c>
      <c r="O30" s="522"/>
      <c r="P30" s="549" t="str">
        <f>IF(P11="","",P11)</f>
        <v>か</v>
      </c>
      <c r="Q30" s="550"/>
      <c r="R30" s="550" t="str">
        <f>IF(R11="","",R11)</f>
        <v>左濁</v>
      </c>
      <c r="S30" s="552"/>
      <c r="T30" s="522" t="str">
        <f>IF(T11="","",T11)</f>
        <v>(っ)</v>
      </c>
      <c r="U30" s="522"/>
      <c r="V30" s="522" t="str">
        <f>IF(V11="","",V11)</f>
        <v/>
      </c>
      <c r="W30" s="524"/>
      <c r="X30" s="521" t="str">
        <f>IF(X11="","",X11)</f>
        <v>く</v>
      </c>
      <c r="Y30" s="522"/>
      <c r="Z30" s="522" t="str">
        <f>IF(Z11="","",Z11)</f>
        <v/>
      </c>
      <c r="AA30" s="522"/>
      <c r="AB30" s="549" t="str">
        <f>IF(AB11="","",AB11)</f>
        <v>あ</v>
      </c>
      <c r="AC30" s="550"/>
      <c r="AD30" s="550" t="str">
        <f>IF(AD11="","",AD11)</f>
        <v>右濁</v>
      </c>
      <c r="AE30" s="552"/>
      <c r="AF30" s="522" t="str">
        <f>IF(AF11="","",AF11)</f>
        <v>い</v>
      </c>
      <c r="AG30" s="522"/>
      <c r="AH30" s="522" t="str">
        <f>IF(AH11="","",AH11)</f>
        <v/>
      </c>
      <c r="AI30" s="524"/>
      <c r="AJ30" s="521" t="str">
        <f>IF(AJ11="","",AJ11)</f>
        <v>う</v>
      </c>
      <c r="AK30" s="522"/>
      <c r="AL30" s="522" t="str">
        <f>IF(AL11="","",AL11)</f>
        <v/>
      </c>
      <c r="AM30" s="524"/>
      <c r="AN30" s="521" t="str">
        <f>IF(AN11="","",AN11)</f>
        <v>ー</v>
      </c>
      <c r="AO30" s="522"/>
      <c r="AP30" s="522" t="str">
        <f>IF(AP11="","",AP11)</f>
        <v/>
      </c>
      <c r="AQ30" s="524"/>
      <c r="AR30" s="521" t="str">
        <f>IF(AR11="","",AR11)</f>
        <v/>
      </c>
      <c r="AS30" s="522"/>
      <c r="AT30" s="522" t="str">
        <f>IF(AT11="","",AT11)</f>
        <v/>
      </c>
      <c r="AU30" s="524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523"/>
      <c r="E31" s="510"/>
      <c r="F31" s="510"/>
      <c r="G31" s="511"/>
      <c r="H31" s="523"/>
      <c r="I31" s="510"/>
      <c r="J31" s="510"/>
      <c r="K31" s="511"/>
      <c r="L31" s="523"/>
      <c r="M31" s="510"/>
      <c r="N31" s="510"/>
      <c r="O31" s="510"/>
      <c r="P31" s="551"/>
      <c r="Q31" s="510"/>
      <c r="R31" s="510"/>
      <c r="S31" s="546"/>
      <c r="T31" s="510"/>
      <c r="U31" s="510"/>
      <c r="V31" s="510"/>
      <c r="W31" s="511"/>
      <c r="X31" s="523"/>
      <c r="Y31" s="510"/>
      <c r="Z31" s="510"/>
      <c r="AA31" s="510"/>
      <c r="AB31" s="551"/>
      <c r="AC31" s="510"/>
      <c r="AD31" s="510"/>
      <c r="AE31" s="546"/>
      <c r="AF31" s="510"/>
      <c r="AG31" s="510"/>
      <c r="AH31" s="510"/>
      <c r="AI31" s="511"/>
      <c r="AJ31" s="523"/>
      <c r="AK31" s="510"/>
      <c r="AL31" s="510"/>
      <c r="AM31" s="511"/>
      <c r="AN31" s="523"/>
      <c r="AO31" s="510"/>
      <c r="AP31" s="510"/>
      <c r="AQ31" s="511"/>
      <c r="AR31" s="523"/>
      <c r="AS31" s="510"/>
      <c r="AT31" s="510"/>
      <c r="AU31" s="511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506" t="str">
        <f>IF(D13="","",_xlfn.XLOOKUP(D13,記号JIS,記号US,D13))</f>
        <v>A</v>
      </c>
      <c r="E32" s="507"/>
      <c r="F32" s="510" t="str">
        <f>IF(F13="","",F13)</f>
        <v>せ</v>
      </c>
      <c r="G32" s="511"/>
      <c r="H32" s="506" t="str">
        <f>IF(H13="","",_xlfn.XLOOKUP(H13,記号JIS,記号US,H13))</f>
        <v>S</v>
      </c>
      <c r="I32" s="507"/>
      <c r="J32" s="510" t="str">
        <f>IF(J13="","",J13)</f>
        <v>ぬ</v>
      </c>
      <c r="K32" s="511"/>
      <c r="L32" s="506" t="str">
        <f>IF(L13="","",_xlfn.XLOOKUP(L13,記号JIS,記号US,L13))</f>
        <v>D</v>
      </c>
      <c r="M32" s="507"/>
      <c r="N32" s="510" t="str">
        <f>IF(N13="","",N13)</f>
        <v>に</v>
      </c>
      <c r="O32" s="510"/>
      <c r="P32" s="543" t="str">
        <f>IF(P13="","",_xlfn.XLOOKUP(P13,記号JIS,記号US,P13))</f>
        <v>F</v>
      </c>
      <c r="Q32" s="507"/>
      <c r="R32" s="510" t="str">
        <f>IF(R13="","",R13)</f>
        <v>ま</v>
      </c>
      <c r="S32" s="546"/>
      <c r="T32" s="507" t="str">
        <f>IF(T13="","",_xlfn.XLOOKUP(T13,記号JIS,記号US,T13))</f>
        <v>G</v>
      </c>
      <c r="U32" s="507"/>
      <c r="V32" s="510" t="str">
        <f>IF(V13="","",V13)</f>
        <v>ち</v>
      </c>
      <c r="W32" s="511"/>
      <c r="X32" s="506" t="str">
        <f>IF(X13="","",_xlfn.XLOOKUP(X13,記号JIS,記号US,X13))</f>
        <v>H</v>
      </c>
      <c r="Y32" s="507"/>
      <c r="Z32" s="510" t="str">
        <f>IF(Z13="","",Z13)</f>
        <v>や</v>
      </c>
      <c r="AA32" s="510"/>
      <c r="AB32" s="543" t="str">
        <f>IF(AB13="","",_xlfn.XLOOKUP(AB13,記号JIS,記号US,AB13))</f>
        <v>J</v>
      </c>
      <c r="AC32" s="507"/>
      <c r="AD32" s="510" t="str">
        <f>IF(AD13="","",AD13)</f>
        <v>の</v>
      </c>
      <c r="AE32" s="546"/>
      <c r="AF32" s="507" t="str">
        <f>IF(AF13="","",_xlfn.XLOOKUP(AF13,記号JIS,記号US,AF13))</f>
        <v>K</v>
      </c>
      <c r="AG32" s="507"/>
      <c r="AH32" s="510" t="str">
        <f>IF(AH13="","",AH13)</f>
        <v>も</v>
      </c>
      <c r="AI32" s="511"/>
      <c r="AJ32" s="506" t="str">
        <f>IF(AJ13="","",_xlfn.XLOOKUP(AJ13,記号JIS,記号US,AJ13))</f>
        <v>L</v>
      </c>
      <c r="AK32" s="507"/>
      <c r="AL32" s="510" t="str">
        <f>IF(AL13="","",AL13)</f>
        <v>わ</v>
      </c>
      <c r="AM32" s="511"/>
      <c r="AN32" s="506" t="str">
        <f>IF(AN13="","",_xlfn.XLOOKUP(AN13,記号JIS,記号US,AN13))</f>
        <v>;</v>
      </c>
      <c r="AO32" s="507"/>
      <c r="AP32" s="510" t="str">
        <f>IF(AP13="","",AP13)</f>
        <v>つ</v>
      </c>
      <c r="AQ32" s="511"/>
      <c r="AR32" s="506" t="str">
        <f>IF(AR13="","",_xlfn.XLOOKUP(AR13,記号JIS,記号US,AR13))</f>
        <v>'</v>
      </c>
      <c r="AS32" s="507"/>
      <c r="AT32" s="510" t="str">
        <f>IF(AT13="","",AT13)</f>
        <v/>
      </c>
      <c r="AU32" s="511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508"/>
      <c r="E33" s="509"/>
      <c r="F33" s="512"/>
      <c r="G33" s="513"/>
      <c r="H33" s="508"/>
      <c r="I33" s="509"/>
      <c r="J33" s="512"/>
      <c r="K33" s="513"/>
      <c r="L33" s="508"/>
      <c r="M33" s="509"/>
      <c r="N33" s="512"/>
      <c r="O33" s="512"/>
      <c r="P33" s="544"/>
      <c r="Q33" s="545"/>
      <c r="R33" s="547"/>
      <c r="S33" s="548"/>
      <c r="T33" s="509"/>
      <c r="U33" s="509"/>
      <c r="V33" s="512"/>
      <c r="W33" s="513"/>
      <c r="X33" s="508"/>
      <c r="Y33" s="509"/>
      <c r="Z33" s="512"/>
      <c r="AA33" s="512"/>
      <c r="AB33" s="544"/>
      <c r="AC33" s="545"/>
      <c r="AD33" s="547"/>
      <c r="AE33" s="548"/>
      <c r="AF33" s="509"/>
      <c r="AG33" s="509"/>
      <c r="AH33" s="512"/>
      <c r="AI33" s="513"/>
      <c r="AJ33" s="508"/>
      <c r="AK33" s="509"/>
      <c r="AL33" s="512"/>
      <c r="AM33" s="513"/>
      <c r="AN33" s="508"/>
      <c r="AO33" s="509"/>
      <c r="AP33" s="512"/>
      <c r="AQ33" s="513"/>
      <c r="AR33" s="508"/>
      <c r="AS33" s="509"/>
      <c r="AT33" s="512"/>
      <c r="AU33" s="513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521" t="str">
        <f>IF(F15="","",F15)</f>
        <v>ほ</v>
      </c>
      <c r="G34" s="522"/>
      <c r="H34" s="522" t="str">
        <f>IF(H15="","",H15)</f>
        <v/>
      </c>
      <c r="I34" s="524"/>
      <c r="J34" s="521" t="str">
        <f>IF(J15="","",J15)</f>
        <v>ひ</v>
      </c>
      <c r="K34" s="522"/>
      <c r="L34" s="522" t="str">
        <f>IF(L15="","",L15)</f>
        <v/>
      </c>
      <c r="M34" s="524"/>
      <c r="N34" s="521" t="str">
        <f>IF(N15="","",N15)</f>
        <v>は</v>
      </c>
      <c r="O34" s="522"/>
      <c r="P34" s="510" t="str">
        <f>IF(P15="","",P15)</f>
        <v/>
      </c>
      <c r="Q34" s="511"/>
      <c r="R34" s="523" t="str">
        <f>IF(R15="","",R15)</f>
        <v>こ</v>
      </c>
      <c r="S34" s="510"/>
      <c r="T34" s="522" t="str">
        <f>IF(T15="","",T15)</f>
        <v>左半</v>
      </c>
      <c r="U34" s="524"/>
      <c r="V34" s="521" t="str">
        <f>IF(V15="","",V15)</f>
        <v>そ</v>
      </c>
      <c r="W34" s="522"/>
      <c r="X34" s="522" t="str">
        <f>IF(X15="","",X15)</f>
        <v/>
      </c>
      <c r="Y34" s="524"/>
      <c r="Z34" s="521" t="str">
        <f>IF(Z15="","",Z15)</f>
        <v>た</v>
      </c>
      <c r="AA34" s="522"/>
      <c r="AB34" s="510" t="str">
        <f>IF(AB15="","",AB15)</f>
        <v/>
      </c>
      <c r="AC34" s="511"/>
      <c r="AD34" s="523" t="str">
        <f>IF(AD15="","",AD15)</f>
        <v>な</v>
      </c>
      <c r="AE34" s="510"/>
      <c r="AF34" s="522" t="str">
        <f>IF(AF15="","",AF15)</f>
        <v>右半</v>
      </c>
      <c r="AG34" s="524"/>
      <c r="AH34" s="521" t="str">
        <f>IF(AH15="","",AH15)</f>
        <v>ん</v>
      </c>
      <c r="AI34" s="522"/>
      <c r="AJ34" s="522" t="str">
        <f>IF(AJ15="","",AJ15)</f>
        <v/>
      </c>
      <c r="AK34" s="524"/>
      <c r="AL34" s="521" t="str">
        <f>IF(AL15="","",AL15)</f>
        <v>ら</v>
      </c>
      <c r="AM34" s="522"/>
      <c r="AN34" s="522" t="str">
        <f>IF(AN15="","",AN15)</f>
        <v/>
      </c>
      <c r="AO34" s="524"/>
      <c r="AP34" s="521" t="str">
        <f>IF(AP15="","",AP15)</f>
        <v>れ</v>
      </c>
      <c r="AQ34" s="522"/>
      <c r="AR34" s="522" t="str">
        <f>IF(AR15="","",AR15)</f>
        <v/>
      </c>
      <c r="AS34" s="524"/>
      <c r="AT34" s="184"/>
      <c r="AU34" s="184"/>
      <c r="AV34" s="184"/>
      <c r="AW34" s="184"/>
      <c r="AX34" s="533" t="str">
        <f>IF(AT15="","",AT15)</f>
        <v/>
      </c>
      <c r="AY34" s="534"/>
      <c r="AZ34" s="534" t="str">
        <f>IF(AV15="","",AV15)</f>
        <v/>
      </c>
      <c r="BA34" s="536"/>
      <c r="BB34" s="266"/>
    </row>
    <row r="35" spans="1:66" ht="13" customHeight="1">
      <c r="A35" s="184"/>
      <c r="B35" s="184"/>
      <c r="C35" s="184"/>
      <c r="D35" s="184"/>
      <c r="E35" s="184"/>
      <c r="F35" s="523"/>
      <c r="G35" s="510"/>
      <c r="H35" s="510"/>
      <c r="I35" s="511"/>
      <c r="J35" s="523"/>
      <c r="K35" s="510"/>
      <c r="L35" s="510"/>
      <c r="M35" s="511"/>
      <c r="N35" s="523"/>
      <c r="O35" s="510"/>
      <c r="P35" s="510"/>
      <c r="Q35" s="511"/>
      <c r="R35" s="523"/>
      <c r="S35" s="510"/>
      <c r="T35" s="510"/>
      <c r="U35" s="511"/>
      <c r="V35" s="523"/>
      <c r="W35" s="510"/>
      <c r="X35" s="510"/>
      <c r="Y35" s="511"/>
      <c r="Z35" s="523"/>
      <c r="AA35" s="510"/>
      <c r="AB35" s="510"/>
      <c r="AC35" s="511"/>
      <c r="AD35" s="523"/>
      <c r="AE35" s="510"/>
      <c r="AF35" s="510"/>
      <c r="AG35" s="511"/>
      <c r="AH35" s="523"/>
      <c r="AI35" s="510"/>
      <c r="AJ35" s="510"/>
      <c r="AK35" s="511"/>
      <c r="AL35" s="523"/>
      <c r="AM35" s="510"/>
      <c r="AN35" s="510"/>
      <c r="AO35" s="511"/>
      <c r="AP35" s="523"/>
      <c r="AQ35" s="510"/>
      <c r="AR35" s="510"/>
      <c r="AS35" s="511"/>
      <c r="AT35" s="184"/>
      <c r="AU35" s="184"/>
      <c r="AV35" s="184"/>
      <c r="AW35" s="184"/>
      <c r="AX35" s="535"/>
      <c r="AY35" s="529"/>
      <c r="AZ35" s="529"/>
      <c r="BA35" s="530"/>
      <c r="BB35" s="266"/>
    </row>
    <row r="36" spans="1:66" ht="13" customHeight="1">
      <c r="A36" s="184"/>
      <c r="B36" s="184"/>
      <c r="C36" s="184"/>
      <c r="D36" s="184"/>
      <c r="E36" s="184"/>
      <c r="F36" s="506" t="str">
        <f>IF(F17="","",_xlfn.XLOOKUP(F17,記号JIS,記号US,F17))</f>
        <v>Z</v>
      </c>
      <c r="G36" s="507"/>
      <c r="H36" s="510" t="str">
        <f>IF(H17="","",H17)</f>
        <v/>
      </c>
      <c r="I36" s="511"/>
      <c r="J36" s="506" t="str">
        <f>IF(J17="","",_xlfn.XLOOKUP(J17,記号JIS,記号US,J17))</f>
        <v>X</v>
      </c>
      <c r="K36" s="507"/>
      <c r="L36" s="510" t="str">
        <f>IF(L17="","",L17)</f>
        <v/>
      </c>
      <c r="M36" s="511"/>
      <c r="N36" s="506" t="str">
        <f>IF(N17="","",_xlfn.XLOOKUP(N17,記号JIS,記号US,N17))</f>
        <v>C</v>
      </c>
      <c r="O36" s="507"/>
      <c r="P36" s="510" t="str">
        <f>IF(P17="","",P17)</f>
        <v>を</v>
      </c>
      <c r="Q36" s="511"/>
      <c r="R36" s="506" t="str">
        <f>IF(R17="","",_xlfn.XLOOKUP(R17,記号JIS,記号US,R17))</f>
        <v>V</v>
      </c>
      <c r="S36" s="507"/>
      <c r="T36" s="510" t="str">
        <f>IF(T17="","",T17)</f>
        <v>、</v>
      </c>
      <c r="U36" s="511"/>
      <c r="V36" s="506" t="str">
        <f>IF(V17="","",_xlfn.XLOOKUP(V17,記号JIS,記号US,V17))</f>
        <v>B</v>
      </c>
      <c r="W36" s="507"/>
      <c r="X36" s="510" t="str">
        <f>IF(X17="","",X17)</f>
        <v>み</v>
      </c>
      <c r="Y36" s="511"/>
      <c r="Z36" s="506" t="str">
        <f>IF(Z17="","",_xlfn.XLOOKUP(Z17,記号JIS,記号US,Z17))</f>
        <v>N</v>
      </c>
      <c r="AA36" s="507"/>
      <c r="AB36" s="510" t="str">
        <f>IF(AB17="","",AB17)</f>
        <v>お</v>
      </c>
      <c r="AC36" s="511"/>
      <c r="AD36" s="506" t="str">
        <f>IF(AD17="","",_xlfn.XLOOKUP(AD17,記号JIS,記号US,AD17))</f>
        <v>M</v>
      </c>
      <c r="AE36" s="507"/>
      <c r="AF36" s="510" t="str">
        <f>IF(AF17="","",AF17)</f>
        <v>。</v>
      </c>
      <c r="AG36" s="511"/>
      <c r="AH36" s="506" t="str">
        <f>IF(AH17="","",_xlfn.XLOOKUP(AH17,記号JIS,記号US,AH17))</f>
        <v>,</v>
      </c>
      <c r="AI36" s="507"/>
      <c r="AJ36" s="510" t="str">
        <f>IF(AJ17="","",AJ17)</f>
        <v>む</v>
      </c>
      <c r="AK36" s="511"/>
      <c r="AL36" s="506" t="str">
        <f>IF(AL17="","",_xlfn.XLOOKUP(AL17,記号JIS,記号US,AL17))</f>
        <v>.</v>
      </c>
      <c r="AM36" s="507"/>
      <c r="AN36" s="510" t="str">
        <f>IF(AN17="","",AN17)</f>
        <v>ふ</v>
      </c>
      <c r="AO36" s="511"/>
      <c r="AP36" s="506" t="str">
        <f>IF(AP17="","",_xlfn.XLOOKUP(AP17,記号JIS,記号US,AP17))</f>
        <v>/</v>
      </c>
      <c r="AQ36" s="507"/>
      <c r="AR36" s="510" t="str">
        <f>IF(AR17="","",AR17)</f>
        <v/>
      </c>
      <c r="AS36" s="511"/>
      <c r="AT36" s="184"/>
      <c r="AU36" s="184"/>
      <c r="AV36" s="184"/>
      <c r="AW36" s="184"/>
      <c r="AX36" s="525" t="str">
        <f>IF(AT17="","",_xlfn.XLOOKUP(AT17,記号JIS,記号US,AT17))</f>
        <v>なし</v>
      </c>
      <c r="AY36" s="526"/>
      <c r="AZ36" s="529" t="str">
        <f>IF(AV17="","",AV17)</f>
        <v/>
      </c>
      <c r="BA36" s="530"/>
      <c r="BB36" s="266"/>
    </row>
    <row r="37" spans="1:66" ht="13" customHeight="1" thickBot="1">
      <c r="A37" s="184"/>
      <c r="B37" s="184"/>
      <c r="C37" s="184"/>
      <c r="D37" s="184"/>
      <c r="E37" s="184"/>
      <c r="F37" s="508"/>
      <c r="G37" s="509"/>
      <c r="H37" s="512"/>
      <c r="I37" s="513"/>
      <c r="J37" s="508"/>
      <c r="K37" s="509"/>
      <c r="L37" s="512"/>
      <c r="M37" s="513"/>
      <c r="N37" s="508"/>
      <c r="O37" s="509"/>
      <c r="P37" s="512"/>
      <c r="Q37" s="513"/>
      <c r="R37" s="508"/>
      <c r="S37" s="509"/>
      <c r="T37" s="512"/>
      <c r="U37" s="513"/>
      <c r="V37" s="508"/>
      <c r="W37" s="509"/>
      <c r="X37" s="512"/>
      <c r="Y37" s="513"/>
      <c r="Z37" s="508"/>
      <c r="AA37" s="509"/>
      <c r="AB37" s="512"/>
      <c r="AC37" s="513"/>
      <c r="AD37" s="508"/>
      <c r="AE37" s="509"/>
      <c r="AF37" s="512"/>
      <c r="AG37" s="513"/>
      <c r="AH37" s="508"/>
      <c r="AI37" s="509"/>
      <c r="AJ37" s="512"/>
      <c r="AK37" s="513"/>
      <c r="AL37" s="508"/>
      <c r="AM37" s="509"/>
      <c r="AN37" s="512"/>
      <c r="AO37" s="513"/>
      <c r="AP37" s="508"/>
      <c r="AQ37" s="509"/>
      <c r="AR37" s="512"/>
      <c r="AS37" s="513"/>
      <c r="AT37" s="184"/>
      <c r="AU37" s="184"/>
      <c r="AV37" s="184"/>
      <c r="AW37" s="184"/>
      <c r="AX37" s="527"/>
      <c r="AY37" s="528"/>
      <c r="AZ37" s="531"/>
      <c r="BA37" s="532"/>
      <c r="BB37" s="266"/>
    </row>
    <row r="38" spans="1:66" ht="27">
      <c r="BC38" s="1" t="s">
        <v>105</v>
      </c>
      <c r="BK38" s="1" t="s">
        <v>106</v>
      </c>
      <c r="BN38" s="280" t="s">
        <v>697</v>
      </c>
    </row>
    <row r="40" spans="1:66" ht="42">
      <c r="BC40" s="267" t="s">
        <v>107</v>
      </c>
      <c r="BD40" s="176" t="s">
        <v>108</v>
      </c>
      <c r="BE40" s="176" t="s">
        <v>109</v>
      </c>
      <c r="BF40" s="220" t="s">
        <v>717</v>
      </c>
      <c r="BG40" s="176" t="s">
        <v>110</v>
      </c>
      <c r="BH40" s="176" t="s">
        <v>691</v>
      </c>
      <c r="BI40" s="209" t="s">
        <v>1126</v>
      </c>
      <c r="BK40" s="267" t="s">
        <v>111</v>
      </c>
      <c r="BL40" s="136" t="s">
        <v>112</v>
      </c>
      <c r="BN40" s="281"/>
    </row>
    <row r="41" spans="1:66">
      <c r="BC41" s="188">
        <v>-1</v>
      </c>
      <c r="BD41" s="210"/>
      <c r="BE41" s="455"/>
      <c r="BF41" s="221"/>
      <c r="BG41" s="187"/>
      <c r="BH41" s="187"/>
      <c r="BI41" s="461"/>
      <c r="BK41" s="177" t="s">
        <v>197</v>
      </c>
      <c r="BL41" s="178" t="s">
        <v>1119</v>
      </c>
      <c r="BN41" s="277" t="s">
        <v>307</v>
      </c>
    </row>
    <row r="42" spans="1:66">
      <c r="BC42" s="189">
        <v>0</v>
      </c>
      <c r="BD42" s="211" t="s">
        <v>1068</v>
      </c>
      <c r="BE42" s="452" t="str">
        <f>IF(A5="","",A5)</f>
        <v>1</v>
      </c>
      <c r="BF42" s="223" t="s">
        <v>4</v>
      </c>
      <c r="BG42" s="228" t="s">
        <v>4</v>
      </c>
      <c r="BH42" s="462">
        <f t="shared" ref="BH42:BH73" si="0">COUNTIF(十六進数文字リスト,BG42)</f>
        <v>1</v>
      </c>
      <c r="BI42" s="465">
        <f t="shared" ref="BI42:BI73" si="1">IF(BE42="","",COUNTIF(入力かな,BE42))</f>
        <v>1</v>
      </c>
      <c r="BK42" s="179" t="s">
        <v>1120</v>
      </c>
      <c r="BL42" s="180" t="s">
        <v>1117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3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6" t="str">
        <f t="shared" si="1"/>
        <v/>
      </c>
      <c r="BK43" s="179" t="s">
        <v>139</v>
      </c>
      <c r="BL43" s="181" t="s">
        <v>141</v>
      </c>
      <c r="BN43" s="278" t="s">
        <v>299</v>
      </c>
    </row>
    <row r="44" spans="1:66">
      <c r="BC44" s="192">
        <f t="shared" si="2"/>
        <v>0</v>
      </c>
      <c r="BD44" s="212" t="str">
        <f t="shared" si="2"/>
        <v>KC_1</v>
      </c>
      <c r="BE44" s="453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6" t="str">
        <f t="shared" si="1"/>
        <v/>
      </c>
      <c r="BK44" s="179" t="s">
        <v>141</v>
      </c>
      <c r="BL44" s="181" t="s">
        <v>75</v>
      </c>
      <c r="BN44" s="278" t="s">
        <v>300</v>
      </c>
    </row>
    <row r="45" spans="1:66">
      <c r="BC45" s="193">
        <f t="shared" si="2"/>
        <v>0</v>
      </c>
      <c r="BD45" s="213" t="str">
        <f t="shared" si="2"/>
        <v>KC_1</v>
      </c>
      <c r="BE45" s="454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7" t="str">
        <f t="shared" si="1"/>
        <v/>
      </c>
      <c r="BK45" s="179" t="s">
        <v>163</v>
      </c>
      <c r="BL45" s="181" t="s">
        <v>1118</v>
      </c>
      <c r="BN45" s="278" t="s">
        <v>301</v>
      </c>
    </row>
    <row r="46" spans="1:66">
      <c r="BC46" s="189">
        <v>1</v>
      </c>
      <c r="BD46" s="211" t="s">
        <v>1115</v>
      </c>
      <c r="BE46" s="452" t="str">
        <f>IF(E5="","",E5)</f>
        <v>2</v>
      </c>
      <c r="BF46" s="223" t="s">
        <v>5</v>
      </c>
      <c r="BG46" s="228" t="s">
        <v>5</v>
      </c>
      <c r="BH46" s="462">
        <f t="shared" si="0"/>
        <v>1</v>
      </c>
      <c r="BI46" s="465">
        <f t="shared" si="1"/>
        <v>1</v>
      </c>
      <c r="BK46" s="179" t="s">
        <v>75</v>
      </c>
      <c r="BL46" s="181" t="s">
        <v>1065</v>
      </c>
      <c r="BN46" s="278" t="s">
        <v>302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3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6" t="str">
        <f t="shared" si="1"/>
        <v/>
      </c>
      <c r="BK47" s="182" t="s">
        <v>103</v>
      </c>
      <c r="BL47" s="183" t="s">
        <v>1117</v>
      </c>
      <c r="BN47" s="278" t="s">
        <v>303</v>
      </c>
    </row>
    <row r="48" spans="1:66">
      <c r="BC48" s="192">
        <f t="shared" si="4"/>
        <v>1</v>
      </c>
      <c r="BD48" s="212" t="str">
        <f t="shared" si="4"/>
        <v>KC_2</v>
      </c>
      <c r="BE48" s="453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6" t="str">
        <f t="shared" si="1"/>
        <v/>
      </c>
      <c r="BN48" s="278" t="s">
        <v>304</v>
      </c>
    </row>
    <row r="49" spans="55:66">
      <c r="BC49" s="193">
        <f t="shared" si="4"/>
        <v>1</v>
      </c>
      <c r="BD49" s="213" t="str">
        <f t="shared" si="4"/>
        <v>KC_2</v>
      </c>
      <c r="BE49" s="454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7" t="str">
        <f t="shared" si="1"/>
        <v/>
      </c>
      <c r="BK49" s="457"/>
      <c r="BL49" s="457"/>
      <c r="BN49" s="278" t="s">
        <v>305</v>
      </c>
    </row>
    <row r="50" spans="55:66">
      <c r="BC50" s="190">
        <v>2</v>
      </c>
      <c r="BD50" s="211" t="s">
        <v>1069</v>
      </c>
      <c r="BE50" s="456" t="str">
        <f>IF(I5="","",I5)</f>
        <v>3</v>
      </c>
      <c r="BF50" s="223" t="s">
        <v>6</v>
      </c>
      <c r="BG50" s="122" t="s">
        <v>6</v>
      </c>
      <c r="BH50" s="463">
        <f t="shared" si="0"/>
        <v>1</v>
      </c>
      <c r="BI50" s="468">
        <f t="shared" si="1"/>
        <v>1</v>
      </c>
      <c r="BK50" s="457"/>
      <c r="BL50" s="457"/>
      <c r="BN50" s="278" t="s">
        <v>306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3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6" t="str">
        <f t="shared" si="1"/>
        <v/>
      </c>
      <c r="BK51" s="457"/>
      <c r="BL51" s="457"/>
      <c r="BN51" s="278" t="s">
        <v>144</v>
      </c>
    </row>
    <row r="52" spans="55:66">
      <c r="BC52" s="192">
        <f t="shared" si="6"/>
        <v>2</v>
      </c>
      <c r="BD52" s="212" t="str">
        <f t="shared" si="6"/>
        <v>KC_3</v>
      </c>
      <c r="BE52" s="453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6" t="str">
        <f t="shared" si="1"/>
        <v/>
      </c>
      <c r="BK52" s="457"/>
      <c r="BL52" s="457"/>
      <c r="BN52" s="278" t="s">
        <v>692</v>
      </c>
    </row>
    <row r="53" spans="55:66">
      <c r="BC53" s="193">
        <f t="shared" si="6"/>
        <v>2</v>
      </c>
      <c r="BD53" s="213" t="str">
        <f t="shared" si="6"/>
        <v>KC_3</v>
      </c>
      <c r="BE53" s="454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7" t="str">
        <f t="shared" si="1"/>
        <v/>
      </c>
      <c r="BK53" s="457"/>
      <c r="BL53" s="457"/>
      <c r="BN53" s="278" t="s">
        <v>694</v>
      </c>
    </row>
    <row r="54" spans="55:66">
      <c r="BC54" s="189">
        <v>3</v>
      </c>
      <c r="BD54" s="211" t="s">
        <v>1070</v>
      </c>
      <c r="BE54" s="452" t="str">
        <f>IF(M5="","",M5)</f>
        <v>4</v>
      </c>
      <c r="BF54" s="223" t="s">
        <v>7</v>
      </c>
      <c r="BG54" s="228" t="s">
        <v>7</v>
      </c>
      <c r="BH54" s="462">
        <f t="shared" si="0"/>
        <v>1</v>
      </c>
      <c r="BI54" s="465">
        <f t="shared" si="1"/>
        <v>1</v>
      </c>
      <c r="BK54" s="457"/>
      <c r="BL54" s="457"/>
      <c r="BN54" s="278" t="s">
        <v>693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3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6" t="str">
        <f t="shared" si="1"/>
        <v/>
      </c>
      <c r="BK55" s="457"/>
      <c r="BL55" s="457"/>
      <c r="BN55" s="278" t="s">
        <v>695</v>
      </c>
    </row>
    <row r="56" spans="55:66">
      <c r="BC56" s="192">
        <f t="shared" si="8"/>
        <v>3</v>
      </c>
      <c r="BD56" s="212" t="str">
        <f t="shared" si="8"/>
        <v>KC_4</v>
      </c>
      <c r="BE56" s="453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6" t="str">
        <f t="shared" si="1"/>
        <v/>
      </c>
      <c r="BN56" s="279" t="s">
        <v>696</v>
      </c>
    </row>
    <row r="57" spans="55:66">
      <c r="BC57" s="193">
        <f t="shared" si="8"/>
        <v>3</v>
      </c>
      <c r="BD57" s="213" t="str">
        <f t="shared" si="8"/>
        <v>KC_4</v>
      </c>
      <c r="BE57" s="454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7" t="str">
        <f t="shared" si="1"/>
        <v/>
      </c>
    </row>
    <row r="58" spans="55:66">
      <c r="BC58" s="190">
        <v>4</v>
      </c>
      <c r="BD58" s="211" t="s">
        <v>1071</v>
      </c>
      <c r="BE58" s="456" t="str">
        <f>IF(Q5="","",Q5)</f>
        <v>5</v>
      </c>
      <c r="BF58" s="223" t="s">
        <v>8</v>
      </c>
      <c r="BG58" s="122" t="s">
        <v>8</v>
      </c>
      <c r="BH58" s="463">
        <f t="shared" si="0"/>
        <v>1</v>
      </c>
      <c r="BI58" s="468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3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6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3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6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4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7" t="str">
        <f t="shared" si="1"/>
        <v/>
      </c>
    </row>
    <row r="62" spans="55:66">
      <c r="BC62" s="189">
        <v>5</v>
      </c>
      <c r="BD62" s="211" t="s">
        <v>1072</v>
      </c>
      <c r="BE62" s="452" t="str">
        <f>IF(U5="","",U5)</f>
        <v>6</v>
      </c>
      <c r="BF62" s="223" t="s">
        <v>9</v>
      </c>
      <c r="BG62" s="228" t="s">
        <v>9</v>
      </c>
      <c r="BH62" s="462">
        <f t="shared" si="0"/>
        <v>1</v>
      </c>
      <c r="BI62" s="465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3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6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3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6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4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7" t="str">
        <f t="shared" si="1"/>
        <v/>
      </c>
    </row>
    <row r="66" spans="55:61">
      <c r="BC66" s="190">
        <v>6</v>
      </c>
      <c r="BD66" s="211" t="s">
        <v>1073</v>
      </c>
      <c r="BE66" s="456" t="str">
        <f>IF(Y5="","",Y5)</f>
        <v>7</v>
      </c>
      <c r="BF66" s="223" t="s">
        <v>10</v>
      </c>
      <c r="BG66" s="122" t="s">
        <v>10</v>
      </c>
      <c r="BH66" s="463">
        <f t="shared" si="0"/>
        <v>1</v>
      </c>
      <c r="BI66" s="468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3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6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3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6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4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7" t="str">
        <f t="shared" si="1"/>
        <v/>
      </c>
    </row>
    <row r="70" spans="55:61">
      <c r="BC70" s="189">
        <v>7</v>
      </c>
      <c r="BD70" s="211" t="s">
        <v>1074</v>
      </c>
      <c r="BE70" s="452" t="str">
        <f>IF(AC5="","",AC5)</f>
        <v>8</v>
      </c>
      <c r="BF70" s="223" t="s">
        <v>11</v>
      </c>
      <c r="BG70" s="228" t="s">
        <v>11</v>
      </c>
      <c r="BH70" s="462">
        <f t="shared" si="0"/>
        <v>1</v>
      </c>
      <c r="BI70" s="465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3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6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3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6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4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7" t="str">
        <f t="shared" si="1"/>
        <v/>
      </c>
    </row>
    <row r="74" spans="55:61">
      <c r="BC74" s="190">
        <v>8</v>
      </c>
      <c r="BD74" s="211" t="s">
        <v>1075</v>
      </c>
      <c r="BE74" s="456" t="str">
        <f>IF(AG5="","",AG5)</f>
        <v>9</v>
      </c>
      <c r="BF74" s="223" t="s">
        <v>12</v>
      </c>
      <c r="BG74" s="122" t="s">
        <v>12</v>
      </c>
      <c r="BH74" s="463">
        <f t="shared" ref="BH74:BH93" si="18">COUNTIF(十六進数文字リスト,BG74)</f>
        <v>1</v>
      </c>
      <c r="BI74" s="468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3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6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3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6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4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7" t="str">
        <f t="shared" si="19"/>
        <v/>
      </c>
    </row>
    <row r="78" spans="55:61">
      <c r="BC78" s="189">
        <v>9</v>
      </c>
      <c r="BD78" s="211" t="s">
        <v>1127</v>
      </c>
      <c r="BE78" s="452" t="str">
        <f>IF(AK5="","",AK5)</f>
        <v>0</v>
      </c>
      <c r="BF78" s="223" t="s">
        <v>13</v>
      </c>
      <c r="BG78" s="228" t="s">
        <v>13</v>
      </c>
      <c r="BH78" s="462">
        <f t="shared" si="18"/>
        <v>1</v>
      </c>
      <c r="BI78" s="465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3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6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3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6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4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7" t="str">
        <f t="shared" si="19"/>
        <v/>
      </c>
    </row>
    <row r="82" spans="55:61">
      <c r="BC82" s="190">
        <v>10</v>
      </c>
      <c r="BD82" s="211" t="s">
        <v>1076</v>
      </c>
      <c r="BE82" s="456" t="str">
        <f>IF(AO5="","",AO5)</f>
        <v>-</v>
      </c>
      <c r="BF82" s="223" t="s">
        <v>14</v>
      </c>
      <c r="BG82" s="122" t="s">
        <v>118</v>
      </c>
      <c r="BH82" s="463">
        <f t="shared" si="18"/>
        <v>0</v>
      </c>
      <c r="BI82" s="468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3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6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3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6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4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7" t="str">
        <f t="shared" si="19"/>
        <v/>
      </c>
    </row>
    <row r="86" spans="55:61">
      <c r="BC86" s="189">
        <v>11</v>
      </c>
      <c r="BD86" s="211" t="s">
        <v>1077</v>
      </c>
      <c r="BE86" s="452" t="str">
        <f>IF(AS5="","",AS5)</f>
        <v>^</v>
      </c>
      <c r="BF86" s="223" t="s">
        <v>15</v>
      </c>
      <c r="BG86" s="228" t="s">
        <v>678</v>
      </c>
      <c r="BH86" s="462">
        <f t="shared" si="18"/>
        <v>0</v>
      </c>
      <c r="BI86" s="465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3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6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3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6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4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7" t="str">
        <f t="shared" si="19"/>
        <v/>
      </c>
    </row>
    <row r="90" spans="55:61">
      <c r="BC90" s="189">
        <v>12</v>
      </c>
      <c r="BD90" s="211" t="s">
        <v>1078</v>
      </c>
      <c r="BE90" s="452" t="str">
        <f>IF(AW5="","",AW5)</f>
        <v>￥</v>
      </c>
      <c r="BF90" s="223" t="s">
        <v>1067</v>
      </c>
      <c r="BG90" s="228" t="s">
        <v>1066</v>
      </c>
      <c r="BH90" s="462">
        <f t="shared" si="18"/>
        <v>0</v>
      </c>
      <c r="BI90" s="465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3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6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3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6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4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7" t="str">
        <f t="shared" si="19"/>
        <v/>
      </c>
    </row>
    <row r="94" spans="55:61">
      <c r="BC94" s="189">
        <v>13</v>
      </c>
      <c r="BD94" s="211" t="s">
        <v>1080</v>
      </c>
      <c r="BE94" s="452" t="str">
        <f>IF(C9="","",C9)</f>
        <v>Q</v>
      </c>
      <c r="BF94" s="222" t="s">
        <v>119</v>
      </c>
      <c r="BG94" s="276" t="s">
        <v>120</v>
      </c>
      <c r="BH94" s="464">
        <f t="shared" ref="BH94:BH105" si="34">COUNTIF(十六進数文字リスト,BG94)</f>
        <v>0</v>
      </c>
      <c r="BI94" s="465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3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6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3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6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4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7">
        <f t="shared" si="19"/>
        <v>13</v>
      </c>
    </row>
    <row r="98" spans="55:61">
      <c r="BC98" s="189">
        <v>14</v>
      </c>
      <c r="BD98" s="211" t="s">
        <v>1081</v>
      </c>
      <c r="BE98" s="452" t="str">
        <f>IF(G9="","",G9)</f>
        <v>W</v>
      </c>
      <c r="BF98" s="222" t="s">
        <v>121</v>
      </c>
      <c r="BG98" s="228" t="s">
        <v>122</v>
      </c>
      <c r="BH98" s="462">
        <f t="shared" si="34"/>
        <v>0</v>
      </c>
      <c r="BI98" s="465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3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6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3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6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4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7">
        <f t="shared" si="19"/>
        <v>11</v>
      </c>
    </row>
    <row r="102" spans="55:61">
      <c r="BC102" s="189">
        <v>15</v>
      </c>
      <c r="BD102" s="211" t="s">
        <v>1082</v>
      </c>
      <c r="BE102" s="452" t="str">
        <f>IF(K9="","",K9)</f>
        <v>E</v>
      </c>
      <c r="BF102" s="223" t="s">
        <v>123</v>
      </c>
      <c r="BG102" s="228" t="s">
        <v>124</v>
      </c>
      <c r="BH102" s="462">
        <f t="shared" si="34"/>
        <v>1</v>
      </c>
      <c r="BI102" s="465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3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6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3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6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4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7">
        <f t="shared" si="19"/>
        <v>37</v>
      </c>
    </row>
    <row r="106" spans="55:61">
      <c r="BC106" s="189">
        <v>16</v>
      </c>
      <c r="BD106" s="211" t="s">
        <v>1083</v>
      </c>
      <c r="BE106" s="452" t="str">
        <f>IF(O9="","",O9)</f>
        <v>R</v>
      </c>
      <c r="BF106" s="223" t="s">
        <v>125</v>
      </c>
      <c r="BG106" s="228" t="s">
        <v>126</v>
      </c>
      <c r="BH106" s="462">
        <f t="shared" ref="BH106:BH137" si="41">COUNTIF(十六進数文字リスト,BG106)</f>
        <v>0</v>
      </c>
      <c r="BI106" s="465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3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6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3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6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4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7">
        <f t="shared" si="42"/>
        <v>42</v>
      </c>
    </row>
    <row r="110" spans="55:61">
      <c r="BC110" s="189">
        <v>17</v>
      </c>
      <c r="BD110" s="211" t="s">
        <v>1084</v>
      </c>
      <c r="BE110" s="452" t="str">
        <f>IF(S9="","",S9)</f>
        <v>T</v>
      </c>
      <c r="BF110" s="223" t="s">
        <v>127</v>
      </c>
      <c r="BG110" s="228" t="s">
        <v>128</v>
      </c>
      <c r="BH110" s="462">
        <f t="shared" si="41"/>
        <v>0</v>
      </c>
      <c r="BI110" s="465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3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6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3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6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4" t="str">
        <f>IF(S7="","",S7)</f>
        <v>左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7">
        <f t="shared" si="42"/>
        <v>4</v>
      </c>
    </row>
    <row r="114" spans="55:61">
      <c r="BC114" s="189">
        <v>18</v>
      </c>
      <c r="BD114" s="211" t="s">
        <v>1085</v>
      </c>
      <c r="BE114" s="452" t="str">
        <f>IF(W9="","",W9)</f>
        <v>Y</v>
      </c>
      <c r="BF114" s="223" t="s">
        <v>129</v>
      </c>
      <c r="BG114" s="228" t="s">
        <v>130</v>
      </c>
      <c r="BH114" s="462">
        <f t="shared" si="41"/>
        <v>0</v>
      </c>
      <c r="BI114" s="465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3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6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3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6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4" t="str">
        <f>IF(W7="","",W7)</f>
        <v>右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7">
        <f t="shared" si="42"/>
        <v>4</v>
      </c>
    </row>
    <row r="118" spans="55:61">
      <c r="BC118" s="189">
        <v>19</v>
      </c>
      <c r="BD118" s="211" t="s">
        <v>1086</v>
      </c>
      <c r="BE118" s="452" t="str">
        <f>IF(AA9="","",AA9)</f>
        <v>U</v>
      </c>
      <c r="BF118" s="223" t="s">
        <v>131</v>
      </c>
      <c r="BG118" s="228" t="s">
        <v>132</v>
      </c>
      <c r="BH118" s="462">
        <f t="shared" si="41"/>
        <v>0</v>
      </c>
      <c r="BI118" s="465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3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6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3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6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4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7">
        <f t="shared" si="42"/>
        <v>24</v>
      </c>
    </row>
    <row r="122" spans="55:61">
      <c r="BC122" s="189">
        <v>20</v>
      </c>
      <c r="BD122" s="211" t="s">
        <v>1087</v>
      </c>
      <c r="BE122" s="452" t="str">
        <f>IF(AE9="","",AE9)</f>
        <v>I</v>
      </c>
      <c r="BF122" s="223" t="s">
        <v>133</v>
      </c>
      <c r="BG122" s="228" t="s">
        <v>134</v>
      </c>
      <c r="BH122" s="462">
        <f t="shared" si="41"/>
        <v>0</v>
      </c>
      <c r="BI122" s="465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3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6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3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6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4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7">
        <f t="shared" si="42"/>
        <v>24</v>
      </c>
    </row>
    <row r="126" spans="55:61">
      <c r="BC126" s="189">
        <v>21</v>
      </c>
      <c r="BD126" s="211" t="s">
        <v>1088</v>
      </c>
      <c r="BE126" s="452" t="str">
        <f>IF(AI9="","",AI9)</f>
        <v>O</v>
      </c>
      <c r="BF126" s="223" t="s">
        <v>135</v>
      </c>
      <c r="BG126" s="228" t="s">
        <v>136</v>
      </c>
      <c r="BH126" s="462">
        <f t="shared" si="41"/>
        <v>0</v>
      </c>
      <c r="BI126" s="465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3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6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3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6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4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7">
        <f t="shared" si="42"/>
        <v>5</v>
      </c>
    </row>
    <row r="130" spans="55:61">
      <c r="BC130" s="189">
        <v>22</v>
      </c>
      <c r="BD130" s="211" t="s">
        <v>1089</v>
      </c>
      <c r="BE130" s="452" t="str">
        <f>IF(AM9="","",AM9)</f>
        <v>P</v>
      </c>
      <c r="BF130" s="223" t="s">
        <v>137</v>
      </c>
      <c r="BG130" s="228" t="s">
        <v>138</v>
      </c>
      <c r="BH130" s="462">
        <f t="shared" si="41"/>
        <v>0</v>
      </c>
      <c r="BI130" s="465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3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6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3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6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4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7">
        <f t="shared" si="42"/>
        <v>6</v>
      </c>
    </row>
    <row r="134" spans="55:61">
      <c r="BC134" s="189">
        <v>23</v>
      </c>
      <c r="BD134" s="211" t="s">
        <v>1091</v>
      </c>
      <c r="BE134" s="452" t="str">
        <f>IF(AQ9="","",AQ9)</f>
        <v>@</v>
      </c>
      <c r="BF134" s="223" t="s">
        <v>139</v>
      </c>
      <c r="BG134" s="228" t="s">
        <v>140</v>
      </c>
      <c r="BH134" s="462">
        <f t="shared" si="41"/>
        <v>0</v>
      </c>
      <c r="BI134" s="465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3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6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3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6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4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7" t="str">
        <f t="shared" si="42"/>
        <v/>
      </c>
    </row>
    <row r="138" spans="55:61">
      <c r="BC138" s="189">
        <v>24</v>
      </c>
      <c r="BD138" s="211" t="s">
        <v>1092</v>
      </c>
      <c r="BE138" s="452" t="str">
        <f>IF(AU9="","",AU9)</f>
        <v>[</v>
      </c>
      <c r="BF138" s="223" t="s">
        <v>141</v>
      </c>
      <c r="BG138" s="228" t="s">
        <v>142</v>
      </c>
      <c r="BH138" s="462">
        <f t="shared" ref="BH138:BH169" si="59">COUNTIF(十六進数文字リスト,BG138)</f>
        <v>0</v>
      </c>
      <c r="BI138" s="465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3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6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3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6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4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7" t="str">
        <f t="shared" si="60"/>
        <v/>
      </c>
    </row>
    <row r="142" spans="55:61">
      <c r="BC142" s="189">
        <v>25</v>
      </c>
      <c r="BD142" s="211" t="s">
        <v>1090</v>
      </c>
      <c r="BE142" s="452" t="str">
        <f>IF(D13="","",D13)</f>
        <v>A</v>
      </c>
      <c r="BF142" s="223" t="s">
        <v>143</v>
      </c>
      <c r="BG142" s="228" t="s">
        <v>144</v>
      </c>
      <c r="BH142" s="462">
        <f t="shared" si="59"/>
        <v>1</v>
      </c>
      <c r="BI142" s="465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3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6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3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6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4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7">
        <f t="shared" si="60"/>
        <v>4</v>
      </c>
    </row>
    <row r="146" spans="55:61">
      <c r="BC146" s="189">
        <v>26</v>
      </c>
      <c r="BD146" s="211" t="s">
        <v>1093</v>
      </c>
      <c r="BE146" s="452" t="str">
        <f>IF(H13="","",H13)</f>
        <v>S</v>
      </c>
      <c r="BF146" s="223" t="s">
        <v>145</v>
      </c>
      <c r="BG146" s="228" t="s">
        <v>146</v>
      </c>
      <c r="BH146" s="462">
        <f t="shared" si="59"/>
        <v>0</v>
      </c>
      <c r="BI146" s="465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3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6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3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6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4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7">
        <f t="shared" si="60"/>
        <v>5</v>
      </c>
    </row>
    <row r="150" spans="55:61">
      <c r="BC150" s="189">
        <v>27</v>
      </c>
      <c r="BD150" s="211" t="s">
        <v>1094</v>
      </c>
      <c r="BE150" s="452" t="str">
        <f>IF(L13="","",L13)</f>
        <v>D</v>
      </c>
      <c r="BF150" s="223" t="s">
        <v>147</v>
      </c>
      <c r="BG150" s="228" t="s">
        <v>148</v>
      </c>
      <c r="BH150" s="462">
        <f t="shared" si="59"/>
        <v>1</v>
      </c>
      <c r="BI150" s="465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3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6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3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6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4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7">
        <f t="shared" si="60"/>
        <v>22</v>
      </c>
    </row>
    <row r="154" spans="55:61">
      <c r="BC154" s="189">
        <v>28</v>
      </c>
      <c r="BD154" s="211" t="s">
        <v>1095</v>
      </c>
      <c r="BE154" s="452" t="str">
        <f>IF(P13="","",P13)</f>
        <v>F</v>
      </c>
      <c r="BF154" s="223" t="s">
        <v>149</v>
      </c>
      <c r="BG154" s="228" t="s">
        <v>150</v>
      </c>
      <c r="BH154" s="462">
        <f t="shared" si="59"/>
        <v>1</v>
      </c>
      <c r="BI154" s="465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3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6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3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6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4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7">
        <f t="shared" si="60"/>
        <v>21</v>
      </c>
    </row>
    <row r="158" spans="55:61">
      <c r="BC158" s="189">
        <v>29</v>
      </c>
      <c r="BD158" s="211" t="s">
        <v>1096</v>
      </c>
      <c r="BE158" s="452" t="str">
        <f>IF(T13="","",T13)</f>
        <v>G</v>
      </c>
      <c r="BF158" s="223" t="s">
        <v>151</v>
      </c>
      <c r="BG158" s="228" t="s">
        <v>152</v>
      </c>
      <c r="BH158" s="462">
        <f t="shared" si="59"/>
        <v>0</v>
      </c>
      <c r="BI158" s="465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3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6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3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6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4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7">
        <f t="shared" si="60"/>
        <v>5</v>
      </c>
    </row>
    <row r="162" spans="55:61">
      <c r="BC162" s="189">
        <v>30</v>
      </c>
      <c r="BD162" s="211" t="s">
        <v>1097</v>
      </c>
      <c r="BE162" s="452" t="str">
        <f>IF(X13="","",X13)</f>
        <v>H</v>
      </c>
      <c r="BF162" s="223" t="s">
        <v>153</v>
      </c>
      <c r="BG162" s="228" t="s">
        <v>154</v>
      </c>
      <c r="BH162" s="462">
        <f t="shared" si="59"/>
        <v>0</v>
      </c>
      <c r="BI162" s="465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3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6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3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6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4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7">
        <f t="shared" si="60"/>
        <v>16</v>
      </c>
    </row>
    <row r="166" spans="55:61">
      <c r="BC166" s="189">
        <v>31</v>
      </c>
      <c r="BD166" s="211" t="s">
        <v>1098</v>
      </c>
      <c r="BE166" s="452" t="str">
        <f>IF(AB13="","",AB13)</f>
        <v>J</v>
      </c>
      <c r="BF166" s="223" t="s">
        <v>155</v>
      </c>
      <c r="BG166" s="228" t="s">
        <v>156</v>
      </c>
      <c r="BH166" s="462">
        <f t="shared" si="59"/>
        <v>0</v>
      </c>
      <c r="BI166" s="465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3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6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3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6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4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7">
        <f t="shared" si="60"/>
        <v>25</v>
      </c>
    </row>
    <row r="170" spans="55:61">
      <c r="BC170" s="189">
        <v>32</v>
      </c>
      <c r="BD170" s="211" t="s">
        <v>1099</v>
      </c>
      <c r="BE170" s="452" t="str">
        <f>IF(AF13="","",AF13)</f>
        <v>K</v>
      </c>
      <c r="BF170" s="223" t="s">
        <v>157</v>
      </c>
      <c r="BG170" s="228" t="s">
        <v>158</v>
      </c>
      <c r="BH170" s="462">
        <f t="shared" ref="BH170:BH205" si="85">COUNTIF(十六進数文字リスト,BG170)</f>
        <v>0</v>
      </c>
      <c r="BI170" s="465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3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6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3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6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4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7">
        <f t="shared" si="86"/>
        <v>28</v>
      </c>
    </row>
    <row r="174" spans="55:61">
      <c r="BC174" s="189">
        <v>33</v>
      </c>
      <c r="BD174" s="211" t="s">
        <v>1100</v>
      </c>
      <c r="BE174" s="452" t="str">
        <f>IF(AJ13="","",AJ13)</f>
        <v>L</v>
      </c>
      <c r="BF174" s="223" t="s">
        <v>159</v>
      </c>
      <c r="BG174" s="228" t="s">
        <v>160</v>
      </c>
      <c r="BH174" s="462">
        <f t="shared" si="85"/>
        <v>0</v>
      </c>
      <c r="BI174" s="465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3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6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3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6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4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7">
        <f t="shared" si="86"/>
        <v>16</v>
      </c>
    </row>
    <row r="178" spans="55:61">
      <c r="BC178" s="189">
        <v>34</v>
      </c>
      <c r="BD178" s="211" t="s">
        <v>1101</v>
      </c>
      <c r="BE178" s="452" t="str">
        <f>IF(AN13="","",AN13)</f>
        <v>;</v>
      </c>
      <c r="BF178" s="223" t="s">
        <v>161</v>
      </c>
      <c r="BG178" s="228" t="s">
        <v>162</v>
      </c>
      <c r="BH178" s="462">
        <f t="shared" si="85"/>
        <v>0</v>
      </c>
      <c r="BI178" s="465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3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6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3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6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4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7">
        <f t="shared" si="86"/>
        <v>8</v>
      </c>
    </row>
    <row r="182" spans="55:61">
      <c r="BC182" s="189">
        <v>35</v>
      </c>
      <c r="BD182" s="211" t="s">
        <v>1102</v>
      </c>
      <c r="BE182" s="452" t="str">
        <f>IF(AR13="","",AR13)</f>
        <v>:</v>
      </c>
      <c r="BF182" s="223" t="s">
        <v>163</v>
      </c>
      <c r="BG182" s="228" t="s">
        <v>164</v>
      </c>
      <c r="BH182" s="462">
        <f t="shared" si="85"/>
        <v>0</v>
      </c>
      <c r="BI182" s="465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3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6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3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6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4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7" t="str">
        <f t="shared" si="86"/>
        <v/>
      </c>
    </row>
    <row r="186" spans="55:61">
      <c r="BC186" s="189">
        <v>36</v>
      </c>
      <c r="BD186" s="211" t="s">
        <v>1103</v>
      </c>
      <c r="BE186" s="452" t="str">
        <f>IF(AV13="","",AV13)</f>
        <v>]</v>
      </c>
      <c r="BF186" s="273" t="s">
        <v>75</v>
      </c>
      <c r="BG186" s="228" t="s">
        <v>165</v>
      </c>
      <c r="BH186" s="462">
        <f t="shared" si="85"/>
        <v>0</v>
      </c>
      <c r="BI186" s="465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3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6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3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6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4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7" t="str">
        <f t="shared" si="86"/>
        <v/>
      </c>
    </row>
    <row r="190" spans="55:61">
      <c r="BC190" s="189">
        <v>36</v>
      </c>
      <c r="BD190" s="211" t="s">
        <v>1079</v>
      </c>
      <c r="BE190" s="452" t="str">
        <f>IF(AV13="","",_xlfn.XLOOKUP(AV13,記号JIS,記号US,AV13))</f>
        <v>＼</v>
      </c>
      <c r="BF190" s="273" t="s">
        <v>1065</v>
      </c>
      <c r="BG190" s="228" t="s">
        <v>1121</v>
      </c>
      <c r="BH190" s="462">
        <f t="shared" ref="BH190:BH193" si="107">COUNTIF(十六進数文字リスト,BG190)</f>
        <v>0</v>
      </c>
      <c r="BI190" s="465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3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6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3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6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4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7" t="str">
        <f t="shared" si="86"/>
        <v/>
      </c>
    </row>
    <row r="194" spans="55:61">
      <c r="BC194" s="189">
        <v>37</v>
      </c>
      <c r="BD194" s="211" t="s">
        <v>1104</v>
      </c>
      <c r="BE194" s="452" t="str">
        <f>IF(F17="","",F17)</f>
        <v>Z</v>
      </c>
      <c r="BF194" s="223" t="s">
        <v>166</v>
      </c>
      <c r="BG194" s="228" t="s">
        <v>167</v>
      </c>
      <c r="BH194" s="462">
        <f t="shared" si="85"/>
        <v>0</v>
      </c>
      <c r="BI194" s="465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3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6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3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6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4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7">
        <f t="shared" si="86"/>
        <v>6</v>
      </c>
    </row>
    <row r="198" spans="55:61">
      <c r="BC198" s="189">
        <v>38</v>
      </c>
      <c r="BD198" s="211" t="s">
        <v>1105</v>
      </c>
      <c r="BE198" s="452" t="str">
        <f>IF(J17="","",J17)</f>
        <v>X</v>
      </c>
      <c r="BF198" s="223" t="s">
        <v>168</v>
      </c>
      <c r="BG198" s="228" t="s">
        <v>169</v>
      </c>
      <c r="BH198" s="462">
        <f t="shared" si="85"/>
        <v>0</v>
      </c>
      <c r="BI198" s="465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3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6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3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6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4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7">
        <f t="shared" si="86"/>
        <v>15</v>
      </c>
    </row>
    <row r="202" spans="55:61">
      <c r="BC202" s="189">
        <v>39</v>
      </c>
      <c r="BD202" s="211" t="s">
        <v>1106</v>
      </c>
      <c r="BE202" s="452" t="str">
        <f>IF(N17="","",N17)</f>
        <v>C</v>
      </c>
      <c r="BF202" s="223" t="s">
        <v>170</v>
      </c>
      <c r="BG202" s="228" t="s">
        <v>171</v>
      </c>
      <c r="BH202" s="462">
        <f t="shared" si="85"/>
        <v>1</v>
      </c>
      <c r="BI202" s="465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3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6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3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6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4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7">
        <f t="shared" si="122"/>
        <v>21</v>
      </c>
    </row>
    <row r="206" spans="55:61">
      <c r="BC206" s="189">
        <v>40</v>
      </c>
      <c r="BD206" s="211" t="s">
        <v>1107</v>
      </c>
      <c r="BE206" s="452" t="str">
        <f>IF(R17="","",R17)</f>
        <v>V</v>
      </c>
      <c r="BF206" s="223" t="s">
        <v>172</v>
      </c>
      <c r="BG206" s="228" t="s">
        <v>173</v>
      </c>
      <c r="BH206" s="462">
        <f t="shared" ref="BH206:BH237" si="127">COUNTIF(十六進数文字リスト,BG206)</f>
        <v>0</v>
      </c>
      <c r="BI206" s="465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3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6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3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6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4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7">
        <f t="shared" si="122"/>
        <v>21</v>
      </c>
    </row>
    <row r="210" spans="55:61">
      <c r="BC210" s="189">
        <v>41</v>
      </c>
      <c r="BD210" s="211" t="s">
        <v>1108</v>
      </c>
      <c r="BE210" s="452" t="str">
        <f>IF(V17="","",V17)</f>
        <v>B</v>
      </c>
      <c r="BF210" s="223" t="s">
        <v>174</v>
      </c>
      <c r="BG210" s="228" t="s">
        <v>175</v>
      </c>
      <c r="BH210" s="462">
        <f t="shared" si="127"/>
        <v>1</v>
      </c>
      <c r="BI210" s="465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3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6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3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6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4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7">
        <f t="shared" si="122"/>
        <v>5</v>
      </c>
    </row>
    <row r="214" spans="55:61">
      <c r="BC214" s="189">
        <v>42</v>
      </c>
      <c r="BD214" s="211" t="s">
        <v>1109</v>
      </c>
      <c r="BE214" s="452" t="str">
        <f>IF(Z17="","",Z17)</f>
        <v>N</v>
      </c>
      <c r="BF214" s="223" t="s">
        <v>176</v>
      </c>
      <c r="BG214" s="228" t="s">
        <v>177</v>
      </c>
      <c r="BH214" s="462">
        <f t="shared" si="127"/>
        <v>0</v>
      </c>
      <c r="BI214" s="465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3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6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3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6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4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7">
        <f t="shared" si="122"/>
        <v>5</v>
      </c>
    </row>
    <row r="218" spans="55:61">
      <c r="BC218" s="189">
        <v>43</v>
      </c>
      <c r="BD218" s="211" t="s">
        <v>1110</v>
      </c>
      <c r="BE218" s="452" t="str">
        <f>IF(AD17="","",AD17)</f>
        <v>M</v>
      </c>
      <c r="BF218" s="222" t="s">
        <v>178</v>
      </c>
      <c r="BG218" s="228" t="s">
        <v>179</v>
      </c>
      <c r="BH218" s="462">
        <f t="shared" si="127"/>
        <v>0</v>
      </c>
      <c r="BI218" s="465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3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6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3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6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4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7">
        <f t="shared" si="122"/>
        <v>20</v>
      </c>
    </row>
    <row r="222" spans="55:61">
      <c r="BC222" s="189">
        <v>44</v>
      </c>
      <c r="BD222" s="211" t="s">
        <v>1111</v>
      </c>
      <c r="BE222" s="452" t="str">
        <f>IF(AH17="","",AH17)</f>
        <v>,</v>
      </c>
      <c r="BF222" s="223" t="s">
        <v>180</v>
      </c>
      <c r="BG222" s="228" t="s">
        <v>181</v>
      </c>
      <c r="BH222" s="462">
        <f t="shared" si="127"/>
        <v>0</v>
      </c>
      <c r="BI222" s="465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3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6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3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6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4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7">
        <f t="shared" si="122"/>
        <v>19</v>
      </c>
    </row>
    <row r="226" spans="55:61">
      <c r="BC226" s="189">
        <v>45</v>
      </c>
      <c r="BD226" s="211" t="s">
        <v>1112</v>
      </c>
      <c r="BE226" s="452" t="str">
        <f>IF(AL17="","",AL17)</f>
        <v>.</v>
      </c>
      <c r="BF226" s="223" t="s">
        <v>182</v>
      </c>
      <c r="BG226" s="228" t="s">
        <v>183</v>
      </c>
      <c r="BH226" s="462">
        <f t="shared" si="127"/>
        <v>0</v>
      </c>
      <c r="BI226" s="465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3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6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3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6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4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7">
        <f t="shared" si="122"/>
        <v>4</v>
      </c>
    </row>
    <row r="230" spans="55:61">
      <c r="BC230" s="189">
        <v>46</v>
      </c>
      <c r="BD230" s="211" t="s">
        <v>1113</v>
      </c>
      <c r="BE230" s="452" t="str">
        <f>IF(AP17="","",AP17)</f>
        <v>/</v>
      </c>
      <c r="BF230" s="223" t="s">
        <v>184</v>
      </c>
      <c r="BG230" s="228" t="s">
        <v>185</v>
      </c>
      <c r="BH230" s="462">
        <f t="shared" si="127"/>
        <v>0</v>
      </c>
      <c r="BI230" s="465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3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6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3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6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4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7">
        <f t="shared" si="122"/>
        <v>4</v>
      </c>
    </row>
    <row r="234" spans="55:61">
      <c r="BC234" s="189">
        <v>47</v>
      </c>
      <c r="BD234" s="211" t="s">
        <v>1114</v>
      </c>
      <c r="BE234" s="452" t="str">
        <f>IF(AT17="","",AT17)</f>
        <v>_</v>
      </c>
      <c r="BF234" s="223" t="s">
        <v>103</v>
      </c>
      <c r="BG234" s="228" t="s">
        <v>186</v>
      </c>
      <c r="BH234" s="462">
        <f t="shared" si="127"/>
        <v>0</v>
      </c>
      <c r="BI234" s="465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3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6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3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6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4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7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187</v>
      </c>
      <c r="D1" s="130" t="s">
        <v>188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8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60" t="s">
        <v>361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60" t="s">
        <v>1123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60" t="s">
        <v>1123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60" t="s">
        <v>1123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8" t="str">
        <f>IF(キー設定!BE234="","",_xlfn.CONCAT(キー設定!BE234,IF(COUNTIF(記号JIS,キー設定!BE234)=0,"","  (US)"),_xlfn.XLOOKUP(キー設定!BE234,記号JIS,記号US,"")))</f>
        <v>_  (US)なし</v>
      </c>
      <c r="L9" s="451"/>
      <c r="M9" s="459" t="s">
        <v>1123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1124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187</v>
      </c>
      <c r="O15" s="134"/>
      <c r="P15" s="134"/>
      <c r="Q15" s="135"/>
      <c r="R15" s="134"/>
      <c r="S15" s="134"/>
      <c r="U15" s="1" t="s">
        <v>718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3" t="s">
        <v>190</v>
      </c>
      <c r="O17" s="554"/>
      <c r="P17" s="554"/>
      <c r="Q17" s="268" t="s">
        <v>191</v>
      </c>
      <c r="R17" s="136" t="s">
        <v>192</v>
      </c>
      <c r="S17" s="285" t="s">
        <v>189</v>
      </c>
      <c r="U17" s="137" t="s">
        <v>721</v>
      </c>
      <c r="V17" s="282" t="s">
        <v>193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35</v>
      </c>
      <c r="O18" s="154" t="s">
        <v>37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719</v>
      </c>
      <c r="V18" s="283" t="s">
        <v>194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35</v>
      </c>
      <c r="O19" s="157" t="s">
        <v>37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720</v>
      </c>
      <c r="V19" s="284" t="s">
        <v>195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35</v>
      </c>
      <c r="O20" s="157" t="s">
        <v>37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35</v>
      </c>
      <c r="O21" s="157" t="s">
        <v>37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35</v>
      </c>
      <c r="O22" s="157" t="s">
        <v>37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35</v>
      </c>
      <c r="O23" s="157" t="s">
        <v>37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35</v>
      </c>
      <c r="O24" s="157" t="s">
        <v>37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35</v>
      </c>
      <c r="O25" s="157" t="s">
        <v>37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35</v>
      </c>
      <c r="O26" s="157" t="s">
        <v>37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35</v>
      </c>
      <c r="O27" s="157" t="s">
        <v>37</v>
      </c>
      <c r="P27" s="157" t="s">
        <v>31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35</v>
      </c>
      <c r="O28" s="157" t="s">
        <v>37</v>
      </c>
      <c r="P28" s="157" t="s">
        <v>56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35</v>
      </c>
      <c r="O29" s="157" t="s">
        <v>37</v>
      </c>
      <c r="P29" s="157" t="s">
        <v>58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35</v>
      </c>
      <c r="O30" s="157" t="s">
        <v>37</v>
      </c>
      <c r="P30" s="157" t="s">
        <v>60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35</v>
      </c>
      <c r="O31" s="157" t="s">
        <v>37</v>
      </c>
      <c r="P31" s="157" t="s">
        <v>62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35</v>
      </c>
      <c r="O32" s="157" t="s">
        <v>37</v>
      </c>
      <c r="P32" s="157" t="s">
        <v>794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35</v>
      </c>
      <c r="O33" s="157" t="s">
        <v>37</v>
      </c>
      <c r="P33" s="157" t="s">
        <v>84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35</v>
      </c>
      <c r="O34" s="157" t="s">
        <v>37</v>
      </c>
      <c r="P34" s="157" t="s">
        <v>86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35</v>
      </c>
      <c r="O35" s="157" t="s">
        <v>37</v>
      </c>
      <c r="P35" s="157" t="s">
        <v>88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35</v>
      </c>
      <c r="O36" s="157" t="s">
        <v>37</v>
      </c>
      <c r="P36" s="157" t="s">
        <v>90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35</v>
      </c>
      <c r="O37" s="157" t="s">
        <v>37</v>
      </c>
      <c r="P37" s="157" t="s">
        <v>92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196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197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1067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33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35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37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39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41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139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141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65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67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69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71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73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163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75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94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96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98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100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102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103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198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199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200</v>
      </c>
      <c r="B2" s="409" t="s">
        <v>201</v>
      </c>
      <c r="C2" s="556" t="s">
        <v>202</v>
      </c>
      <c r="D2" s="556"/>
      <c r="E2" s="409" t="s">
        <v>203</v>
      </c>
      <c r="F2" s="556" t="s">
        <v>204</v>
      </c>
      <c r="G2" s="556"/>
      <c r="H2" s="556"/>
      <c r="I2" s="559" t="s">
        <v>205</v>
      </c>
      <c r="J2" s="559"/>
      <c r="K2" s="559"/>
      <c r="L2" s="556" t="s">
        <v>206</v>
      </c>
      <c r="M2" s="556"/>
      <c r="N2" s="556" t="s">
        <v>207</v>
      </c>
      <c r="O2" s="556"/>
      <c r="P2" s="556" t="s">
        <v>208</v>
      </c>
      <c r="Q2" s="556"/>
      <c r="R2" s="409" t="s">
        <v>209</v>
      </c>
      <c r="S2" s="409" t="s">
        <v>210</v>
      </c>
      <c r="T2" s="409" t="s">
        <v>211</v>
      </c>
      <c r="U2" s="443" t="s">
        <v>841</v>
      </c>
      <c r="V2" s="556" t="s">
        <v>212</v>
      </c>
      <c r="W2" s="556"/>
      <c r="X2" s="556"/>
      <c r="Y2" s="409">
        <v>1</v>
      </c>
      <c r="Z2" s="409" t="s">
        <v>213</v>
      </c>
    </row>
    <row r="3" spans="1:66">
      <c r="A3" s="349" t="s">
        <v>214</v>
      </c>
      <c r="B3" s="349" t="s">
        <v>215</v>
      </c>
      <c r="C3" s="401" t="s">
        <v>814</v>
      </c>
      <c r="D3" s="401"/>
      <c r="E3" s="349" t="s">
        <v>216</v>
      </c>
      <c r="F3" s="103" t="s">
        <v>217</v>
      </c>
      <c r="G3" s="103"/>
      <c r="H3" s="103"/>
      <c r="I3" s="103" t="s">
        <v>218</v>
      </c>
      <c r="J3" s="103"/>
      <c r="K3" s="103"/>
      <c r="L3" s="103" t="s">
        <v>806</v>
      </c>
      <c r="M3" s="103"/>
      <c r="N3" s="103" t="s">
        <v>829</v>
      </c>
      <c r="O3" s="103"/>
      <c r="P3" s="103" t="s">
        <v>830</v>
      </c>
      <c r="Q3" s="103"/>
      <c r="R3" s="103" t="s">
        <v>217</v>
      </c>
      <c r="S3" s="103" t="s">
        <v>219</v>
      </c>
      <c r="T3" s="103" t="s">
        <v>218</v>
      </c>
      <c r="U3" s="127" t="s">
        <v>806</v>
      </c>
      <c r="V3" s="103" t="s">
        <v>780</v>
      </c>
      <c r="W3" s="103"/>
      <c r="X3" s="103"/>
      <c r="Y3" s="103" t="s">
        <v>780</v>
      </c>
      <c r="Z3" s="103" t="s">
        <v>220</v>
      </c>
    </row>
    <row r="4" spans="1:66">
      <c r="A4" s="350" t="s">
        <v>221</v>
      </c>
      <c r="B4" s="101" t="s">
        <v>222</v>
      </c>
      <c r="C4" s="101" t="s">
        <v>815</v>
      </c>
      <c r="D4" s="101" t="s">
        <v>816</v>
      </c>
      <c r="E4" s="101" t="s">
        <v>223</v>
      </c>
      <c r="F4" s="104" t="s">
        <v>736</v>
      </c>
      <c r="G4" s="104"/>
      <c r="H4" s="104"/>
      <c r="I4" s="104" t="s">
        <v>736</v>
      </c>
      <c r="J4" s="104"/>
      <c r="K4" s="104"/>
      <c r="L4" s="104" t="s">
        <v>810</v>
      </c>
      <c r="M4" s="104"/>
      <c r="N4" s="104" t="s">
        <v>810</v>
      </c>
      <c r="O4" s="104"/>
      <c r="P4" s="104" t="s">
        <v>810</v>
      </c>
      <c r="Q4" s="104"/>
      <c r="R4" s="104" t="s">
        <v>736</v>
      </c>
      <c r="S4" s="104" t="s">
        <v>736</v>
      </c>
      <c r="T4" s="104" t="s">
        <v>736</v>
      </c>
      <c r="U4" s="429" t="s">
        <v>810</v>
      </c>
      <c r="V4" s="104" t="s">
        <v>736</v>
      </c>
      <c r="W4" s="104"/>
      <c r="X4" s="104"/>
      <c r="Y4" s="104" t="s">
        <v>736</v>
      </c>
      <c r="Z4" s="101"/>
    </row>
    <row r="5" spans="1:66">
      <c r="A5" s="350"/>
      <c r="B5" s="101"/>
      <c r="C5" s="101" t="s">
        <v>843</v>
      </c>
      <c r="D5" s="101" t="s">
        <v>818</v>
      </c>
      <c r="E5" s="101" t="s">
        <v>224</v>
      </c>
      <c r="F5" s="104" t="s">
        <v>734</v>
      </c>
      <c r="G5" s="104"/>
      <c r="H5" s="104"/>
      <c r="I5" s="104" t="s">
        <v>734</v>
      </c>
      <c r="J5" s="104"/>
      <c r="K5" s="104"/>
      <c r="L5" s="104" t="s">
        <v>811</v>
      </c>
      <c r="M5" s="104"/>
      <c r="N5" s="104" t="s">
        <v>811</v>
      </c>
      <c r="O5" s="104"/>
      <c r="P5" s="104" t="s">
        <v>811</v>
      </c>
      <c r="Q5" s="104"/>
      <c r="R5" s="104" t="s">
        <v>734</v>
      </c>
      <c r="S5" s="104" t="s">
        <v>734</v>
      </c>
      <c r="T5" s="104" t="s">
        <v>734</v>
      </c>
      <c r="U5" s="430" t="s">
        <v>811</v>
      </c>
      <c r="V5" s="104" t="s">
        <v>734</v>
      </c>
      <c r="W5" s="104"/>
      <c r="X5" s="104"/>
      <c r="Y5" s="104" t="s">
        <v>734</v>
      </c>
      <c r="Z5" s="101"/>
    </row>
    <row r="6" spans="1:66">
      <c r="A6" s="350"/>
      <c r="B6" s="101"/>
      <c r="C6" s="101" t="s">
        <v>817</v>
      </c>
      <c r="D6" s="101" t="s">
        <v>819</v>
      </c>
      <c r="E6" s="101"/>
      <c r="F6" s="104" t="s">
        <v>733</v>
      </c>
      <c r="G6" s="104"/>
      <c r="H6" s="104"/>
      <c r="I6" s="104" t="s">
        <v>733</v>
      </c>
      <c r="J6" s="104"/>
      <c r="K6" s="104"/>
      <c r="L6" s="104" t="s">
        <v>733</v>
      </c>
      <c r="M6" s="104"/>
      <c r="N6" s="104" t="s">
        <v>733</v>
      </c>
      <c r="O6" s="104"/>
      <c r="P6" s="104" t="s">
        <v>733</v>
      </c>
      <c r="Q6" s="104"/>
      <c r="R6" s="101" t="s">
        <v>733</v>
      </c>
      <c r="S6" s="101" t="s">
        <v>733</v>
      </c>
      <c r="T6" s="101" t="s">
        <v>733</v>
      </c>
      <c r="U6" s="430" t="s">
        <v>733</v>
      </c>
      <c r="V6" s="104" t="s">
        <v>733</v>
      </c>
      <c r="W6" s="104"/>
      <c r="X6" s="104"/>
      <c r="Y6" s="101" t="s">
        <v>733</v>
      </c>
      <c r="Z6" s="101"/>
    </row>
    <row r="7" spans="1:66">
      <c r="A7" s="350"/>
      <c r="B7" s="101"/>
      <c r="C7" s="101" t="s">
        <v>819</v>
      </c>
      <c r="D7" s="101" t="s">
        <v>821</v>
      </c>
      <c r="E7" s="101"/>
      <c r="F7" s="104" t="s">
        <v>735</v>
      </c>
      <c r="G7" s="104"/>
      <c r="H7" s="104"/>
      <c r="I7" s="104" t="s">
        <v>735</v>
      </c>
      <c r="J7" s="104"/>
      <c r="K7" s="104"/>
      <c r="L7" s="104" t="s">
        <v>831</v>
      </c>
      <c r="M7" s="104"/>
      <c r="N7" s="104" t="s">
        <v>831</v>
      </c>
      <c r="O7" s="104"/>
      <c r="P7" s="104" t="s">
        <v>831</v>
      </c>
      <c r="Q7" s="104"/>
      <c r="R7" s="104" t="s">
        <v>774</v>
      </c>
      <c r="S7" s="104" t="s">
        <v>774</v>
      </c>
      <c r="T7" s="104" t="s">
        <v>774</v>
      </c>
      <c r="U7" s="430" t="s">
        <v>776</v>
      </c>
      <c r="V7" s="104" t="s">
        <v>735</v>
      </c>
      <c r="W7" s="104"/>
      <c r="X7" s="104"/>
      <c r="Y7" s="104" t="s">
        <v>785</v>
      </c>
      <c r="Z7" s="101"/>
    </row>
    <row r="8" spans="1:66">
      <c r="A8" s="101"/>
      <c r="B8" s="101"/>
      <c r="C8" s="101" t="s">
        <v>820</v>
      </c>
      <c r="D8" s="101" t="s">
        <v>822</v>
      </c>
      <c r="E8" s="101"/>
      <c r="F8" s="104" t="s">
        <v>229</v>
      </c>
      <c r="G8" s="104"/>
      <c r="H8" s="104"/>
      <c r="I8" s="104" t="s">
        <v>229</v>
      </c>
      <c r="J8" s="104"/>
      <c r="K8" s="104"/>
      <c r="L8" s="104" t="s">
        <v>832</v>
      </c>
      <c r="M8" s="104"/>
      <c r="N8" s="104" t="s">
        <v>832</v>
      </c>
      <c r="O8" s="104"/>
      <c r="P8" s="104" t="s">
        <v>832</v>
      </c>
      <c r="Q8" s="104"/>
      <c r="R8" s="104" t="s">
        <v>713</v>
      </c>
      <c r="S8" s="104" t="s">
        <v>712</v>
      </c>
      <c r="T8" s="104" t="s">
        <v>712</v>
      </c>
      <c r="U8" s="430" t="s">
        <v>712</v>
      </c>
      <c r="V8" s="104" t="s">
        <v>234</v>
      </c>
      <c r="W8" s="104"/>
      <c r="X8" s="104"/>
      <c r="Y8" s="104" t="s">
        <v>786</v>
      </c>
      <c r="Z8" s="101"/>
    </row>
    <row r="9" spans="1:66">
      <c r="A9" s="101"/>
      <c r="B9" s="101"/>
      <c r="C9" s="101" t="s">
        <v>822</v>
      </c>
      <c r="D9" s="101" t="s">
        <v>824</v>
      </c>
      <c r="E9" s="101"/>
      <c r="F9" s="104" t="s">
        <v>230</v>
      </c>
      <c r="G9" s="104"/>
      <c r="H9" s="104"/>
      <c r="I9" s="104" t="s">
        <v>230</v>
      </c>
      <c r="J9" s="104"/>
      <c r="K9" s="104"/>
      <c r="L9" s="104" t="s">
        <v>252</v>
      </c>
      <c r="M9" s="104"/>
      <c r="N9" s="104" t="s">
        <v>833</v>
      </c>
      <c r="O9" s="104"/>
      <c r="P9" s="104" t="s">
        <v>834</v>
      </c>
      <c r="Q9" s="104"/>
      <c r="R9" s="104" t="s">
        <v>715</v>
      </c>
      <c r="S9" s="104" t="s">
        <v>714</v>
      </c>
      <c r="T9" s="104" t="s">
        <v>714</v>
      </c>
      <c r="U9" s="429" t="s">
        <v>714</v>
      </c>
      <c r="V9" s="104" t="s">
        <v>240</v>
      </c>
      <c r="W9" s="104"/>
      <c r="X9" s="104"/>
      <c r="Y9" s="104" t="s">
        <v>227</v>
      </c>
      <c r="Z9" s="101"/>
    </row>
    <row r="10" spans="1:66">
      <c r="A10" s="101"/>
      <c r="B10" s="101"/>
      <c r="C10" s="101" t="s">
        <v>823</v>
      </c>
      <c r="D10" s="101"/>
      <c r="E10" s="101"/>
      <c r="F10" s="104" t="s">
        <v>241</v>
      </c>
      <c r="G10" s="104"/>
      <c r="H10" s="104"/>
      <c r="I10" s="104" t="s">
        <v>242</v>
      </c>
      <c r="J10" s="104"/>
      <c r="K10" s="104"/>
      <c r="L10" s="104" t="s">
        <v>835</v>
      </c>
      <c r="M10" s="104"/>
      <c r="N10" s="104" t="s">
        <v>835</v>
      </c>
      <c r="O10" s="104"/>
      <c r="P10" s="104" t="s">
        <v>835</v>
      </c>
      <c r="Q10" s="104"/>
      <c r="R10" s="104" t="s">
        <v>225</v>
      </c>
      <c r="S10" s="104" t="s">
        <v>226</v>
      </c>
      <c r="T10" s="104" t="s">
        <v>227</v>
      </c>
      <c r="U10" s="429" t="s">
        <v>807</v>
      </c>
      <c r="V10" s="104" t="s">
        <v>245</v>
      </c>
      <c r="W10" s="104"/>
      <c r="X10" s="104"/>
      <c r="Y10" s="104" t="s">
        <v>232</v>
      </c>
      <c r="Z10" s="101"/>
    </row>
    <row r="11" spans="1:66">
      <c r="A11" s="101"/>
      <c r="B11" s="101"/>
      <c r="C11" s="101" t="s">
        <v>825</v>
      </c>
      <c r="D11" s="101"/>
      <c r="E11" s="101"/>
      <c r="F11" s="104" t="s">
        <v>231</v>
      </c>
      <c r="G11" s="104"/>
      <c r="H11" s="104"/>
      <c r="I11" s="104" t="s">
        <v>231</v>
      </c>
      <c r="J11" s="104"/>
      <c r="K11" s="104"/>
      <c r="L11" s="104" t="s">
        <v>836</v>
      </c>
      <c r="M11" s="104"/>
      <c r="N11" s="104" t="s">
        <v>836</v>
      </c>
      <c r="O11" s="104"/>
      <c r="P11" s="104" t="s">
        <v>836</v>
      </c>
      <c r="Q11" s="104"/>
      <c r="R11" s="104" t="s">
        <v>231</v>
      </c>
      <c r="S11" s="104" t="s">
        <v>232</v>
      </c>
      <c r="T11" s="104" t="s">
        <v>232</v>
      </c>
      <c r="U11" s="429" t="s">
        <v>809</v>
      </c>
      <c r="V11" s="104" t="s">
        <v>232</v>
      </c>
      <c r="W11" s="104"/>
      <c r="X11" s="104"/>
      <c r="Y11" s="404" t="s">
        <v>781</v>
      </c>
      <c r="Z11" s="101"/>
    </row>
    <row r="12" spans="1:66">
      <c r="A12" s="101"/>
      <c r="B12" s="101"/>
      <c r="C12" s="101" t="s">
        <v>826</v>
      </c>
      <c r="D12" s="101"/>
      <c r="E12" s="101"/>
      <c r="F12" s="104" t="s">
        <v>247</v>
      </c>
      <c r="G12" s="104"/>
      <c r="H12" s="104"/>
      <c r="I12" s="104" t="s">
        <v>247</v>
      </c>
      <c r="J12" s="104"/>
      <c r="K12" s="104"/>
      <c r="L12" s="104" t="s">
        <v>248</v>
      </c>
      <c r="M12" s="104"/>
      <c r="N12" s="104" t="s">
        <v>248</v>
      </c>
      <c r="O12" s="104"/>
      <c r="P12" s="104" t="s">
        <v>248</v>
      </c>
      <c r="Q12" s="104"/>
      <c r="R12" s="104" t="s">
        <v>237</v>
      </c>
      <c r="S12" s="104" t="s">
        <v>237</v>
      </c>
      <c r="T12" s="104" t="s">
        <v>237</v>
      </c>
      <c r="U12" s="429" t="s">
        <v>228</v>
      </c>
      <c r="V12" s="104" t="s">
        <v>247</v>
      </c>
      <c r="W12" s="104"/>
      <c r="X12" s="104"/>
      <c r="Y12" s="404" t="s">
        <v>246</v>
      </c>
      <c r="Z12" s="101"/>
    </row>
    <row r="13" spans="1:66">
      <c r="A13" s="101"/>
      <c r="B13" s="101"/>
      <c r="C13" s="101" t="s">
        <v>828</v>
      </c>
      <c r="D13" s="101"/>
      <c r="E13" s="101"/>
      <c r="F13" s="104" t="s">
        <v>249</v>
      </c>
      <c r="G13" s="104"/>
      <c r="H13" s="104"/>
      <c r="I13" s="104" t="s">
        <v>250</v>
      </c>
      <c r="J13" s="104"/>
      <c r="K13" s="104"/>
      <c r="L13" s="104" t="s">
        <v>837</v>
      </c>
      <c r="M13" s="104"/>
      <c r="N13" s="104" t="s">
        <v>837</v>
      </c>
      <c r="O13" s="104"/>
      <c r="P13" s="104" t="s">
        <v>837</v>
      </c>
      <c r="Q13" s="104"/>
      <c r="R13" s="104" t="s">
        <v>243</v>
      </c>
      <c r="S13" s="104" t="s">
        <v>244</v>
      </c>
      <c r="T13" s="104" t="s">
        <v>244</v>
      </c>
      <c r="U13" s="429" t="s">
        <v>808</v>
      </c>
      <c r="V13" s="104" t="s">
        <v>250</v>
      </c>
      <c r="W13" s="104"/>
      <c r="X13" s="104"/>
      <c r="Y13" s="404" t="s">
        <v>789</v>
      </c>
      <c r="Z13" s="101"/>
    </row>
    <row r="14" spans="1:66">
      <c r="A14" s="101"/>
      <c r="B14" s="101"/>
      <c r="C14" s="101" t="s">
        <v>827</v>
      </c>
      <c r="D14" s="101"/>
      <c r="E14" s="101"/>
      <c r="F14" s="104" t="s">
        <v>737</v>
      </c>
      <c r="G14" s="104"/>
      <c r="H14" s="104"/>
      <c r="I14" s="104" t="s">
        <v>737</v>
      </c>
      <c r="J14" s="104"/>
      <c r="K14" s="104"/>
      <c r="L14" s="104" t="s">
        <v>838</v>
      </c>
      <c r="M14" s="104"/>
      <c r="N14" s="104" t="s">
        <v>838</v>
      </c>
      <c r="O14" s="104"/>
      <c r="P14" s="104" t="s">
        <v>838</v>
      </c>
      <c r="Q14" s="104"/>
      <c r="R14" s="104" t="s">
        <v>239</v>
      </c>
      <c r="S14" s="104" t="s">
        <v>246</v>
      </c>
      <c r="T14" s="104" t="s">
        <v>246</v>
      </c>
      <c r="U14" s="429" t="s">
        <v>233</v>
      </c>
      <c r="V14" s="104" t="s">
        <v>737</v>
      </c>
      <c r="W14" s="104"/>
      <c r="X14" s="104"/>
      <c r="Y14" s="104" t="s">
        <v>782</v>
      </c>
      <c r="Z14" s="101"/>
      <c r="BF14" s="99" t="s">
        <v>253</v>
      </c>
      <c r="BG14" s="98"/>
    </row>
    <row r="15" spans="1:66">
      <c r="A15" s="101"/>
      <c r="B15" s="101"/>
      <c r="C15" s="101"/>
      <c r="D15" s="101"/>
      <c r="E15" s="101"/>
      <c r="F15" s="104" t="s">
        <v>235</v>
      </c>
      <c r="G15" s="104"/>
      <c r="H15" s="104"/>
      <c r="I15" s="104" t="s">
        <v>236</v>
      </c>
      <c r="J15" s="104"/>
      <c r="K15" s="104"/>
      <c r="L15" s="104" t="s">
        <v>246</v>
      </c>
      <c r="M15" s="104"/>
      <c r="N15" s="104" t="s">
        <v>246</v>
      </c>
      <c r="O15" s="104"/>
      <c r="P15" s="104" t="s">
        <v>246</v>
      </c>
      <c r="Q15" s="104"/>
      <c r="R15" s="104" t="s">
        <v>776</v>
      </c>
      <c r="S15" s="104" t="s">
        <v>775</v>
      </c>
      <c r="T15" s="104" t="s">
        <v>775</v>
      </c>
      <c r="U15" s="429" t="s">
        <v>238</v>
      </c>
      <c r="V15" s="104" t="s">
        <v>252</v>
      </c>
      <c r="W15" s="104"/>
      <c r="X15" s="104"/>
      <c r="Y15" s="104" t="s">
        <v>783</v>
      </c>
      <c r="Z15" s="101"/>
      <c r="BB15" s="197" t="s">
        <v>202</v>
      </c>
      <c r="BC15" s="198"/>
      <c r="BD15" s="199" t="s">
        <v>255</v>
      </c>
      <c r="BE15" s="200" t="s">
        <v>256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738</v>
      </c>
      <c r="G16" s="104"/>
      <c r="H16" s="104"/>
      <c r="I16" s="104" t="s">
        <v>738</v>
      </c>
      <c r="J16" s="104"/>
      <c r="K16" s="104"/>
      <c r="L16" s="104" t="s">
        <v>839</v>
      </c>
      <c r="M16" s="104"/>
      <c r="N16" s="104" t="s">
        <v>839</v>
      </c>
      <c r="O16" s="104"/>
      <c r="P16" s="104" t="s">
        <v>839</v>
      </c>
      <c r="Q16" s="104"/>
      <c r="R16" s="104" t="s">
        <v>243</v>
      </c>
      <c r="S16" s="104" t="s">
        <v>244</v>
      </c>
      <c r="T16" s="104" t="s">
        <v>244</v>
      </c>
      <c r="U16" s="429" t="s">
        <v>239</v>
      </c>
      <c r="V16" s="104" t="s">
        <v>738</v>
      </c>
      <c r="W16" s="104"/>
      <c r="X16" s="104"/>
      <c r="Y16" s="104" t="s">
        <v>784</v>
      </c>
      <c r="Z16" s="101"/>
      <c r="BB16" s="201" t="s">
        <v>1045</v>
      </c>
      <c r="BC16" s="202"/>
      <c r="BD16" s="203" t="s">
        <v>599</v>
      </c>
      <c r="BE16" s="204" t="s">
        <v>703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257</v>
      </c>
    </row>
    <row r="17" spans="1:74">
      <c r="A17" s="101"/>
      <c r="B17" s="101"/>
      <c r="C17" s="101"/>
      <c r="D17" s="101"/>
      <c r="E17" s="101"/>
      <c r="F17" s="104" t="s">
        <v>225</v>
      </c>
      <c r="G17" s="104"/>
      <c r="H17" s="104"/>
      <c r="I17" s="104" t="s">
        <v>251</v>
      </c>
      <c r="J17" s="104"/>
      <c r="K17" s="104"/>
      <c r="L17" s="104" t="s">
        <v>258</v>
      </c>
      <c r="M17" s="104"/>
      <c r="N17" s="104" t="s">
        <v>840</v>
      </c>
      <c r="O17" s="104"/>
      <c r="P17" s="104" t="s">
        <v>227</v>
      </c>
      <c r="Q17" s="104"/>
      <c r="R17" s="104"/>
      <c r="S17" s="104"/>
      <c r="T17" s="104"/>
      <c r="U17" s="429"/>
      <c r="V17" s="104" t="s">
        <v>258</v>
      </c>
      <c r="W17" s="104"/>
      <c r="X17" s="104"/>
      <c r="Y17" s="104" t="s">
        <v>788</v>
      </c>
      <c r="Z17" s="101"/>
      <c r="BB17" s="201" t="s">
        <v>722</v>
      </c>
      <c r="BC17" s="202"/>
      <c r="BD17" s="203" t="s">
        <v>259</v>
      </c>
      <c r="BE17" s="204" t="s">
        <v>260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261</v>
      </c>
    </row>
    <row r="18" spans="1:74">
      <c r="A18" s="102"/>
      <c r="B18" s="102"/>
      <c r="C18" s="102"/>
      <c r="D18" s="102"/>
      <c r="E18" s="102"/>
      <c r="F18" s="105" t="s">
        <v>240</v>
      </c>
      <c r="G18" s="105"/>
      <c r="H18" s="105"/>
      <c r="I18" s="105"/>
      <c r="J18" s="105"/>
      <c r="K18" s="105"/>
      <c r="L18" s="105" t="s">
        <v>254</v>
      </c>
      <c r="M18" s="105"/>
      <c r="N18" s="105" t="s">
        <v>254</v>
      </c>
      <c r="O18" s="105"/>
      <c r="P18" s="105" t="s">
        <v>254</v>
      </c>
      <c r="Q18" s="105"/>
      <c r="R18" s="105"/>
      <c r="S18" s="105"/>
      <c r="T18" s="105"/>
      <c r="U18" s="100"/>
      <c r="V18" s="105"/>
      <c r="W18" s="105"/>
      <c r="X18" s="105"/>
      <c r="Y18" s="105" t="s">
        <v>787</v>
      </c>
      <c r="Z18" s="102"/>
      <c r="AB18" s="33" t="s">
        <v>262</v>
      </c>
      <c r="AC18" s="18">
        <f>CODE("A")-1</f>
        <v>64</v>
      </c>
      <c r="AD18" s="44"/>
      <c r="AE18" s="44"/>
      <c r="BB18" s="205"/>
      <c r="BC18" s="206"/>
      <c r="BD18" s="207" t="s">
        <v>260</v>
      </c>
      <c r="BE18" s="208" t="s">
        <v>709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263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264</v>
      </c>
      <c r="B20" s="379"/>
      <c r="C20" s="379"/>
      <c r="D20" s="379"/>
      <c r="E20" s="379"/>
      <c r="F20" s="380" t="s">
        <v>198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199</v>
      </c>
      <c r="W20" s="381"/>
      <c r="X20" s="381"/>
      <c r="Y20" s="382"/>
      <c r="Z20" s="379"/>
      <c r="AG20" s="32" t="s">
        <v>265</v>
      </c>
      <c r="AH20" s="32"/>
      <c r="AM20" s="53" t="s">
        <v>266</v>
      </c>
      <c r="AR20" s="52" t="s">
        <v>267</v>
      </c>
      <c r="AW20" s="52" t="s">
        <v>267</v>
      </c>
      <c r="AX20" s="32"/>
      <c r="AY20" s="1" t="s">
        <v>268</v>
      </c>
      <c r="BC20" t="s">
        <v>269</v>
      </c>
      <c r="BK20" t="s">
        <v>270</v>
      </c>
      <c r="BO20" s="574" t="s">
        <v>779</v>
      </c>
      <c r="BP20" s="574"/>
    </row>
    <row r="21" spans="1:74" ht="21" customHeight="1">
      <c r="A21" s="355" t="s">
        <v>271</v>
      </c>
      <c r="B21" s="383" t="s">
        <v>272</v>
      </c>
      <c r="C21" s="557" t="s">
        <v>273</v>
      </c>
      <c r="D21" s="558"/>
      <c r="E21" s="356" t="s">
        <v>274</v>
      </c>
      <c r="F21" s="560" t="s">
        <v>204</v>
      </c>
      <c r="G21" s="561"/>
      <c r="H21" s="562"/>
      <c r="I21" s="561" t="s">
        <v>205</v>
      </c>
      <c r="J21" s="561"/>
      <c r="K21" s="562"/>
      <c r="L21" s="568" t="s">
        <v>206</v>
      </c>
      <c r="M21" s="562"/>
      <c r="N21" s="568" t="s">
        <v>207</v>
      </c>
      <c r="O21" s="562"/>
      <c r="P21" s="568" t="s">
        <v>208</v>
      </c>
      <c r="Q21" s="562"/>
      <c r="R21" s="384" t="s">
        <v>209</v>
      </c>
      <c r="S21" s="384" t="s">
        <v>210</v>
      </c>
      <c r="T21" s="384" t="s">
        <v>211</v>
      </c>
      <c r="U21" s="427" t="s">
        <v>841</v>
      </c>
      <c r="V21" s="560" t="s">
        <v>212</v>
      </c>
      <c r="W21" s="561"/>
      <c r="X21" s="562"/>
      <c r="Y21" s="385">
        <v>1</v>
      </c>
      <c r="Z21" s="386" t="s">
        <v>213</v>
      </c>
      <c r="AC21" s="569" t="s">
        <v>203</v>
      </c>
      <c r="AD21" s="570"/>
      <c r="AE21" s="571"/>
      <c r="AG21" s="52" t="s">
        <v>275</v>
      </c>
      <c r="AH21" s="52"/>
      <c r="AI21" s="24"/>
      <c r="AJ21" s="24"/>
      <c r="AK21" s="24"/>
      <c r="AL21" s="24"/>
      <c r="AM21" s="31" t="s">
        <v>276</v>
      </c>
      <c r="AN21" s="24"/>
      <c r="AO21" s="24"/>
      <c r="AP21" s="24"/>
      <c r="AQ21" s="24"/>
      <c r="AR21" s="31" t="s">
        <v>276</v>
      </c>
      <c r="AS21" s="24"/>
      <c r="AT21" s="24"/>
      <c r="AU21" s="24"/>
      <c r="AV21" s="24"/>
      <c r="AW21" s="31" t="s">
        <v>276</v>
      </c>
      <c r="AX21" s="52"/>
      <c r="BC21" s="580" t="s">
        <v>203</v>
      </c>
      <c r="BD21" s="581"/>
      <c r="BJ21" s="24"/>
      <c r="BK21" s="577" t="s">
        <v>731</v>
      </c>
      <c r="BL21" s="577"/>
      <c r="BM21" s="575" t="s">
        <v>732</v>
      </c>
      <c r="BN21" s="576"/>
      <c r="BO21" s="402" t="s">
        <v>777</v>
      </c>
      <c r="BP21" s="403" t="s">
        <v>778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v13完成版(かわせみ専用)",</v>
      </c>
      <c r="B22" s="111" t="str">
        <f>_xlfn.CONCAT(B$3,$BC$354,B$4)</f>
        <v>"rules":[{"description":"薙刀式 v13完成版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277</v>
      </c>
      <c r="AC22" s="373" t="s">
        <v>730</v>
      </c>
      <c r="AD22" s="373" t="s">
        <v>728</v>
      </c>
      <c r="AE22" s="373" t="s">
        <v>729</v>
      </c>
      <c r="AF22" s="30" t="s">
        <v>278</v>
      </c>
      <c r="AG22" s="216" t="s">
        <v>279</v>
      </c>
      <c r="AH22" s="215"/>
      <c r="AI22" s="567" t="s">
        <v>280</v>
      </c>
      <c r="AJ22" s="564"/>
      <c r="AK22" s="54" t="s">
        <v>278</v>
      </c>
      <c r="AL22" s="271" t="s">
        <v>281</v>
      </c>
      <c r="AM22" s="54" t="s">
        <v>282</v>
      </c>
      <c r="AN22" s="567" t="s">
        <v>280</v>
      </c>
      <c r="AO22" s="564"/>
      <c r="AP22" s="54" t="s">
        <v>283</v>
      </c>
      <c r="AQ22" s="271" t="s">
        <v>281</v>
      </c>
      <c r="AR22" s="55" t="s">
        <v>282</v>
      </c>
      <c r="AS22" s="563" t="s">
        <v>280</v>
      </c>
      <c r="AT22" s="564"/>
      <c r="AU22" s="54" t="s">
        <v>283</v>
      </c>
      <c r="AV22" s="271" t="s">
        <v>281</v>
      </c>
      <c r="AW22" s="55" t="s">
        <v>282</v>
      </c>
      <c r="AX22" s="215"/>
      <c r="AY22" s="92" t="s">
        <v>284</v>
      </c>
      <c r="AZ22" s="68" t="s">
        <v>285</v>
      </c>
      <c r="BA22" s="412" t="s">
        <v>286</v>
      </c>
      <c r="BB22" s="93" t="s">
        <v>805</v>
      </c>
      <c r="BC22" s="69" t="s">
        <v>287</v>
      </c>
      <c r="BD22" s="38" t="s">
        <v>288</v>
      </c>
      <c r="BE22" s="578" t="s">
        <v>190</v>
      </c>
      <c r="BF22" s="578"/>
      <c r="BG22" s="579"/>
      <c r="BH22" s="36" t="s">
        <v>289</v>
      </c>
      <c r="BI22" s="37" t="s">
        <v>290</v>
      </c>
      <c r="BJ22" s="35" t="s">
        <v>291</v>
      </c>
      <c r="BK22" s="38" t="s">
        <v>292</v>
      </c>
      <c r="BL22" s="39" t="s">
        <v>293</v>
      </c>
      <c r="BM22" s="69" t="s">
        <v>294</v>
      </c>
      <c r="BN22" s="39" t="s">
        <v>295</v>
      </c>
      <c r="BO22" s="69" t="s">
        <v>294</v>
      </c>
      <c r="BP22" s="39" t="s">
        <v>294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113</v>
      </c>
      <c r="BF23" s="167"/>
      <c r="BG23" s="168"/>
      <c r="BH23" s="169"/>
      <c r="BI23" s="170" t="s">
        <v>274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7" si="19">IF(AND($AB24=3,$AC24="A",$BL24&lt;&gt;""),_xlfn.CONCAT(F$3,$BE24,", ",$BF24," &amp; ",$BG24," → ",$BH24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$BH24,CLEAN($BI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7" si="25">IF(AND($AB24=2,$AC24="A"),_xlfn.CONCAT(L$3,$BE24," &amp; ",$BF24," → ",$BH24,CLEAN($BI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7" si="27">IF(AND($AB24=2,$AC24="B"),_xlfn.CONCAT(N$3,$BE24," &amp; ",$BF24," → ",$BH24,CLEAN($BI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7" si="29">IF(AND($AB24=2,$AC24="C"),_xlfn.CONCAT(P$3,$BE24," &amp; ",$BF24," → ",$BH24,CLEAN($BI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$BH24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296</v>
      </c>
      <c r="BB24" s="290"/>
      <c r="BC24" s="291" t="s">
        <v>296</v>
      </c>
      <c r="BD24" s="292"/>
      <c r="BE24" s="292" t="s">
        <v>35</v>
      </c>
      <c r="BF24" s="292" t="s">
        <v>37</v>
      </c>
      <c r="BG24" s="293" t="s">
        <v>297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ref="G25:G88" si="47">IF(AND($AB25=3,$AC25="A",$BL25&lt;&gt;""),_xlfn.CONCAT(IF(AND($AR25=1,OR($AZ25="",$BL25&lt;&gt;$BN25)),"",_xlfn.CONCAT(F$5,IF(OR($BO25="",$BO25=$BL25),"",F$6),F$7,_xlfn.XLOOKUP($BE25,仮想キートップ,キー位置),F$8,_xlfn.XLOOKUP($BG25,仮想キートップ,キー位置),IF(AND($AZ25&lt;&gt;"",$BL25=$BN25),F$18,F$9),_xlfn.XLOOKUP($BF25,仮想キートップ,入力コード),F$10,$BL25,F$11,_xlfn.XLOOKUP($BF25,仮想キートップ,キー位置),F$12,_xlfn.XLOOKUP($BF25,仮想キートップ,キー位置),F$13)),F$5,IF(OR($BO25="",$BO25=$BL25),"",F$6),F$14,_xlfn.XLOOKUP($BE25,仮想キートップ,キー位置),F$8,_xlfn.XLOOKUP($BG25,仮想キートップ,キー位置),IF(AND($AZ25&lt;&gt;"",$BL25=$BN25),F$18,F$9),_xlfn.XLOOKUP($BF25,仮想キートップ,入力コード),F$15,$BL25,F$11,_xlfn.XLOOKUP($BF25,仮想キートップ,キー位置),F$12,_xlfn.XLOOKUP($BF25,仮想キートップ,キー位置),F$13,F$5,IF(OR($BO25="",$BO25=$BL25),"",F$6),F$16,_xlfn.XLOOKUP($BE25,仮想キートップ,キー位置),F$8,_xlfn.XLOOKUP($BG25,仮想キートップ,キー位置),IF(AND($AZ25&lt;&gt;"",$BL25=$BN25),F$18,F$9),_xlfn.XLOOKUP($BF25,仮想キートップ,入力コード),F$17,$BL25,F$11,_xlfn.XLOOKUP($BF25,仮想キートップ,キー位置),F$12,_xlfn.XLOOKUP($BF25,仮想キートップ,キー位置),F$13,IF(OR($BO25="",$BO25=$BL25),"",_xlfn.CONCAT(IF(AND($AR25=1,OR($AZ25="",$BL25&lt;&gt;$BN25)),"",_xlfn.CONCAT(F$5,F$7,_xlfn.XLOOKUP($BE25,仮想キートップ,キー位置),F$8,_xlfn.XLOOKUP($BG25,仮想キートップ,キー位置),IF(AND($AZ25&lt;&gt;"",$BP25=$BO25),F$18,F$9),_xlfn.XLOOKUP($BF25,仮想キートップ,入力コード),F$10,$BO25,F$11,_xlfn.XLOOKUP($BF25,仮想キートップ,キー位置),F$12,_xlfn.XLOOKUP($BF25,仮想キートップ,キー位置),F$13)),F$5,F$14,_xlfn.XLOOKUP($BE25,仮想キートップ,キー位置),F$8,_xlfn.XLOOKUP($BG25,仮想キートップ,キー位置),IF(AND($AZ25&lt;&gt;"",$BP25=$BO25),F$18,F$9),_xlfn.XLOOKUP($BF25,仮想キートップ,入力コード),F$15,$BO25,F$11,_xlfn.XLOOKUP($BF25,仮想キートップ,キー位置),F$12,_xlfn.XLOOKUP($BF25,仮想キートップ,キー位置),F$13,F$5,F$16,_xlfn.XLOOKUP($BE25,仮想キートップ,キー位置),F$8,_xlfn.XLOOKUP($BG25,仮想キートップ,キー位置),IF(AND($AZ25&lt;&gt;"",$BP25=$BO25),F$18,F$9),_xlfn.XLOOKUP($BF25,仮想キートップ,入力コード),F$17,$BO25,F$11,_xlfn.XLOOKUP($BF25,仮想キートップ,キー位置),F$12,_xlfn.XLOOKUP($BF25,仮想キートップ,キー位置),F$13))),"")</f>
        <v/>
      </c>
      <c r="H25" s="110" t="str">
        <f t="shared" ref="H25:H88" si="48">IF(AND($AB25=3,$AC25="A",$BL25&lt;&gt;""),_xlfn.CONCAT(IF(AND($AW25=1,OR($AZ25="",$BL25&lt;&gt;$BN25)),"",_xlfn.CONCAT(F$5,IF(OR($BO25="",$BO25=$BL25),"",F$6),F$7,_xlfn.XLOOKUP($BF25,仮想キートップ,キー位置),F$8,_xlfn.XLOOKUP($BG25,仮想キートップ,キー位置),IF(AND($AZ25&lt;&gt;"",$BL25=$BN25),F$18,F$9),_xlfn.XLOOKUP($BE25,仮想キートップ,入力コード),F$10,$BL25,F$11,_xlfn.XLOOKUP($BE25,仮想キートップ,キー位置),F$12,_xlfn.XLOOKUP($BE25,仮想キートップ,キー位置),F$13)),F$5,IF(OR($BO25="",$BO25=$BL25),"",F$6),F$14,_xlfn.XLOOKUP($BF25,仮想キートップ,キー位置),F$8,_xlfn.XLOOKUP($BG25,仮想キートップ,キー位置),IF(AND($AZ25&lt;&gt;"",$BL25=$BN25),F$18,F$9),_xlfn.XLOOKUP($BE25,仮想キートップ,入力コード),F$15,$BL25,F$11,_xlfn.XLOOKUP($BE25,仮想キートップ,キー位置),F$12,_xlfn.XLOOKUP($BE25,仮想キートップ,キー位置),F$13,F$5,IF(OR($BO25="",$BO25=$BL25),"",F$6),F$16,_xlfn.XLOOKUP($BF25,仮想キートップ,キー位置),F$8,_xlfn.XLOOKUP($BG25,仮想キートップ,キー位置),IF(AND($AZ25&lt;&gt;"",$BL25=$BN25),F$18,F$9),_xlfn.XLOOKUP($BE25,仮想キートップ,入力コード),F$17,$BL25,F$11,_xlfn.XLOOKUP($BE25,仮想キートップ,キー位置),F$12,_xlfn.XLOOKUP($BE25,仮想キートップ,キー位置),F$13,IF(OR($BO25="",$BO25=$BL25),"",_xlfn.CONCAT(IF(AND($AW25=1,OR($AZ25="",$BL25&lt;&gt;$BN25)),"",_xlfn.CONCAT(F$5,F$7,_xlfn.XLOOKUP($BF25,仮想キートップ,キー位置),F$8,_xlfn.XLOOKUP($BG25,仮想キートップ,キー位置),IF(AND($AZ25&lt;&gt;"",$BP25=$BO25),F$18,F$9),_xlfn.XLOOKUP($BE25,仮想キートップ,入力コード),F$10,$BO25,F$11,_xlfn.XLOOKUP($BE25,仮想キートップ,キー位置),F$12,_xlfn.XLOOKUP($BE25,仮想キートップ,キー位置),F$13)),F$5,F$14,_xlfn.XLOOKUP($BF25,仮想キートップ,キー位置),F$8,_xlfn.XLOOKUP($BG25,仮想キートップ,キー位置),IF(AND($AZ25&lt;&gt;"",$BP25=$BO25),F$18,F$9),_xlfn.XLOOKUP($BE25,仮想キートップ,入力コード),F$15,$BO25,F$11,_xlfn.XLOOKUP($BE25,仮想キートップ,キー位置),F$12,_xlfn.XLOOKUP($BE25,仮想キートップ,キー位置),F$13,F$5,F$16,_xlfn.XLOOKUP($BF25,仮想キートップ,キー位置),F$8,_xlfn.XLOOKUP($BG25,仮想キートップ,キー位置),IF(AND($AZ25&lt;&gt;"",$BP25=$BO25),F$18,F$9),_xlfn.XLOOKUP($BE25,仮想キートップ,入力コード),F$17,$BO25,F$11,_xlfn.XLOOKUP($BE25,仮想キートップ,キー位置),F$12,_xlfn.XLOOKUP($BE25,仮想キートップ,キー位置),F$13))),"")</f>
        <v/>
      </c>
      <c r="I25" s="110" t="str">
        <f t="shared" si="22"/>
        <v/>
      </c>
      <c r="J25" s="110" t="str">
        <f t="shared" ref="J25:J88" si="49">IF(AND($AB25=3,$AC25="C"),_xlfn.CONCAT(IF($AR25=1,"",_xlfn.CONCAT(I$5,IF(OR($BO25="",$BO25=$BL25),"",I$6),I$7,_xlfn.XLOOKUP($BE25,仮想キートップ,キー位置),I$8,_xlfn.XLOOKUP($BG25,仮想キートップ,キー位置),I$9,_xlfn.XLOOKUP($BF25,仮想キートップ,入力コード),I$10,$BL25,I$11,_xlfn.XLOOKUP($BF25,仮想キートップ,キー位置),I$12,_xlfn.XLOOKUP($BF25,仮想キートップ,キー位置),I$13)),I$5,IF(OR($BO25="",$BO25=$BL25),"",I$6),I$14,_xlfn.XLOOKUP($BE25,仮想キートップ,キー位置),I$8,_xlfn.XLOOKUP($BG25,仮想キートップ,キー位置),I$9,_xlfn.XLOOKUP($BF25,仮想キートップ,入力コード),IF(AND(_xlfn.XLOOKUP($BH25,ひらがな,移動単位)=2,LEFT($BH25)=$AQ25),_xlfn.CONCAT(I$17,_xlfn.XLOOKUP(_xlfn.CONCAT("(",RIGHT($BH25),")"),ひらがな,ローマ字コード)),_xlfn.CONCAT(I$15,$BL25)),I$11,_xlfn.XLOOKUP($BF25,仮想キートップ,キー位置),I$12,_xlfn.XLOOKUP($BF25,仮想キートップ,キー位置),I$13,I$5,IF(OR($BO25="",$BO25=$BL25),"",I$6),I$16,_xlfn.XLOOKUP($BE25,仮想キートップ,キー位置),I$8,_xlfn.XLOOKUP($BG25,仮想キートップ,キー位置),I$9,_xlfn.XLOOKUP($BF25,仮想キートップ,入力コード),I$17,$BL25,I$11,_xlfn.XLOOKUP($BF25,仮想キートップ,キー位置),I$12,_xlfn.XLOOKUP($BF25,仮想キートップ,キー位置),I$13,IF(OR($BO25="",$BO25=$BL25),"",_xlfn.CONCAT(IF($AR25=1,"",_xlfn.CONCAT(I$5,I$7,_xlfn.XLOOKUP($BE25,仮想キートップ,キー位置),I$8,_xlfn.XLOOKUP($BG25,仮想キートップ,キー位置),I$9,_xlfn.XLOOKUP($BF25,仮想キートップ,入力コード),I$10,$BO25,I$11,_xlfn.XLOOKUP($BF25,仮想キートップ,キー位置),I$12,_xlfn.XLOOKUP($BF25,仮想キートップ,キー位置),I$13)),I$5,I$14,_xlfn.XLOOKUP($BE25,仮想キートップ,キー位置),I$8,_xlfn.XLOOKUP($BG25,仮想キートップ,キー位置),I$9,_xlfn.XLOOKUP($BF25,仮想キートップ,入力コード),I$15,$BO25,I$11,_xlfn.XLOOKUP($BF25,仮想キートップ,キー位置),I$12,_xlfn.XLOOKUP($BF25,仮想キートップ,キー位置),I$13,I$5,I$16,_xlfn.XLOOKUP($BE25,仮想キートップ,キー位置),I$8,_xlfn.XLOOKUP($BG25,仮想キートップ,キー位置),I$9,_xlfn.XLOOKUP($BF25,仮想キートップ,入力コード),I$17,$BO25,I$11,_xlfn.XLOOKUP($BF25,仮想キートップ,キー位置),I$12,_xlfn.XLOOKUP($BF25,仮想キートップ,キー位置),I$13))),"")</f>
        <v/>
      </c>
      <c r="K25" s="110" t="str">
        <f t="shared" ref="K25:K88" si="50">IF(AND($AB25=3,$AC25="C"),_xlfn.CONCAT(IF($AW25=1,"",_xlfn.CONCAT(I$5,IF(OR($BO25="",$BO25=$BL25),"",I$6),I$7,_xlfn.XLOOKUP($BF25,仮想キートップ,キー位置),I$8,_xlfn.XLOOKUP($BG25,仮想キートップ,キー位置),I$9,_xlfn.XLOOKUP($BE25,仮想キートップ,入力コード),I$10,$BL25,I$11,_xlfn.XLOOKUP($BE25,仮想キートップ,キー位置),I$12,_xlfn.XLOOKUP($BE25,仮想キートップ,キー位置),I$13)),I$5,IF(OR($BO25="",$BO25=$BL25),"",I$6),I$14,_xlfn.XLOOKUP($BF25,仮想キートップ,キー位置),I$8,_xlfn.XLOOKUP($BG25,仮想キートップ,キー位置),I$9,_xlfn.XLOOKUP($BE25,仮想キートップ,入力コード),IF(AND(_xlfn.XLOOKUP($BH25,ひらがな,移動単位)=2,LEFT($BH25)=$AV25),_xlfn.CONCAT(I$17,_xlfn.XLOOKUP(_xlfn.CONCAT("(",RIGHT($BH25),")"),ひらがな,ローマ字コード)),_xlfn.CONCAT(I$15,$BL25)),I$11,_xlfn.XLOOKUP($BE25,仮想キートップ,キー位置),I$12,_xlfn.XLOOKUP($BE25,仮想キートップ,キー位置),I$13,I$5,IF(OR($BO25="",$BO25=$BL25),"",I$6),I$16,_xlfn.XLOOKUP($BF25,仮想キートップ,キー位置),I$8,_xlfn.XLOOKUP($BG25,仮想キートップ,キー位置),I$9,_xlfn.XLOOKUP($BE25,仮想キートップ,入力コード),I$17,$BL25,I$11,_xlfn.XLOOKUP($BE25,仮想キートップ,キー位置),I$12,_xlfn.XLOOKUP($BE25,仮想キートップ,キー位置),I$13,IF(OR($BO25="",$BO25=$BL25),"",_xlfn.CONCAT(IF($AW25=1,"",_xlfn.CONCAT(I$5,I$7,_xlfn.XLOOKUP($BF25,仮想キートップ,キー位置),I$8,_xlfn.XLOOKUP($BG25,仮想キートップ,キー位置),I$9,_xlfn.XLOOKUP($BE25,仮想キートップ,入力コード),I$10,$BO25,I$11,_xlfn.XLOOKUP($BE25,仮想キートップ,キー位置),I$12,_xlfn.XLOOKUP($BE25,仮想キートップ,キー位置),I$13)),I$5,I$14,_xlfn.XLOOKUP($BF25,仮想キートップ,キー位置),I$8,_xlfn.XLOOKUP($BG25,仮想キートップ,キー位置),I$9,_xlfn.XLOOKUP($BE25,仮想キートップ,入力コード),I$15,$BO25,I$11,_xlfn.XLOOKUP($BE25,仮想キートップ,キー位置),I$12,_xlfn.XLOOKUP($BE25,仮想キートップ,キー位置),I$13,I$5,I$16,_xlfn.XLOOKUP($BF25,仮想キートップ,キー位置),I$8,_xlfn.XLOOKUP($BG25,仮想キートップ,キー位置),I$9,_xlfn.XLOOKUP($BE25,仮想キートップ,入力コード),I$17,$BO25,I$11,_xlfn.XLOOKUP($BE25,仮想キートップ,キー位置),I$12,_xlfn.XLOOKUP($BE25,仮想キートップ,キー位置),I$13))),"")</f>
        <v/>
      </c>
      <c r="L25" s="110" t="str">
        <f t="shared" si="25"/>
        <v/>
      </c>
      <c r="M25" s="110" t="str">
        <f t="shared" ref="M25:M88" si="51">IF(AND($AB25=2,$AC25="A"),_xlfn.CONCAT(L$5,IF(OR($BO25="",$BO25=$BL25),"",L$6),L$7,_xlfn.XLOOKUP($BF25,仮想キートップ,キー位置),IF(AND($AZ25&lt;&gt;"",$BL25=$BN25),L$18,L$8),_xlfn.XLOOKUP($BE25,仮想キートップ,入力コード),L$9,IF($BB25="",_xlfn.CONCAT($BL25,","),""),L$10,_xlfn.XLOOKUP($BE25,仮想キートップ,キー位置),L$11,$AG25,IF($BB25="",L$12,_xlfn.CONCAT(L$13,$BL25,L$14)),_xlfn.XLOOKUP($BE25,仮想キートップ,キー位置),L$15,L$5,IF(OR($BO25="",$BO25=$BL25),"",L$6),L$16,_xlfn.XLOOKUP($BF25,仮想キートップ,キー位置),IF(AND($AZ25&lt;&gt;"",$BL25=$BN25),L$18,L$8),_xlfn.XLOOKUP($BE25,仮想キートップ,入力コード),L$17,IF($BB25="",_xlfn.CONCAT($BL25,","),""),L$10,_xlfn.XLOOKUP($BE25,仮想キートップ,キー位置),L$11,$AG25,IF($BB25="",L$12,_xlfn.CONCAT(L$13,$BL25,L$14)),_xlfn.XLOOKUP($BE25,仮想キートップ,キー位置),L$15,IF(OR($BO25="",$BO25=$BL25),"",_xlfn.CONCAT(L$5,L$7,_xlfn.XLOOKUP($BF25,仮想キートップ,キー位置),IF(AND($AZ25&lt;&gt;"",$BL25=$BN25),L$18,L$8),_xlfn.XLOOKUP($BE25,仮想キートップ,入力コード),L$9,IF($BB25="",_xlfn.CONCAT($BO25,","),""),L$10,_xlfn.XLOOKUP($BE25,仮想キートップ,キー位置),L$11,$AG25,IF($BB25="",L$12,_xlfn.CONCAT(L$13,$BO25,L$14)),_xlfn.XLOOKUP($BE25,仮想キートップ,キー位置),L$15,L$5,L$16,_xlfn.XLOOKUP($BF25,仮想キートップ,キー位置),IF(AND($AZ25&lt;&gt;"",$BL25=$BN25),L$18,L$8),_xlfn.XLOOKUP($BE25,仮想キートップ,入力コード),L$17,IF($BB25="",_xlfn.CONCAT($BO25,","),""),L$10,_xlfn.XLOOKUP($BE25,仮想キートップ,キー位置),L$11,$AG25,IF($BB25="",L$12,_xlfn.CONCAT(L$13,$BO25,L$14)),_xlfn.XLOOKUP($BE25,仮想キートップ,キー位置),L$15))),"")</f>
        <v/>
      </c>
      <c r="N25" s="110" t="str">
        <f t="shared" si="27"/>
        <v/>
      </c>
      <c r="O25" s="110" t="str">
        <f t="shared" ref="O25:O88" si="52">IF(AND($AB25=2,$AC25="B"),_xlfn.CONCAT(N$5,IF(OR($BO25="",$BO25=$BL25),"",N$6),N$7,_xlfn.XLOOKUP($BF25,仮想キートップ,キー位置),IF(AND($AZ25&lt;&gt;"",$BL25=$BN25),N$18,N$8),_xlfn.XLOOKUP($BE25,仮想キートップ,入力コード),N$9,IF($BB25="",_xlfn.CONCAT($BL25,","),""),N$10,_xlfn.XLOOKUP($BE25,仮想キートップ,キー位置),N$11,$AG25,IF($BB25="",N$12,_xlfn.CONCAT(N$13,$BL25,N$14)),_xlfn.XLOOKUP($BE25,仮想キートップ,キー位置),N$15,N$5,IF(OR($BO25="",$BO25=$BL25),"",N$6),N$16,_xlfn.XLOOKUP($BF25,仮想キートップ,キー位置),IF(AND($AZ25&lt;&gt;"",$BL25=$BN25),N$18,N$8),_xlfn.XLOOKUP($BE25,仮想キートップ,入力コード),N$17,IF($BB25="",_xlfn.CONCAT($BL25,","),""),N$10,_xlfn.XLOOKUP($BE25,仮想キートップ,キー位置),N$11,$AG25,IF($BB25="",N$12,_xlfn.CONCAT(N$13,$BL25,N$14)),_xlfn.XLOOKUP($BE25,仮想キートップ,キー位置),N$15,IF(OR($BO25="",$BO25=$BL25),"",_xlfn.CONCAT(N$5,N$7,_xlfn.XLOOKUP($BF25,仮想キートップ,キー位置),IF(AND($AZ25&lt;&gt;"",$BL25=$BN25),N$18,N$8),_xlfn.XLOOKUP($BE25,仮想キートップ,入力コード),N$9,IF($BB25="",_xlfn.CONCAT($BO25,","),""),N$10,_xlfn.XLOOKUP($BE25,仮想キートップ,キー位置),N$11,$AG25,IF($BB25="",N$12,_xlfn.CONCAT(N$13,$BO25,N$14)),_xlfn.XLOOKUP($BE25,仮想キートップ,キー位置),N$15,N$5,N$16,_xlfn.XLOOKUP($BF25,仮想キートップ,キー位置),IF(AND($AZ25&lt;&gt;"",$BL25=$BN25),N$18,N$8),_xlfn.XLOOKUP($BE25,仮想キートップ,入力コード),N$17,IF($BB25="",_xlfn.CONCAT($BO25,","),""),N$10,_xlfn.XLOOKUP($BE25,仮想キートップ,キー位置),N$11,$AG25,IF($BB25="",N$12,_xlfn.CONCAT(N$13,$BO25,N$14)),_xlfn.XLOOKUP($BE25,仮想キートップ,キー位置),N$15))),"")</f>
        <v/>
      </c>
      <c r="P25" s="110" t="str">
        <f t="shared" si="29"/>
        <v/>
      </c>
      <c r="Q25" s="110" t="str">
        <f t="shared" ref="Q25:Q88" si="53">IF(AND($AB25=2,$AC25="C"),_xlfn.CONCAT(P$5,IF(OR($BO25="",$BO25=$BL25),"",P$6),P$7,_xlfn.XLOOKUP($BF25,仮想キートップ,キー位置),IF(AND($AZ25&lt;&gt;"",$BL25=$BN25),P$18,P$8),_xlfn.XLOOKUP($BE25,仮想キートップ,入力コード),P$9,IF($BB25="",_xlfn.CONCAT($BL25,","),""),P$10,_xlfn.XLOOKUP($BE25,仮想キートップ,キー位置),P$11,$AG25,IF($BB25="",P$12,_xlfn.CONCAT(P$13,$BL25,P$14)),_xlfn.XLOOKUP($BE25,仮想キートップ,キー位置),P$15,P$5,IF(OR($BO25="",$BO25=$BL25),"",P$6),P$16,_xlfn.XLOOKUP($BF25,仮想キートップ,キー位置),IF(AND($AZ25&lt;&gt;"",$BL25=$BN25),P$18,P$8),_xlfn.XLOOKUP($BE25,仮想キートップ,入力コード),P$17,IF($BB25="",_xlfn.CONCAT($BL25,","),""),P$10,_xlfn.XLOOKUP($BE25,仮想キートップ,キー位置),P$11,$AG25,IF($BB25="",P$12,_xlfn.CONCAT(P$13,$BL25,P$14)),_xlfn.XLOOKUP($BE25,仮想キートップ,キー位置),P$15,IF(OR($BO25="",$BO25=$BL25),"",_xlfn.CONCAT(P$5,P$7,_xlfn.XLOOKUP($BF25,仮想キートップ,キー位置),IF(AND($AZ25&lt;&gt;"",$BL25=$BN25),P$18,P$8),_xlfn.XLOOKUP($BE25,仮想キートップ,入力コード),P$9,IF($BB25="",_xlfn.CONCAT($BO25,","),""),P$10,_xlfn.XLOOKUP($BE25,仮想キートップ,キー位置),P$11,$AG25,IF($BB25="",P$12,_xlfn.CONCAT(P$13,$BO25,P$14)),_xlfn.XLOOKUP($BE25,仮想キートップ,キー位置),P$15,P$5,P$16,_xlfn.XLOOKUP($BF25,仮想キートップ,キー位置),IF(AND($AZ25&lt;&gt;"",$BL25=$BN25),P$18,P$8),_xlfn.XLOOKUP($BE25,仮想キートップ,入力コード),P$17,IF($BB25="",_xlfn.CONCAT($BO25,","),""),P$10,_xlfn.XLOOKUP($BE25,仮想キートップ,キー位置),P$11,$AG25,IF($BB25="",P$12,_xlfn.CONCAT(P$13,$BO25,P$14)),_xlfn.XLOOKUP($BE25,仮想キートップ,キー位置),P$15))),"")</f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ref="W25:W88" si="54">IF(AND($AZ25&lt;&gt;"",$AB25=3,OR($BL25&lt;&gt;$BN25,AND($BP25&lt;&gt;"",$BP25&lt;&gt;$BN25))),IF(OR($BP25="",$BP25=$BN25),_xlfn.CONCAT(V$5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$13),_xlfn.CONCAT(V$5,V$6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$6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$6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,V$5,V$7,_xlfn.XLOOKUP($BE25,仮想キートップ,キー位置),V$8,_xlfn.XLOOKUP($BG25,仮想キートップ,キー位置),V$9,_xlfn.XLOOKUP($BF25,仮想キートップ,入力コード),V$10,$BP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P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P25,V$11,_xlfn.XLOOKUP($BF25,仮想キートップ,キー位置),V$12,_xlfn.XLOOKUP($BF25,仮想キートップ,キー位置),V$13)),"")</f>
        <v/>
      </c>
      <c r="X25" s="110" t="str">
        <f t="shared" ref="X25:X88" si="55">IF(AND($AZ25&lt;&gt;"",$AB25=3,OR($BL25&lt;&gt;$BN25,AND($BP25&lt;&gt;"",$BP25&lt;&gt;$BN25))),IF(OR($BP25="",$BP25=$BN25),_xlfn.CONCAT(V$5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$13),_xlfn.CONCAT(V$5,V$6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$6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$6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,V$5,V$7,_xlfn.XLOOKUP($BF25,仮想キートップ,キー位置),V$8,_xlfn.XLOOKUP($BG25,仮想キートップ,キー位置),V$9,_xlfn.XLOOKUP($BE25,仮想キートップ,入力コード),V$10,$BP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P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P25,V$11,_xlfn.XLOOKUP($BE25,仮想キートップ,キー位置),V$12,_xlfn.XLOOKUP($BE25,仮想キートップ,キー位置),V$13)),"")</f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298</v>
      </c>
      <c r="BB25" s="298"/>
      <c r="BC25" s="299" t="s">
        <v>298</v>
      </c>
      <c r="BD25" s="300"/>
      <c r="BE25" s="300" t="s">
        <v>35</v>
      </c>
      <c r="BF25" s="300" t="s">
        <v>37</v>
      </c>
      <c r="BG25" s="301" t="s">
        <v>299</v>
      </c>
      <c r="BH25" s="302"/>
      <c r="BI25" s="236" t="str">
        <f t="shared" si="46"/>
        <v/>
      </c>
      <c r="BJ25" s="303"/>
      <c r="BK25" s="173"/>
      <c r="BL25" s="147" t="str">
        <f t="shared" ref="BL25:BL72" si="56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47"/>
        <v/>
      </c>
      <c r="H26" s="110" t="str">
        <f t="shared" si="48"/>
        <v/>
      </c>
      <c r="I26" s="110" t="str">
        <f t="shared" si="22"/>
        <v/>
      </c>
      <c r="J26" s="110" t="str">
        <f t="shared" si="49"/>
        <v/>
      </c>
      <c r="K26" s="110" t="str">
        <f t="shared" si="50"/>
        <v/>
      </c>
      <c r="L26" s="110" t="str">
        <f t="shared" si="25"/>
        <v/>
      </c>
      <c r="M26" s="110" t="str">
        <f t="shared" si="51"/>
        <v/>
      </c>
      <c r="N26" s="110" t="str">
        <f t="shared" si="27"/>
        <v/>
      </c>
      <c r="O26" s="110" t="str">
        <f t="shared" si="52"/>
        <v/>
      </c>
      <c r="P26" s="110" t="str">
        <f t="shared" si="29"/>
        <v/>
      </c>
      <c r="Q26" s="110" t="str">
        <f t="shared" si="53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54"/>
        <v/>
      </c>
      <c r="X26" s="110" t="str">
        <f t="shared" si="55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298</v>
      </c>
      <c r="BB26" s="298"/>
      <c r="BC26" s="299" t="s">
        <v>298</v>
      </c>
      <c r="BD26" s="300"/>
      <c r="BE26" s="300" t="s">
        <v>35</v>
      </c>
      <c r="BF26" s="300" t="s">
        <v>37</v>
      </c>
      <c r="BG26" s="301" t="s">
        <v>300</v>
      </c>
      <c r="BH26" s="302"/>
      <c r="BI26" s="236" t="str">
        <f t="shared" si="46"/>
        <v/>
      </c>
      <c r="BJ26" s="303"/>
      <c r="BK26" s="173"/>
      <c r="BL26" s="147" t="str">
        <f t="shared" si="56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47"/>
        <v/>
      </c>
      <c r="H27" s="110" t="str">
        <f t="shared" si="48"/>
        <v/>
      </c>
      <c r="I27" s="110" t="str">
        <f t="shared" si="22"/>
        <v/>
      </c>
      <c r="J27" s="110" t="str">
        <f t="shared" si="49"/>
        <v/>
      </c>
      <c r="K27" s="110" t="str">
        <f t="shared" si="50"/>
        <v/>
      </c>
      <c r="L27" s="110" t="str">
        <f t="shared" si="25"/>
        <v/>
      </c>
      <c r="M27" s="110" t="str">
        <f t="shared" si="51"/>
        <v/>
      </c>
      <c r="N27" s="110" t="str">
        <f t="shared" si="27"/>
        <v/>
      </c>
      <c r="O27" s="110" t="str">
        <f t="shared" si="52"/>
        <v/>
      </c>
      <c r="P27" s="110" t="str">
        <f t="shared" si="29"/>
        <v/>
      </c>
      <c r="Q27" s="110" t="str">
        <f t="shared" si="53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54"/>
        <v/>
      </c>
      <c r="X27" s="110" t="str">
        <f t="shared" si="55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298</v>
      </c>
      <c r="BB27" s="298"/>
      <c r="BC27" s="299" t="s">
        <v>298</v>
      </c>
      <c r="BD27" s="300"/>
      <c r="BE27" s="300" t="s">
        <v>35</v>
      </c>
      <c r="BF27" s="300" t="s">
        <v>37</v>
      </c>
      <c r="BG27" s="301" t="s">
        <v>301</v>
      </c>
      <c r="BH27" s="302"/>
      <c r="BI27" s="236" t="str">
        <f t="shared" si="46"/>
        <v/>
      </c>
      <c r="BJ27" s="303"/>
      <c r="BK27" s="173"/>
      <c r="BL27" s="147" t="str">
        <f t="shared" si="56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47"/>
        <v/>
      </c>
      <c r="H28" s="110" t="str">
        <f t="shared" si="48"/>
        <v/>
      </c>
      <c r="I28" s="110" t="str">
        <f t="shared" si="22"/>
        <v/>
      </c>
      <c r="J28" s="110" t="str">
        <f t="shared" si="49"/>
        <v/>
      </c>
      <c r="K28" s="110" t="str">
        <f t="shared" si="50"/>
        <v/>
      </c>
      <c r="L28" s="110" t="str">
        <f t="shared" si="25"/>
        <v/>
      </c>
      <c r="M28" s="110" t="str">
        <f t="shared" si="51"/>
        <v/>
      </c>
      <c r="N28" s="110" t="str">
        <f t="shared" si="27"/>
        <v/>
      </c>
      <c r="O28" s="110" t="str">
        <f t="shared" si="52"/>
        <v/>
      </c>
      <c r="P28" s="110" t="str">
        <f t="shared" si="29"/>
        <v/>
      </c>
      <c r="Q28" s="110" t="str">
        <f t="shared" si="53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54"/>
        <v/>
      </c>
      <c r="X28" s="110" t="str">
        <f t="shared" si="55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298</v>
      </c>
      <c r="BB28" s="298"/>
      <c r="BC28" s="299" t="s">
        <v>298</v>
      </c>
      <c r="BD28" s="300"/>
      <c r="BE28" s="300" t="s">
        <v>35</v>
      </c>
      <c r="BF28" s="300" t="s">
        <v>37</v>
      </c>
      <c r="BG28" s="301" t="s">
        <v>302</v>
      </c>
      <c r="BH28" s="302"/>
      <c r="BI28" s="236" t="str">
        <f t="shared" si="46"/>
        <v/>
      </c>
      <c r="BJ28" s="303"/>
      <c r="BK28" s="173"/>
      <c r="BL28" s="147" t="str">
        <f t="shared" si="56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47"/>
        <v/>
      </c>
      <c r="H29" s="110" t="str">
        <f t="shared" si="48"/>
        <v/>
      </c>
      <c r="I29" s="110" t="str">
        <f t="shared" si="22"/>
        <v/>
      </c>
      <c r="J29" s="110" t="str">
        <f t="shared" si="49"/>
        <v/>
      </c>
      <c r="K29" s="110" t="str">
        <f t="shared" si="50"/>
        <v/>
      </c>
      <c r="L29" s="110" t="str">
        <f t="shared" si="25"/>
        <v/>
      </c>
      <c r="M29" s="110" t="str">
        <f t="shared" si="51"/>
        <v/>
      </c>
      <c r="N29" s="110" t="str">
        <f t="shared" si="27"/>
        <v/>
      </c>
      <c r="O29" s="110" t="str">
        <f t="shared" si="52"/>
        <v/>
      </c>
      <c r="P29" s="110" t="str">
        <f t="shared" si="29"/>
        <v/>
      </c>
      <c r="Q29" s="110" t="str">
        <f t="shared" si="53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54"/>
        <v/>
      </c>
      <c r="X29" s="110" t="str">
        <f t="shared" si="55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298</v>
      </c>
      <c r="BB29" s="298"/>
      <c r="BC29" s="299" t="s">
        <v>298</v>
      </c>
      <c r="BD29" s="300"/>
      <c r="BE29" s="300" t="s">
        <v>35</v>
      </c>
      <c r="BF29" s="300" t="s">
        <v>37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56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47"/>
        <v/>
      </c>
      <c r="H30" s="110" t="str">
        <f t="shared" si="48"/>
        <v/>
      </c>
      <c r="I30" s="110" t="str">
        <f t="shared" si="22"/>
        <v/>
      </c>
      <c r="J30" s="110" t="str">
        <f t="shared" si="49"/>
        <v/>
      </c>
      <c r="K30" s="110" t="str">
        <f t="shared" si="50"/>
        <v/>
      </c>
      <c r="L30" s="110" t="str">
        <f t="shared" si="25"/>
        <v/>
      </c>
      <c r="M30" s="110" t="str">
        <f t="shared" si="51"/>
        <v/>
      </c>
      <c r="N30" s="110" t="str">
        <f t="shared" si="27"/>
        <v/>
      </c>
      <c r="O30" s="110" t="str">
        <f t="shared" si="52"/>
        <v/>
      </c>
      <c r="P30" s="110" t="str">
        <f t="shared" si="29"/>
        <v/>
      </c>
      <c r="Q30" s="110" t="str">
        <f t="shared" si="53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54"/>
        <v/>
      </c>
      <c r="X30" s="110" t="str">
        <f t="shared" si="55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298</v>
      </c>
      <c r="BB30" s="298"/>
      <c r="BC30" s="299" t="s">
        <v>298</v>
      </c>
      <c r="BD30" s="300"/>
      <c r="BE30" s="300" t="s">
        <v>35</v>
      </c>
      <c r="BF30" s="300" t="s">
        <v>37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56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47"/>
        <v/>
      </c>
      <c r="H31" s="110" t="str">
        <f t="shared" si="48"/>
        <v/>
      </c>
      <c r="I31" s="110" t="str">
        <f t="shared" si="22"/>
        <v/>
      </c>
      <c r="J31" s="110" t="str">
        <f t="shared" si="49"/>
        <v/>
      </c>
      <c r="K31" s="110" t="str">
        <f t="shared" si="50"/>
        <v/>
      </c>
      <c r="L31" s="110" t="str">
        <f t="shared" si="25"/>
        <v/>
      </c>
      <c r="M31" s="110" t="str">
        <f t="shared" si="51"/>
        <v/>
      </c>
      <c r="N31" s="110" t="str">
        <f t="shared" si="27"/>
        <v/>
      </c>
      <c r="O31" s="110" t="str">
        <f t="shared" si="52"/>
        <v/>
      </c>
      <c r="P31" s="110" t="str">
        <f t="shared" si="29"/>
        <v/>
      </c>
      <c r="Q31" s="110" t="str">
        <f t="shared" si="53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54"/>
        <v/>
      </c>
      <c r="X31" s="110" t="str">
        <f t="shared" si="55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298</v>
      </c>
      <c r="BB31" s="298"/>
      <c r="BC31" s="299" t="s">
        <v>298</v>
      </c>
      <c r="BD31" s="300"/>
      <c r="BE31" s="300" t="s">
        <v>35</v>
      </c>
      <c r="BF31" s="300" t="s">
        <v>37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56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47"/>
        <v/>
      </c>
      <c r="H32" s="110" t="str">
        <f t="shared" si="48"/>
        <v/>
      </c>
      <c r="I32" s="110" t="str">
        <f t="shared" si="22"/>
        <v/>
      </c>
      <c r="J32" s="110" t="str">
        <f t="shared" si="49"/>
        <v/>
      </c>
      <c r="K32" s="110" t="str">
        <f t="shared" si="50"/>
        <v/>
      </c>
      <c r="L32" s="110" t="str">
        <f t="shared" si="25"/>
        <v/>
      </c>
      <c r="M32" s="110" t="str">
        <f t="shared" si="51"/>
        <v/>
      </c>
      <c r="N32" s="110" t="str">
        <f t="shared" si="27"/>
        <v/>
      </c>
      <c r="O32" s="110" t="str">
        <f t="shared" si="52"/>
        <v/>
      </c>
      <c r="P32" s="110" t="str">
        <f t="shared" si="29"/>
        <v/>
      </c>
      <c r="Q32" s="110" t="str">
        <f t="shared" si="53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54"/>
        <v/>
      </c>
      <c r="X32" s="110" t="str">
        <f t="shared" si="55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298</v>
      </c>
      <c r="BB32" s="298"/>
      <c r="BC32" s="299" t="s">
        <v>298</v>
      </c>
      <c r="BD32" s="300"/>
      <c r="BE32" s="300" t="s">
        <v>35</v>
      </c>
      <c r="BF32" s="300" t="s">
        <v>37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56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47"/>
        <v/>
      </c>
      <c r="H33" s="110" t="str">
        <f t="shared" si="48"/>
        <v/>
      </c>
      <c r="I33" s="110" t="str">
        <f t="shared" si="22"/>
        <v/>
      </c>
      <c r="J33" s="110" t="str">
        <f t="shared" si="49"/>
        <v/>
      </c>
      <c r="K33" s="110" t="str">
        <f t="shared" si="50"/>
        <v/>
      </c>
      <c r="L33" s="110" t="str">
        <f t="shared" si="25"/>
        <v/>
      </c>
      <c r="M33" s="110" t="str">
        <f t="shared" si="51"/>
        <v/>
      </c>
      <c r="N33" s="110" t="str">
        <f t="shared" si="27"/>
        <v/>
      </c>
      <c r="O33" s="110" t="str">
        <f t="shared" si="52"/>
        <v/>
      </c>
      <c r="P33" s="110" t="str">
        <f t="shared" si="29"/>
        <v/>
      </c>
      <c r="Q33" s="110" t="str">
        <f t="shared" si="53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54"/>
        <v/>
      </c>
      <c r="X33" s="110" t="str">
        <f t="shared" si="55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298</v>
      </c>
      <c r="BB33" s="298"/>
      <c r="BC33" s="299" t="s">
        <v>298</v>
      </c>
      <c r="BD33" s="300"/>
      <c r="BE33" s="300" t="s">
        <v>35</v>
      </c>
      <c r="BF33" s="300" t="s">
        <v>37</v>
      </c>
      <c r="BG33" s="301" t="s">
        <v>31</v>
      </c>
      <c r="BH33" s="302"/>
      <c r="BI33" s="236" t="str">
        <f t="shared" si="46"/>
        <v/>
      </c>
      <c r="BJ33" s="303"/>
      <c r="BK33" s="173"/>
      <c r="BL33" s="147" t="str">
        <f t="shared" si="56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47"/>
        <v/>
      </c>
      <c r="H34" s="110" t="str">
        <f t="shared" si="48"/>
        <v/>
      </c>
      <c r="I34" s="110" t="str">
        <f t="shared" si="22"/>
        <v/>
      </c>
      <c r="J34" s="110" t="str">
        <f t="shared" si="49"/>
        <v/>
      </c>
      <c r="K34" s="110" t="str">
        <f t="shared" si="50"/>
        <v/>
      </c>
      <c r="L34" s="110" t="str">
        <f t="shared" si="25"/>
        <v/>
      </c>
      <c r="M34" s="110" t="str">
        <f t="shared" si="51"/>
        <v/>
      </c>
      <c r="N34" s="110" t="str">
        <f t="shared" si="27"/>
        <v/>
      </c>
      <c r="O34" s="110" t="str">
        <f t="shared" si="52"/>
        <v/>
      </c>
      <c r="P34" s="110" t="str">
        <f t="shared" si="29"/>
        <v/>
      </c>
      <c r="Q34" s="110" t="str">
        <f t="shared" si="53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54"/>
        <v/>
      </c>
      <c r="X34" s="110" t="str">
        <f t="shared" si="55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298</v>
      </c>
      <c r="BB34" s="298"/>
      <c r="BC34" s="299" t="s">
        <v>298</v>
      </c>
      <c r="BD34" s="300"/>
      <c r="BE34" s="300" t="s">
        <v>35</v>
      </c>
      <c r="BF34" s="300" t="s">
        <v>37</v>
      </c>
      <c r="BG34" s="301" t="s">
        <v>56</v>
      </c>
      <c r="BH34" s="302"/>
      <c r="BI34" s="236" t="str">
        <f t="shared" si="46"/>
        <v/>
      </c>
      <c r="BJ34" s="303"/>
      <c r="BK34" s="173"/>
      <c r="BL34" s="147" t="str">
        <f t="shared" si="56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47"/>
        <v/>
      </c>
      <c r="H35" s="110" t="str">
        <f t="shared" si="48"/>
        <v/>
      </c>
      <c r="I35" s="110" t="str">
        <f t="shared" si="22"/>
        <v/>
      </c>
      <c r="J35" s="110" t="str">
        <f t="shared" si="49"/>
        <v/>
      </c>
      <c r="K35" s="110" t="str">
        <f t="shared" si="50"/>
        <v/>
      </c>
      <c r="L35" s="110" t="str">
        <f t="shared" si="25"/>
        <v/>
      </c>
      <c r="M35" s="110" t="str">
        <f t="shared" si="51"/>
        <v/>
      </c>
      <c r="N35" s="110" t="str">
        <f t="shared" si="27"/>
        <v/>
      </c>
      <c r="O35" s="110" t="str">
        <f t="shared" si="52"/>
        <v/>
      </c>
      <c r="P35" s="110" t="str">
        <f t="shared" si="29"/>
        <v/>
      </c>
      <c r="Q35" s="110" t="str">
        <f t="shared" si="53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54"/>
        <v/>
      </c>
      <c r="X35" s="110" t="str">
        <f t="shared" si="55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298</v>
      </c>
      <c r="BB35" s="298"/>
      <c r="BC35" s="299" t="s">
        <v>298</v>
      </c>
      <c r="BD35" s="300"/>
      <c r="BE35" s="300" t="s">
        <v>35</v>
      </c>
      <c r="BF35" s="300" t="s">
        <v>37</v>
      </c>
      <c r="BG35" s="301" t="s">
        <v>58</v>
      </c>
      <c r="BH35" s="302"/>
      <c r="BI35" s="236" t="str">
        <f t="shared" si="46"/>
        <v/>
      </c>
      <c r="BJ35" s="303"/>
      <c r="BK35" s="173"/>
      <c r="BL35" s="147" t="str">
        <f t="shared" si="56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47"/>
        <v/>
      </c>
      <c r="H36" s="110" t="str">
        <f t="shared" si="48"/>
        <v/>
      </c>
      <c r="I36" s="110" t="str">
        <f t="shared" si="22"/>
        <v/>
      </c>
      <c r="J36" s="110" t="str">
        <f t="shared" si="49"/>
        <v/>
      </c>
      <c r="K36" s="110" t="str">
        <f t="shared" si="50"/>
        <v/>
      </c>
      <c r="L36" s="110" t="str">
        <f t="shared" si="25"/>
        <v/>
      </c>
      <c r="M36" s="110" t="str">
        <f t="shared" si="51"/>
        <v/>
      </c>
      <c r="N36" s="110" t="str">
        <f t="shared" si="27"/>
        <v/>
      </c>
      <c r="O36" s="110" t="str">
        <f t="shared" si="52"/>
        <v/>
      </c>
      <c r="P36" s="110" t="str">
        <f t="shared" si="29"/>
        <v/>
      </c>
      <c r="Q36" s="110" t="str">
        <f t="shared" si="53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54"/>
        <v/>
      </c>
      <c r="X36" s="110" t="str">
        <f t="shared" si="55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298</v>
      </c>
      <c r="BB36" s="298"/>
      <c r="BC36" s="299" t="s">
        <v>298</v>
      </c>
      <c r="BD36" s="300"/>
      <c r="BE36" s="300" t="s">
        <v>35</v>
      </c>
      <c r="BF36" s="300" t="s">
        <v>37</v>
      </c>
      <c r="BG36" s="301" t="s">
        <v>60</v>
      </c>
      <c r="BH36" s="302"/>
      <c r="BI36" s="236" t="str">
        <f t="shared" si="46"/>
        <v/>
      </c>
      <c r="BJ36" s="303"/>
      <c r="BK36" s="173"/>
      <c r="BL36" s="147" t="str">
        <f t="shared" si="56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47"/>
        <v/>
      </c>
      <c r="H37" s="110" t="str">
        <f t="shared" si="48"/>
        <v/>
      </c>
      <c r="I37" s="110" t="str">
        <f t="shared" si="22"/>
        <v/>
      </c>
      <c r="J37" s="110" t="str">
        <f t="shared" si="49"/>
        <v/>
      </c>
      <c r="K37" s="110" t="str">
        <f t="shared" si="50"/>
        <v/>
      </c>
      <c r="L37" s="110" t="str">
        <f t="shared" si="25"/>
        <v/>
      </c>
      <c r="M37" s="110" t="str">
        <f t="shared" si="51"/>
        <v/>
      </c>
      <c r="N37" s="110" t="str">
        <f t="shared" si="27"/>
        <v/>
      </c>
      <c r="O37" s="110" t="str">
        <f t="shared" si="52"/>
        <v/>
      </c>
      <c r="P37" s="110" t="str">
        <f t="shared" si="29"/>
        <v/>
      </c>
      <c r="Q37" s="110" t="str">
        <f t="shared" si="53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54"/>
        <v/>
      </c>
      <c r="X37" s="110" t="str">
        <f t="shared" si="55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298</v>
      </c>
      <c r="BB37" s="298"/>
      <c r="BC37" s="299" t="s">
        <v>298</v>
      </c>
      <c r="BD37" s="300"/>
      <c r="BE37" s="300" t="s">
        <v>35</v>
      </c>
      <c r="BF37" s="300" t="s">
        <v>37</v>
      </c>
      <c r="BG37" s="301" t="s">
        <v>62</v>
      </c>
      <c r="BH37" s="302"/>
      <c r="BI37" s="236" t="str">
        <f t="shared" si="46"/>
        <v/>
      </c>
      <c r="BJ37" s="303"/>
      <c r="BK37" s="173"/>
      <c r="BL37" s="147" t="str">
        <f t="shared" si="56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47"/>
        <v/>
      </c>
      <c r="H38" s="110" t="str">
        <f t="shared" si="48"/>
        <v/>
      </c>
      <c r="I38" s="110" t="str">
        <f t="shared" si="22"/>
        <v/>
      </c>
      <c r="J38" s="110" t="str">
        <f t="shared" si="49"/>
        <v/>
      </c>
      <c r="K38" s="110" t="str">
        <f t="shared" si="50"/>
        <v/>
      </c>
      <c r="L38" s="110" t="str">
        <f t="shared" si="25"/>
        <v/>
      </c>
      <c r="M38" s="110" t="str">
        <f t="shared" si="51"/>
        <v/>
      </c>
      <c r="N38" s="110" t="str">
        <f t="shared" si="27"/>
        <v/>
      </c>
      <c r="O38" s="110" t="str">
        <f t="shared" si="52"/>
        <v/>
      </c>
      <c r="P38" s="110" t="str">
        <f t="shared" si="29"/>
        <v/>
      </c>
      <c r="Q38" s="110" t="str">
        <f t="shared" si="53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54"/>
        <v/>
      </c>
      <c r="X38" s="110" t="str">
        <f t="shared" si="55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298</v>
      </c>
      <c r="BB38" s="298"/>
      <c r="BC38" s="299" t="s">
        <v>298</v>
      </c>
      <c r="BD38" s="300"/>
      <c r="BE38" s="300" t="s">
        <v>35</v>
      </c>
      <c r="BF38" s="300" t="s">
        <v>37</v>
      </c>
      <c r="BG38" s="301" t="s">
        <v>794</v>
      </c>
      <c r="BH38" s="302"/>
      <c r="BI38" s="236" t="str">
        <f t="shared" si="46"/>
        <v/>
      </c>
      <c r="BJ38" s="303"/>
      <c r="BK38" s="173"/>
      <c r="BL38" s="147" t="str">
        <f t="shared" si="56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47"/>
        <v/>
      </c>
      <c r="H39" s="110" t="str">
        <f t="shared" si="48"/>
        <v/>
      </c>
      <c r="I39" s="110" t="str">
        <f t="shared" si="22"/>
        <v/>
      </c>
      <c r="J39" s="110" t="str">
        <f t="shared" si="49"/>
        <v/>
      </c>
      <c r="K39" s="110" t="str">
        <f t="shared" si="50"/>
        <v/>
      </c>
      <c r="L39" s="110" t="str">
        <f t="shared" si="25"/>
        <v/>
      </c>
      <c r="M39" s="110" t="str">
        <f t="shared" si="51"/>
        <v/>
      </c>
      <c r="N39" s="110" t="str">
        <f t="shared" si="27"/>
        <v/>
      </c>
      <c r="O39" s="110" t="str">
        <f t="shared" si="52"/>
        <v/>
      </c>
      <c r="P39" s="110" t="str">
        <f t="shared" si="29"/>
        <v/>
      </c>
      <c r="Q39" s="110" t="str">
        <f t="shared" si="53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54"/>
        <v/>
      </c>
      <c r="X39" s="110" t="str">
        <f t="shared" si="55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298</v>
      </c>
      <c r="BB39" s="298"/>
      <c r="BC39" s="299" t="s">
        <v>298</v>
      </c>
      <c r="BD39" s="300"/>
      <c r="BE39" s="300" t="s">
        <v>35</v>
      </c>
      <c r="BF39" s="300" t="s">
        <v>37</v>
      </c>
      <c r="BG39" s="301" t="s">
        <v>84</v>
      </c>
      <c r="BH39" s="302"/>
      <c r="BI39" s="236" t="str">
        <f t="shared" si="46"/>
        <v/>
      </c>
      <c r="BJ39" s="303"/>
      <c r="BK39" s="173"/>
      <c r="BL39" s="147" t="str">
        <f t="shared" si="56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47"/>
        <v/>
      </c>
      <c r="H40" s="110" t="str">
        <f t="shared" si="48"/>
        <v/>
      </c>
      <c r="I40" s="110" t="str">
        <f t="shared" si="22"/>
        <v/>
      </c>
      <c r="J40" s="110" t="str">
        <f t="shared" si="49"/>
        <v/>
      </c>
      <c r="K40" s="110" t="str">
        <f t="shared" si="50"/>
        <v/>
      </c>
      <c r="L40" s="110" t="str">
        <f t="shared" si="25"/>
        <v/>
      </c>
      <c r="M40" s="110" t="str">
        <f t="shared" si="51"/>
        <v/>
      </c>
      <c r="N40" s="110" t="str">
        <f t="shared" si="27"/>
        <v/>
      </c>
      <c r="O40" s="110" t="str">
        <f t="shared" si="52"/>
        <v/>
      </c>
      <c r="P40" s="110" t="str">
        <f t="shared" si="29"/>
        <v/>
      </c>
      <c r="Q40" s="110" t="str">
        <f t="shared" si="53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54"/>
        <v/>
      </c>
      <c r="X40" s="110" t="str">
        <f t="shared" si="55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298</v>
      </c>
      <c r="BB40" s="298"/>
      <c r="BC40" s="299" t="s">
        <v>298</v>
      </c>
      <c r="BD40" s="300"/>
      <c r="BE40" s="300" t="s">
        <v>35</v>
      </c>
      <c r="BF40" s="300" t="s">
        <v>37</v>
      </c>
      <c r="BG40" s="301" t="s">
        <v>86</v>
      </c>
      <c r="BH40" s="302"/>
      <c r="BI40" s="236" t="str">
        <f t="shared" si="46"/>
        <v/>
      </c>
      <c r="BJ40" s="303"/>
      <c r="BK40" s="173"/>
      <c r="BL40" s="147" t="str">
        <f t="shared" si="56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47"/>
        <v/>
      </c>
      <c r="H41" s="110" t="str">
        <f t="shared" si="48"/>
        <v/>
      </c>
      <c r="I41" s="110" t="str">
        <f t="shared" si="22"/>
        <v/>
      </c>
      <c r="J41" s="110" t="str">
        <f t="shared" si="49"/>
        <v/>
      </c>
      <c r="K41" s="110" t="str">
        <f t="shared" si="50"/>
        <v/>
      </c>
      <c r="L41" s="110" t="str">
        <f t="shared" si="25"/>
        <v/>
      </c>
      <c r="M41" s="110" t="str">
        <f t="shared" si="51"/>
        <v/>
      </c>
      <c r="N41" s="110" t="str">
        <f t="shared" si="27"/>
        <v/>
      </c>
      <c r="O41" s="110" t="str">
        <f t="shared" si="52"/>
        <v/>
      </c>
      <c r="P41" s="110" t="str">
        <f t="shared" si="29"/>
        <v/>
      </c>
      <c r="Q41" s="110" t="str">
        <f t="shared" si="53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54"/>
        <v/>
      </c>
      <c r="X41" s="110" t="str">
        <f t="shared" si="55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298</v>
      </c>
      <c r="BB41" s="298"/>
      <c r="BC41" s="299" t="s">
        <v>298</v>
      </c>
      <c r="BD41" s="300"/>
      <c r="BE41" s="300" t="s">
        <v>35</v>
      </c>
      <c r="BF41" s="300" t="s">
        <v>37</v>
      </c>
      <c r="BG41" s="301" t="s">
        <v>88</v>
      </c>
      <c r="BH41" s="302"/>
      <c r="BI41" s="236" t="str">
        <f t="shared" si="46"/>
        <v/>
      </c>
      <c r="BJ41" s="303"/>
      <c r="BK41" s="173"/>
      <c r="BL41" s="147" t="str">
        <f t="shared" si="56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47"/>
        <v/>
      </c>
      <c r="H42" s="110" t="str">
        <f t="shared" si="48"/>
        <v/>
      </c>
      <c r="I42" s="110" t="str">
        <f t="shared" si="22"/>
        <v/>
      </c>
      <c r="J42" s="110" t="str">
        <f t="shared" si="49"/>
        <v/>
      </c>
      <c r="K42" s="110" t="str">
        <f t="shared" si="50"/>
        <v/>
      </c>
      <c r="L42" s="110" t="str">
        <f t="shared" si="25"/>
        <v/>
      </c>
      <c r="M42" s="110" t="str">
        <f t="shared" si="51"/>
        <v/>
      </c>
      <c r="N42" s="110" t="str">
        <f t="shared" si="27"/>
        <v/>
      </c>
      <c r="O42" s="110" t="str">
        <f t="shared" si="52"/>
        <v/>
      </c>
      <c r="P42" s="110" t="str">
        <f t="shared" si="29"/>
        <v/>
      </c>
      <c r="Q42" s="110" t="str">
        <f t="shared" si="53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54"/>
        <v/>
      </c>
      <c r="X42" s="110" t="str">
        <f t="shared" si="55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298</v>
      </c>
      <c r="BB42" s="305"/>
      <c r="BC42" s="306" t="s">
        <v>298</v>
      </c>
      <c r="BD42" s="307"/>
      <c r="BE42" s="307" t="s">
        <v>35</v>
      </c>
      <c r="BF42" s="307" t="s">
        <v>37</v>
      </c>
      <c r="BG42" s="308" t="s">
        <v>90</v>
      </c>
      <c r="BH42" s="309"/>
      <c r="BI42" s="237" t="str">
        <f t="shared" si="46"/>
        <v/>
      </c>
      <c r="BJ42" s="310"/>
      <c r="BK42" s="174"/>
      <c r="BL42" s="149" t="str">
        <f t="shared" si="56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47"/>
        <v/>
      </c>
      <c r="H43" s="110" t="str">
        <f t="shared" si="48"/>
        <v/>
      </c>
      <c r="I43" s="110" t="str">
        <f t="shared" si="22"/>
        <v/>
      </c>
      <c r="J43" s="110" t="str">
        <f t="shared" si="49"/>
        <v/>
      </c>
      <c r="K43" s="110" t="str">
        <f t="shared" si="50"/>
        <v/>
      </c>
      <c r="L43" s="110" t="str">
        <f t="shared" si="25"/>
        <v/>
      </c>
      <c r="M43" s="110" t="str">
        <f t="shared" si="51"/>
        <v/>
      </c>
      <c r="N43" s="110" t="str">
        <f t="shared" si="27"/>
        <v/>
      </c>
      <c r="O43" s="110" t="str">
        <f t="shared" si="52"/>
        <v/>
      </c>
      <c r="P43" s="110" t="str">
        <f t="shared" si="29"/>
        <v/>
      </c>
      <c r="Q43" s="110" t="str">
        <f t="shared" si="53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54"/>
        <v/>
      </c>
      <c r="X43" s="110" t="str">
        <f t="shared" si="55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298</v>
      </c>
      <c r="BB43" s="305"/>
      <c r="BC43" s="306" t="s">
        <v>298</v>
      </c>
      <c r="BD43" s="307"/>
      <c r="BE43" s="307" t="s">
        <v>35</v>
      </c>
      <c r="BF43" s="307" t="s">
        <v>37</v>
      </c>
      <c r="BG43" s="308" t="s">
        <v>92</v>
      </c>
      <c r="BH43" s="309"/>
      <c r="BI43" s="237" t="str">
        <f t="shared" si="46"/>
        <v/>
      </c>
      <c r="BJ43" s="310"/>
      <c r="BK43" s="174"/>
      <c r="BL43" s="149" t="str">
        <f t="shared" si="56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47"/>
        <v/>
      </c>
      <c r="H44" s="110" t="str">
        <f t="shared" si="48"/>
        <v/>
      </c>
      <c r="I44" s="110" t="str">
        <f t="shared" si="22"/>
        <v/>
      </c>
      <c r="J44" s="110" t="str">
        <f t="shared" si="49"/>
        <v/>
      </c>
      <c r="K44" s="110" t="str">
        <f t="shared" si="50"/>
        <v/>
      </c>
      <c r="L44" s="110" t="str">
        <f t="shared" si="25"/>
        <v/>
      </c>
      <c r="M44" s="110" t="str">
        <f t="shared" si="51"/>
        <v/>
      </c>
      <c r="N44" s="110" t="str">
        <f t="shared" si="27"/>
        <v/>
      </c>
      <c r="O44" s="110" t="str">
        <f t="shared" si="52"/>
        <v/>
      </c>
      <c r="P44" s="110" t="str">
        <f t="shared" si="29"/>
        <v/>
      </c>
      <c r="Q44" s="110" t="str">
        <f t="shared" si="53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54"/>
        <v/>
      </c>
      <c r="X44" s="110" t="str">
        <f t="shared" si="55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298</v>
      </c>
      <c r="BB44" s="305"/>
      <c r="BC44" s="306" t="s">
        <v>298</v>
      </c>
      <c r="BD44" s="307"/>
      <c r="BE44" s="307" t="s">
        <v>27</v>
      </c>
      <c r="BF44" s="307" t="s">
        <v>29</v>
      </c>
      <c r="BG44" s="308" t="s">
        <v>303</v>
      </c>
      <c r="BH44" s="309"/>
      <c r="BI44" s="237" t="str">
        <f t="shared" si="46"/>
        <v/>
      </c>
      <c r="BJ44" s="310"/>
      <c r="BK44" s="174"/>
      <c r="BL44" s="149" t="str">
        <f t="shared" si="56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47"/>
        <v/>
      </c>
      <c r="H45" s="110" t="str">
        <f t="shared" si="48"/>
        <v/>
      </c>
      <c r="I45" s="110" t="str">
        <f t="shared" si="22"/>
        <v/>
      </c>
      <c r="J45" s="110" t="str">
        <f t="shared" si="49"/>
        <v/>
      </c>
      <c r="K45" s="110" t="str">
        <f t="shared" si="50"/>
        <v/>
      </c>
      <c r="L45" s="110" t="str">
        <f t="shared" si="25"/>
        <v/>
      </c>
      <c r="M45" s="110" t="str">
        <f t="shared" si="51"/>
        <v/>
      </c>
      <c r="N45" s="110" t="str">
        <f t="shared" si="27"/>
        <v/>
      </c>
      <c r="O45" s="110" t="str">
        <f t="shared" si="52"/>
        <v/>
      </c>
      <c r="P45" s="110" t="str">
        <f t="shared" si="29"/>
        <v/>
      </c>
      <c r="Q45" s="110" t="str">
        <f t="shared" si="53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54"/>
        <v/>
      </c>
      <c r="X45" s="110" t="str">
        <f t="shared" si="55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298</v>
      </c>
      <c r="BB45" s="305"/>
      <c r="BC45" s="306" t="s">
        <v>298</v>
      </c>
      <c r="BD45" s="307"/>
      <c r="BE45" s="307" t="s">
        <v>27</v>
      </c>
      <c r="BF45" s="307" t="s">
        <v>29</v>
      </c>
      <c r="BG45" s="308" t="s">
        <v>304</v>
      </c>
      <c r="BH45" s="309"/>
      <c r="BI45" s="237" t="str">
        <f t="shared" si="46"/>
        <v/>
      </c>
      <c r="BJ45" s="310"/>
      <c r="BK45" s="174"/>
      <c r="BL45" s="149" t="str">
        <f t="shared" si="56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47"/>
        <v/>
      </c>
      <c r="H46" s="110" t="str">
        <f t="shared" si="48"/>
        <v/>
      </c>
      <c r="I46" s="110" t="str">
        <f t="shared" si="22"/>
        <v/>
      </c>
      <c r="J46" s="110" t="str">
        <f t="shared" si="49"/>
        <v/>
      </c>
      <c r="K46" s="110" t="str">
        <f t="shared" si="50"/>
        <v/>
      </c>
      <c r="L46" s="110" t="str">
        <f t="shared" si="25"/>
        <v/>
      </c>
      <c r="M46" s="110" t="str">
        <f t="shared" si="51"/>
        <v/>
      </c>
      <c r="N46" s="110" t="str">
        <f t="shared" si="27"/>
        <v/>
      </c>
      <c r="O46" s="110" t="str">
        <f t="shared" si="52"/>
        <v/>
      </c>
      <c r="P46" s="110" t="str">
        <f t="shared" si="29"/>
        <v/>
      </c>
      <c r="Q46" s="110" t="str">
        <f t="shared" si="53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54"/>
        <v/>
      </c>
      <c r="X46" s="110" t="str">
        <f t="shared" si="55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298</v>
      </c>
      <c r="BB46" s="305"/>
      <c r="BC46" s="306" t="s">
        <v>298</v>
      </c>
      <c r="BD46" s="307"/>
      <c r="BE46" s="307" t="s">
        <v>27</v>
      </c>
      <c r="BF46" s="307" t="s">
        <v>29</v>
      </c>
      <c r="BG46" s="308" t="s">
        <v>305</v>
      </c>
      <c r="BH46" s="309"/>
      <c r="BI46" s="237" t="str">
        <f t="shared" si="46"/>
        <v/>
      </c>
      <c r="BJ46" s="310"/>
      <c r="BK46" s="174"/>
      <c r="BL46" s="149" t="str">
        <f t="shared" si="56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47"/>
        <v/>
      </c>
      <c r="H47" s="110" t="str">
        <f t="shared" si="48"/>
        <v/>
      </c>
      <c r="I47" s="110" t="str">
        <f t="shared" si="22"/>
        <v/>
      </c>
      <c r="J47" s="110" t="str">
        <f t="shared" si="49"/>
        <v/>
      </c>
      <c r="K47" s="110" t="str">
        <f t="shared" si="50"/>
        <v/>
      </c>
      <c r="L47" s="110" t="str">
        <f t="shared" si="25"/>
        <v/>
      </c>
      <c r="M47" s="110" t="str">
        <f t="shared" si="51"/>
        <v/>
      </c>
      <c r="N47" s="110" t="str">
        <f t="shared" si="27"/>
        <v/>
      </c>
      <c r="O47" s="110" t="str">
        <f t="shared" si="52"/>
        <v/>
      </c>
      <c r="P47" s="110" t="str">
        <f t="shared" si="29"/>
        <v/>
      </c>
      <c r="Q47" s="110" t="str">
        <f t="shared" si="53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54"/>
        <v/>
      </c>
      <c r="X47" s="110" t="str">
        <f t="shared" si="55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298</v>
      </c>
      <c r="BB47" s="305"/>
      <c r="BC47" s="306" t="s">
        <v>298</v>
      </c>
      <c r="BD47" s="307"/>
      <c r="BE47" s="307" t="s">
        <v>27</v>
      </c>
      <c r="BF47" s="307" t="s">
        <v>29</v>
      </c>
      <c r="BG47" s="308" t="s">
        <v>306</v>
      </c>
      <c r="BH47" s="309"/>
      <c r="BI47" s="237" t="str">
        <f t="shared" si="46"/>
        <v/>
      </c>
      <c r="BJ47" s="310"/>
      <c r="BK47" s="174"/>
      <c r="BL47" s="149" t="str">
        <f t="shared" si="56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si="47"/>
        <v/>
      </c>
      <c r="H48" s="110" t="str">
        <f t="shared" si="48"/>
        <v/>
      </c>
      <c r="I48" s="110" t="str">
        <f t="shared" si="22"/>
        <v/>
      </c>
      <c r="J48" s="110" t="str">
        <f t="shared" si="49"/>
        <v/>
      </c>
      <c r="K48" s="110" t="str">
        <f t="shared" si="50"/>
        <v/>
      </c>
      <c r="L48" s="110" t="str">
        <f t="shared" si="25"/>
        <v/>
      </c>
      <c r="M48" s="110" t="str">
        <f t="shared" si="51"/>
        <v/>
      </c>
      <c r="N48" s="110" t="str">
        <f t="shared" si="27"/>
        <v/>
      </c>
      <c r="O48" s="110" t="str">
        <f t="shared" si="52"/>
        <v/>
      </c>
      <c r="P48" s="110" t="str">
        <f t="shared" si="29"/>
        <v/>
      </c>
      <c r="Q48" s="110" t="str">
        <f t="shared" si="53"/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si="54"/>
        <v/>
      </c>
      <c r="X48" s="110" t="str">
        <f t="shared" si="55"/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7">COUNTA(BE48:BG48)</f>
        <v>3</v>
      </c>
      <c r="AC48" s="27" t="str">
        <f t="shared" ref="AC48:AC51" si="58">CHAR($AC$18+AD48+AE48)</f>
        <v>A</v>
      </c>
      <c r="AD48" s="27">
        <f t="shared" ref="AD48:AD51" si="59">IF(BC48="",0,1)</f>
        <v>1</v>
      </c>
      <c r="AE48" s="27">
        <f t="shared" ref="AE48:AE51" si="60">IF(BD48="",0,2)</f>
        <v>0</v>
      </c>
      <c r="AF48" s="34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3">IF(AND($AB48=3,$BL48&lt;&gt;""),BE48,"")</f>
        <v/>
      </c>
      <c r="AJ48" s="57" t="str">
        <f t="shared" ref="AJ48:AJ51" si="64">IF(AND($AB48=3,$BL48&lt;&gt;""),BF48,"")</f>
        <v/>
      </c>
      <c r="AK48" s="58" t="str">
        <f t="shared" ref="AK48:AK51" si="65">IF(AI48="","",_xlfn.BITOR(_xlfn.BITLSHIFT(1,_xlfn.XLOOKUP(AI48,仮想キートップ,ビット)),_xlfn.BITLSHIFT(1,_xlfn.XLOOKUP(AJ48,仮想キートップ,ビット))))</f>
        <v/>
      </c>
      <c r="AL48" s="59" t="str">
        <f t="shared" ref="AL48:AL51" si="66">_xlfn.XLOOKUP(AK48,ビットパターン,出力かな,"")</f>
        <v/>
      </c>
      <c r="AM48" s="57">
        <f t="shared" ref="AM48:AM51" si="67">_xlfn.XLOOKUP(AL48,ひらがな,移動単位,0)</f>
        <v>0</v>
      </c>
      <c r="AN48" s="56" t="str">
        <f t="shared" ref="AN48:AN51" si="68">IF(AND($AB48=3,$BL48&lt;&gt;""),BE48,"")</f>
        <v/>
      </c>
      <c r="AO48" s="57" t="str">
        <f t="shared" ref="AO48:AO51" si="69">IF(AND($AB48=3,$BL48&lt;&gt;""),BG48,"")</f>
        <v/>
      </c>
      <c r="AP48" s="58" t="str">
        <f t="shared" ref="AP48:AP51" si="70">IF(AN48="","",_xlfn.BITOR(_xlfn.BITLSHIFT(1,_xlfn.XLOOKUP(AN48,仮想キートップ,ビット)),_xlfn.BITLSHIFT(1,_xlfn.XLOOKUP(AO48,仮想キートップ,ビット))))</f>
        <v/>
      </c>
      <c r="AQ48" s="59" t="str">
        <f t="shared" ref="AQ48:AQ51" si="71">_xlfn.XLOOKUP(AP48,ビットパターン,出力かな,"")</f>
        <v/>
      </c>
      <c r="AR48" s="57">
        <f t="shared" ref="AR48:AR51" si="72">_xlfn.XLOOKUP(AQ48,ひらがな,移動単位,0)</f>
        <v>0</v>
      </c>
      <c r="AS48" s="56" t="str">
        <f t="shared" ref="AS48:AS51" si="73">IF(AND($AB48=3,$BL48&lt;&gt;""),BF48,"")</f>
        <v/>
      </c>
      <c r="AT48" s="57" t="str">
        <f t="shared" ref="AT48:AT51" si="74">IF(AND($AB48=3,$BL48&lt;&gt;""),BG48,"")</f>
        <v/>
      </c>
      <c r="AU48" s="58" t="str">
        <f t="shared" ref="AU48:AU51" si="75">IF(AS48="","",_xlfn.BITOR(_xlfn.BITLSHIFT(1,_xlfn.XLOOKUP(AS48,仮想キートップ,ビット)),_xlfn.BITLSHIFT(1,_xlfn.XLOOKUP(AT48,仮想キートップ,ビット))))</f>
        <v/>
      </c>
      <c r="AV48" s="59" t="str">
        <f t="shared" ref="AV48:AV51" si="76">_xlfn.XLOOKUP(AU48,ビットパターン,出力かな,"")</f>
        <v/>
      </c>
      <c r="AW48" s="60">
        <f t="shared" ref="AW48:AW51" si="77">_xlfn.XLOOKUP(AV48,ひらがな,移動単位,0)</f>
        <v>0</v>
      </c>
      <c r="AX48" s="94"/>
      <c r="AY48" s="296">
        <v>525</v>
      </c>
      <c r="AZ48" s="304"/>
      <c r="BA48" s="415" t="s">
        <v>298</v>
      </c>
      <c r="BB48" s="305"/>
      <c r="BC48" s="306" t="s">
        <v>298</v>
      </c>
      <c r="BD48" s="307"/>
      <c r="BE48" s="307" t="s">
        <v>27</v>
      </c>
      <c r="BF48" s="307" t="s">
        <v>29</v>
      </c>
      <c r="BG48" s="308" t="s">
        <v>307</v>
      </c>
      <c r="BH48" s="309"/>
      <c r="BI48" s="237" t="str">
        <f t="shared" si="46"/>
        <v/>
      </c>
      <c r="BJ48" s="310"/>
      <c r="BK48" s="174"/>
      <c r="BL48" s="149" t="str">
        <f t="shared" si="56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7"/>
        <v/>
      </c>
      <c r="H49" s="110" t="str">
        <f t="shared" si="48"/>
        <v/>
      </c>
      <c r="I49" s="110" t="str">
        <f t="shared" si="22"/>
        <v/>
      </c>
      <c r="J49" s="110" t="str">
        <f t="shared" si="49"/>
        <v/>
      </c>
      <c r="K49" s="110" t="str">
        <f t="shared" si="50"/>
        <v/>
      </c>
      <c r="L49" s="110" t="str">
        <f t="shared" si="25"/>
        <v/>
      </c>
      <c r="M49" s="110" t="str">
        <f t="shared" si="51"/>
        <v/>
      </c>
      <c r="N49" s="110" t="str">
        <f t="shared" si="27"/>
        <v/>
      </c>
      <c r="O49" s="110" t="str">
        <f t="shared" si="52"/>
        <v/>
      </c>
      <c r="P49" s="110" t="str">
        <f t="shared" si="29"/>
        <v/>
      </c>
      <c r="Q49" s="110" t="str">
        <f t="shared" si="53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4"/>
        <v/>
      </c>
      <c r="X49" s="110" t="str">
        <f t="shared" si="55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7"/>
        <v>3</v>
      </c>
      <c r="AC49" s="27" t="str">
        <f t="shared" si="58"/>
        <v>A</v>
      </c>
      <c r="AD49" s="27">
        <f t="shared" si="59"/>
        <v>1</v>
      </c>
      <c r="AE49" s="27">
        <f t="shared" si="60"/>
        <v>0</v>
      </c>
      <c r="AF49" s="34">
        <f t="shared" si="61"/>
        <v>99328</v>
      </c>
      <c r="AG49" s="218">
        <f t="shared" si="62"/>
        <v>0</v>
      </c>
      <c r="AH49" s="94"/>
      <c r="AI49" s="56" t="str">
        <f t="shared" si="63"/>
        <v/>
      </c>
      <c r="AJ49" s="57" t="str">
        <f t="shared" si="64"/>
        <v/>
      </c>
      <c r="AK49" s="58" t="str">
        <f t="shared" si="65"/>
        <v/>
      </c>
      <c r="AL49" s="59" t="str">
        <f t="shared" si="66"/>
        <v/>
      </c>
      <c r="AM49" s="57">
        <f t="shared" si="67"/>
        <v>0</v>
      </c>
      <c r="AN49" s="56" t="str">
        <f t="shared" si="68"/>
        <v/>
      </c>
      <c r="AO49" s="57" t="str">
        <f t="shared" si="69"/>
        <v/>
      </c>
      <c r="AP49" s="58" t="str">
        <f t="shared" si="70"/>
        <v/>
      </c>
      <c r="AQ49" s="59" t="str">
        <f t="shared" si="71"/>
        <v/>
      </c>
      <c r="AR49" s="57">
        <f t="shared" si="72"/>
        <v>0</v>
      </c>
      <c r="AS49" s="56" t="str">
        <f t="shared" si="73"/>
        <v/>
      </c>
      <c r="AT49" s="57" t="str">
        <f t="shared" si="74"/>
        <v/>
      </c>
      <c r="AU49" s="58" t="str">
        <f t="shared" si="75"/>
        <v/>
      </c>
      <c r="AV49" s="59" t="str">
        <f t="shared" si="76"/>
        <v/>
      </c>
      <c r="AW49" s="60">
        <f t="shared" si="77"/>
        <v>0</v>
      </c>
      <c r="AX49" s="94"/>
      <c r="AY49" s="296">
        <v>526</v>
      </c>
      <c r="AZ49" s="304"/>
      <c r="BA49" s="415" t="s">
        <v>298</v>
      </c>
      <c r="BB49" s="305"/>
      <c r="BC49" s="306" t="s">
        <v>298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56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7"/>
        <v/>
      </c>
      <c r="H50" s="110" t="str">
        <f t="shared" si="48"/>
        <v/>
      </c>
      <c r="I50" s="110" t="str">
        <f t="shared" si="22"/>
        <v/>
      </c>
      <c r="J50" s="110" t="str">
        <f t="shared" si="49"/>
        <v/>
      </c>
      <c r="K50" s="110" t="str">
        <f t="shared" si="50"/>
        <v/>
      </c>
      <c r="L50" s="110" t="str">
        <f t="shared" si="25"/>
        <v/>
      </c>
      <c r="M50" s="110" t="str">
        <f t="shared" si="51"/>
        <v/>
      </c>
      <c r="N50" s="110" t="str">
        <f t="shared" si="27"/>
        <v/>
      </c>
      <c r="O50" s="110" t="str">
        <f t="shared" si="52"/>
        <v/>
      </c>
      <c r="P50" s="110" t="str">
        <f t="shared" si="29"/>
        <v/>
      </c>
      <c r="Q50" s="110" t="str">
        <f t="shared" si="53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4"/>
        <v/>
      </c>
      <c r="X50" s="110" t="str">
        <f t="shared" si="55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7"/>
        <v>3</v>
      </c>
      <c r="AC50" s="27" t="str">
        <f t="shared" si="58"/>
        <v>A</v>
      </c>
      <c r="AD50" s="27">
        <f t="shared" si="59"/>
        <v>1</v>
      </c>
      <c r="AE50" s="27">
        <f t="shared" si="60"/>
        <v>0</v>
      </c>
      <c r="AF50" s="34">
        <f t="shared" si="61"/>
        <v>100352</v>
      </c>
      <c r="AG50" s="218">
        <f t="shared" si="62"/>
        <v>0</v>
      </c>
      <c r="AH50" s="94"/>
      <c r="AI50" s="56" t="str">
        <f t="shared" si="63"/>
        <v/>
      </c>
      <c r="AJ50" s="57" t="str">
        <f t="shared" si="64"/>
        <v/>
      </c>
      <c r="AK50" s="58" t="str">
        <f t="shared" si="65"/>
        <v/>
      </c>
      <c r="AL50" s="59" t="str">
        <f t="shared" si="66"/>
        <v/>
      </c>
      <c r="AM50" s="57">
        <f t="shared" si="67"/>
        <v>0</v>
      </c>
      <c r="AN50" s="56" t="str">
        <f t="shared" si="68"/>
        <v/>
      </c>
      <c r="AO50" s="57" t="str">
        <f t="shared" si="69"/>
        <v/>
      </c>
      <c r="AP50" s="58" t="str">
        <f t="shared" si="70"/>
        <v/>
      </c>
      <c r="AQ50" s="59" t="str">
        <f t="shared" si="71"/>
        <v/>
      </c>
      <c r="AR50" s="57">
        <f t="shared" si="72"/>
        <v>0</v>
      </c>
      <c r="AS50" s="56" t="str">
        <f t="shared" si="73"/>
        <v/>
      </c>
      <c r="AT50" s="57" t="str">
        <f t="shared" si="74"/>
        <v/>
      </c>
      <c r="AU50" s="58" t="str">
        <f t="shared" si="75"/>
        <v/>
      </c>
      <c r="AV50" s="59" t="str">
        <f t="shared" si="76"/>
        <v/>
      </c>
      <c r="AW50" s="60">
        <f t="shared" si="77"/>
        <v>0</v>
      </c>
      <c r="AX50" s="94"/>
      <c r="AY50" s="296">
        <v>527</v>
      </c>
      <c r="AZ50" s="304"/>
      <c r="BA50" s="415" t="s">
        <v>298</v>
      </c>
      <c r="BB50" s="305"/>
      <c r="BC50" s="306" t="s">
        <v>298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56"/>
        <v/>
      </c>
      <c r="BM50" s="148"/>
      <c r="BN50" s="149" t="str">
        <f t="shared" ref="BN50:BN51" si="78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7"/>
        <v/>
      </c>
      <c r="H51" s="110" t="str">
        <f t="shared" si="48"/>
        <v/>
      </c>
      <c r="I51" s="110" t="str">
        <f t="shared" si="22"/>
        <v/>
      </c>
      <c r="J51" s="110" t="str">
        <f t="shared" si="49"/>
        <v/>
      </c>
      <c r="K51" s="110" t="str">
        <f t="shared" si="50"/>
        <v/>
      </c>
      <c r="L51" s="110" t="str">
        <f t="shared" si="25"/>
        <v/>
      </c>
      <c r="M51" s="110" t="str">
        <f t="shared" si="51"/>
        <v/>
      </c>
      <c r="N51" s="110" t="str">
        <f t="shared" si="27"/>
        <v/>
      </c>
      <c r="O51" s="110" t="str">
        <f t="shared" si="52"/>
        <v/>
      </c>
      <c r="P51" s="110" t="str">
        <f t="shared" si="29"/>
        <v/>
      </c>
      <c r="Q51" s="110" t="str">
        <f t="shared" si="53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4"/>
        <v/>
      </c>
      <c r="X51" s="110" t="str">
        <f t="shared" si="55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7"/>
        <v>3</v>
      </c>
      <c r="AC51" s="27" t="str">
        <f t="shared" si="58"/>
        <v>A</v>
      </c>
      <c r="AD51" s="27">
        <f t="shared" si="59"/>
        <v>1</v>
      </c>
      <c r="AE51" s="27">
        <f t="shared" si="60"/>
        <v>0</v>
      </c>
      <c r="AF51" s="34">
        <f t="shared" si="61"/>
        <v>102400</v>
      </c>
      <c r="AG51" s="218">
        <f t="shared" si="62"/>
        <v>0</v>
      </c>
      <c r="AH51" s="94"/>
      <c r="AI51" s="56" t="str">
        <f t="shared" si="63"/>
        <v/>
      </c>
      <c r="AJ51" s="57" t="str">
        <f t="shared" si="64"/>
        <v/>
      </c>
      <c r="AK51" s="58" t="str">
        <f t="shared" si="65"/>
        <v/>
      </c>
      <c r="AL51" s="59" t="str">
        <f t="shared" si="66"/>
        <v/>
      </c>
      <c r="AM51" s="57">
        <f t="shared" si="67"/>
        <v>0</v>
      </c>
      <c r="AN51" s="56" t="str">
        <f t="shared" si="68"/>
        <v/>
      </c>
      <c r="AO51" s="57" t="str">
        <f t="shared" si="69"/>
        <v/>
      </c>
      <c r="AP51" s="58" t="str">
        <f t="shared" si="70"/>
        <v/>
      </c>
      <c r="AQ51" s="59" t="str">
        <f t="shared" si="71"/>
        <v/>
      </c>
      <c r="AR51" s="57">
        <f t="shared" si="72"/>
        <v>0</v>
      </c>
      <c r="AS51" s="56" t="str">
        <f t="shared" si="73"/>
        <v/>
      </c>
      <c r="AT51" s="57" t="str">
        <f t="shared" si="74"/>
        <v/>
      </c>
      <c r="AU51" s="58" t="str">
        <f t="shared" si="75"/>
        <v/>
      </c>
      <c r="AV51" s="59" t="str">
        <f t="shared" si="76"/>
        <v/>
      </c>
      <c r="AW51" s="60">
        <f t="shared" si="77"/>
        <v>0</v>
      </c>
      <c r="AX51" s="94"/>
      <c r="AY51" s="296">
        <v>528</v>
      </c>
      <c r="AZ51" s="304"/>
      <c r="BA51" s="415" t="s">
        <v>298</v>
      </c>
      <c r="BB51" s="305"/>
      <c r="BC51" s="306" t="s">
        <v>298</v>
      </c>
      <c r="BD51" s="307"/>
      <c r="BE51" s="307" t="s">
        <v>27</v>
      </c>
      <c r="BF51" s="307" t="s">
        <v>29</v>
      </c>
      <c r="BG51" s="308" t="s">
        <v>1067</v>
      </c>
      <c r="BH51" s="309"/>
      <c r="BI51" s="237" t="str">
        <f t="shared" si="46"/>
        <v/>
      </c>
      <c r="BJ51" s="310"/>
      <c r="BK51" s="174"/>
      <c r="BL51" s="149" t="str">
        <f t="shared" si="56"/>
        <v/>
      </c>
      <c r="BM51" s="148"/>
      <c r="BN51" s="149" t="str">
        <f t="shared" si="78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si="47"/>
        <v/>
      </c>
      <c r="H52" s="110" t="str">
        <f t="shared" si="48"/>
        <v/>
      </c>
      <c r="I52" s="110" t="str">
        <f t="shared" si="22"/>
        <v/>
      </c>
      <c r="J52" s="110" t="str">
        <f t="shared" si="49"/>
        <v/>
      </c>
      <c r="K52" s="110" t="str">
        <f t="shared" si="50"/>
        <v/>
      </c>
      <c r="L52" s="110" t="str">
        <f t="shared" si="25"/>
        <v/>
      </c>
      <c r="M52" s="110" t="str">
        <f t="shared" si="51"/>
        <v/>
      </c>
      <c r="N52" s="110" t="str">
        <f t="shared" si="27"/>
        <v/>
      </c>
      <c r="O52" s="110" t="str">
        <f t="shared" si="52"/>
        <v/>
      </c>
      <c r="P52" s="110" t="str">
        <f t="shared" si="29"/>
        <v/>
      </c>
      <c r="Q52" s="110" t="str">
        <f t="shared" si="53"/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si="54"/>
        <v/>
      </c>
      <c r="X52" s="110" t="str">
        <f t="shared" si="55"/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79">COUNTA(BE52:BG52)</f>
        <v>3</v>
      </c>
      <c r="AC52" s="27" t="str">
        <f t="shared" ref="AC52:AC66" si="80">CHAR($AC$18+AD52+AE52)</f>
        <v>A</v>
      </c>
      <c r="AD52" s="27">
        <f t="shared" ref="AD52:AD66" si="81">IF(BC52="",0,1)</f>
        <v>1</v>
      </c>
      <c r="AE52" s="27">
        <f t="shared" ref="AE52:AE66" si="82">IF(BD52="",0,2)</f>
        <v>0</v>
      </c>
      <c r="AF52" s="34">
        <f t="shared" ref="AF52:AF66" si="83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4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85">IF(AND($AB52=3,$BL52&lt;&gt;""),BE52,"")</f>
        <v/>
      </c>
      <c r="AJ52" s="57" t="str">
        <f t="shared" ref="AJ52:AJ66" si="86">IF(AND($AB52=3,$BL52&lt;&gt;""),BF52,"")</f>
        <v/>
      </c>
      <c r="AK52" s="58" t="str">
        <f t="shared" ref="AK52:AK66" si="87">IF(AI52="","",_xlfn.BITOR(_xlfn.BITLSHIFT(1,_xlfn.XLOOKUP(AI52,仮想キートップ,ビット)),_xlfn.BITLSHIFT(1,_xlfn.XLOOKUP(AJ52,仮想キートップ,ビット))))</f>
        <v/>
      </c>
      <c r="AL52" s="59" t="str">
        <f t="shared" ref="AL52:AL66" si="88">_xlfn.XLOOKUP(AK52,ビットパターン,出力かな,"")</f>
        <v/>
      </c>
      <c r="AM52" s="57">
        <f t="shared" ref="AM52:AM66" si="89">_xlfn.XLOOKUP(AL52,ひらがな,移動単位,0)</f>
        <v>0</v>
      </c>
      <c r="AN52" s="56" t="str">
        <f t="shared" ref="AN52:AN66" si="90">IF(AND($AB52=3,$BL52&lt;&gt;""),BE52,"")</f>
        <v/>
      </c>
      <c r="AO52" s="57" t="str">
        <f t="shared" ref="AO52:AO66" si="91">IF(AND($AB52=3,$BL52&lt;&gt;""),BG52,"")</f>
        <v/>
      </c>
      <c r="AP52" s="58" t="str">
        <f t="shared" ref="AP52:AP66" si="92">IF(AN52="","",_xlfn.BITOR(_xlfn.BITLSHIFT(1,_xlfn.XLOOKUP(AN52,仮想キートップ,ビット)),_xlfn.BITLSHIFT(1,_xlfn.XLOOKUP(AO52,仮想キートップ,ビット))))</f>
        <v/>
      </c>
      <c r="AQ52" s="59" t="str">
        <f t="shared" ref="AQ52:AQ66" si="93">_xlfn.XLOOKUP(AP52,ビットパターン,出力かな,"")</f>
        <v/>
      </c>
      <c r="AR52" s="57">
        <f t="shared" ref="AR52:AR66" si="94">_xlfn.XLOOKUP(AQ52,ひらがな,移動単位,0)</f>
        <v>0</v>
      </c>
      <c r="AS52" s="56" t="str">
        <f t="shared" ref="AS52:AS66" si="95">IF(AND($AB52=3,$BL52&lt;&gt;""),BF52,"")</f>
        <v/>
      </c>
      <c r="AT52" s="57" t="str">
        <f t="shared" ref="AT52:AT66" si="96">IF(AND($AB52=3,$BL52&lt;&gt;""),BG52,"")</f>
        <v/>
      </c>
      <c r="AU52" s="58" t="str">
        <f t="shared" ref="AU52:AU66" si="97">IF(AS52="","",_xlfn.BITOR(_xlfn.BITLSHIFT(1,_xlfn.XLOOKUP(AS52,仮想キートップ,ビット)),_xlfn.BITLSHIFT(1,_xlfn.XLOOKUP(AT52,仮想キートップ,ビット))))</f>
        <v/>
      </c>
      <c r="AV52" s="59" t="str">
        <f t="shared" ref="AV52:AV66" si="98">_xlfn.XLOOKUP(AU52,ビットパターン,出力かな,"")</f>
        <v/>
      </c>
      <c r="AW52" s="60">
        <f t="shared" ref="AW52:AW66" si="99">_xlfn.XLOOKUP(AV52,ひらがな,移動単位,0)</f>
        <v>0</v>
      </c>
      <c r="AX52" s="94"/>
      <c r="AY52" s="296">
        <v>529</v>
      </c>
      <c r="AZ52" s="304"/>
      <c r="BA52" s="415" t="s">
        <v>298</v>
      </c>
      <c r="BB52" s="305"/>
      <c r="BC52" s="306" t="s">
        <v>298</v>
      </c>
      <c r="BD52" s="307"/>
      <c r="BE52" s="307" t="s">
        <v>27</v>
      </c>
      <c r="BF52" s="307" t="s">
        <v>29</v>
      </c>
      <c r="BG52" s="308" t="s">
        <v>33</v>
      </c>
      <c r="BH52" s="309"/>
      <c r="BI52" s="237" t="str">
        <f t="shared" si="46"/>
        <v/>
      </c>
      <c r="BJ52" s="310"/>
      <c r="BK52" s="174"/>
      <c r="BL52" s="149" t="str">
        <f t="shared" si="56"/>
        <v/>
      </c>
      <c r="BM52" s="148"/>
      <c r="BN52" s="149" t="str">
        <f t="shared" ref="BN52:BN71" si="100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47"/>
        <v/>
      </c>
      <c r="H53" s="110" t="str">
        <f t="shared" si="48"/>
        <v/>
      </c>
      <c r="I53" s="110" t="str">
        <f t="shared" si="22"/>
        <v/>
      </c>
      <c r="J53" s="110" t="str">
        <f t="shared" si="49"/>
        <v/>
      </c>
      <c r="K53" s="110" t="str">
        <f t="shared" si="50"/>
        <v/>
      </c>
      <c r="L53" s="110" t="str">
        <f t="shared" si="25"/>
        <v/>
      </c>
      <c r="M53" s="110" t="str">
        <f t="shared" si="51"/>
        <v/>
      </c>
      <c r="N53" s="110" t="str">
        <f t="shared" si="27"/>
        <v/>
      </c>
      <c r="O53" s="110" t="str">
        <f t="shared" si="52"/>
        <v/>
      </c>
      <c r="P53" s="110" t="str">
        <f t="shared" si="29"/>
        <v/>
      </c>
      <c r="Q53" s="110" t="str">
        <f t="shared" si="53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54"/>
        <v/>
      </c>
      <c r="X53" s="110" t="str">
        <f t="shared" si="55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79"/>
        <v>3</v>
      </c>
      <c r="AC53" s="27" t="str">
        <f t="shared" si="80"/>
        <v>A</v>
      </c>
      <c r="AD53" s="27">
        <f t="shared" si="81"/>
        <v>1</v>
      </c>
      <c r="AE53" s="27">
        <f t="shared" si="82"/>
        <v>0</v>
      </c>
      <c r="AF53" s="34">
        <f t="shared" si="83"/>
        <v>622592</v>
      </c>
      <c r="AG53" s="218">
        <f t="shared" si="84"/>
        <v>0</v>
      </c>
      <c r="AH53" s="94"/>
      <c r="AI53" s="56" t="str">
        <f t="shared" si="85"/>
        <v/>
      </c>
      <c r="AJ53" s="57" t="str">
        <f t="shared" si="86"/>
        <v/>
      </c>
      <c r="AK53" s="58" t="str">
        <f t="shared" si="87"/>
        <v/>
      </c>
      <c r="AL53" s="59" t="str">
        <f t="shared" si="88"/>
        <v/>
      </c>
      <c r="AM53" s="57">
        <f t="shared" si="89"/>
        <v>0</v>
      </c>
      <c r="AN53" s="56" t="str">
        <f t="shared" si="90"/>
        <v/>
      </c>
      <c r="AO53" s="57" t="str">
        <f t="shared" si="91"/>
        <v/>
      </c>
      <c r="AP53" s="58" t="str">
        <f t="shared" si="92"/>
        <v/>
      </c>
      <c r="AQ53" s="59" t="str">
        <f t="shared" si="93"/>
        <v/>
      </c>
      <c r="AR53" s="57">
        <f t="shared" si="94"/>
        <v>0</v>
      </c>
      <c r="AS53" s="56" t="str">
        <f t="shared" si="95"/>
        <v/>
      </c>
      <c r="AT53" s="57" t="str">
        <f t="shared" si="96"/>
        <v/>
      </c>
      <c r="AU53" s="58" t="str">
        <f t="shared" si="97"/>
        <v/>
      </c>
      <c r="AV53" s="59" t="str">
        <f t="shared" si="98"/>
        <v/>
      </c>
      <c r="AW53" s="60">
        <f t="shared" si="99"/>
        <v>0</v>
      </c>
      <c r="AX53" s="94"/>
      <c r="AY53" s="296">
        <v>530</v>
      </c>
      <c r="AZ53" s="304"/>
      <c r="BA53" s="415" t="s">
        <v>298</v>
      </c>
      <c r="BB53" s="305"/>
      <c r="BC53" s="306" t="s">
        <v>298</v>
      </c>
      <c r="BD53" s="307"/>
      <c r="BE53" s="307" t="s">
        <v>27</v>
      </c>
      <c r="BF53" s="307" t="s">
        <v>29</v>
      </c>
      <c r="BG53" s="308" t="s">
        <v>35</v>
      </c>
      <c r="BH53" s="309"/>
      <c r="BI53" s="237" t="str">
        <f t="shared" si="46"/>
        <v/>
      </c>
      <c r="BJ53" s="310"/>
      <c r="BK53" s="174"/>
      <c r="BL53" s="149" t="str">
        <f t="shared" si="56"/>
        <v/>
      </c>
      <c r="BM53" s="148"/>
      <c r="BN53" s="149" t="str">
        <f t="shared" si="100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47"/>
        <v/>
      </c>
      <c r="H54" s="110" t="str">
        <f t="shared" si="48"/>
        <v/>
      </c>
      <c r="I54" s="110" t="str">
        <f t="shared" si="22"/>
        <v/>
      </c>
      <c r="J54" s="110" t="str">
        <f t="shared" si="49"/>
        <v/>
      </c>
      <c r="K54" s="110" t="str">
        <f t="shared" si="50"/>
        <v/>
      </c>
      <c r="L54" s="110" t="str">
        <f t="shared" si="25"/>
        <v/>
      </c>
      <c r="M54" s="110" t="str">
        <f t="shared" si="51"/>
        <v/>
      </c>
      <c r="N54" s="110" t="str">
        <f t="shared" si="27"/>
        <v/>
      </c>
      <c r="O54" s="110" t="str">
        <f t="shared" si="52"/>
        <v/>
      </c>
      <c r="P54" s="110" t="str">
        <f t="shared" si="29"/>
        <v/>
      </c>
      <c r="Q54" s="110" t="str">
        <f t="shared" si="53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54"/>
        <v/>
      </c>
      <c r="X54" s="110" t="str">
        <f t="shared" si="55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79"/>
        <v>3</v>
      </c>
      <c r="AC54" s="27" t="str">
        <f t="shared" si="80"/>
        <v>A</v>
      </c>
      <c r="AD54" s="27">
        <f t="shared" si="81"/>
        <v>1</v>
      </c>
      <c r="AE54" s="27">
        <f t="shared" si="82"/>
        <v>0</v>
      </c>
      <c r="AF54" s="34">
        <f t="shared" si="83"/>
        <v>1146880</v>
      </c>
      <c r="AG54" s="218">
        <f t="shared" si="84"/>
        <v>0</v>
      </c>
      <c r="AH54" s="94"/>
      <c r="AI54" s="56" t="str">
        <f t="shared" si="85"/>
        <v/>
      </c>
      <c r="AJ54" s="57" t="str">
        <f t="shared" si="86"/>
        <v/>
      </c>
      <c r="AK54" s="58" t="str">
        <f t="shared" si="87"/>
        <v/>
      </c>
      <c r="AL54" s="59" t="str">
        <f t="shared" si="88"/>
        <v/>
      </c>
      <c r="AM54" s="57">
        <f t="shared" si="89"/>
        <v>0</v>
      </c>
      <c r="AN54" s="56" t="str">
        <f t="shared" si="90"/>
        <v/>
      </c>
      <c r="AO54" s="57" t="str">
        <f t="shared" si="91"/>
        <v/>
      </c>
      <c r="AP54" s="58" t="str">
        <f t="shared" si="92"/>
        <v/>
      </c>
      <c r="AQ54" s="59" t="str">
        <f t="shared" si="93"/>
        <v/>
      </c>
      <c r="AR54" s="57">
        <f t="shared" si="94"/>
        <v>0</v>
      </c>
      <c r="AS54" s="56" t="str">
        <f t="shared" si="95"/>
        <v/>
      </c>
      <c r="AT54" s="57" t="str">
        <f t="shared" si="96"/>
        <v/>
      </c>
      <c r="AU54" s="58" t="str">
        <f t="shared" si="97"/>
        <v/>
      </c>
      <c r="AV54" s="59" t="str">
        <f t="shared" si="98"/>
        <v/>
      </c>
      <c r="AW54" s="60">
        <f t="shared" si="99"/>
        <v>0</v>
      </c>
      <c r="AX54" s="94"/>
      <c r="AY54" s="296">
        <v>531</v>
      </c>
      <c r="AZ54" s="304"/>
      <c r="BA54" s="415" t="s">
        <v>298</v>
      </c>
      <c r="BB54" s="305"/>
      <c r="BC54" s="306" t="s">
        <v>298</v>
      </c>
      <c r="BD54" s="307"/>
      <c r="BE54" s="307" t="s">
        <v>27</v>
      </c>
      <c r="BF54" s="307" t="s">
        <v>29</v>
      </c>
      <c r="BG54" s="308" t="s">
        <v>37</v>
      </c>
      <c r="BH54" s="309"/>
      <c r="BI54" s="237" t="str">
        <f t="shared" si="46"/>
        <v/>
      </c>
      <c r="BJ54" s="310"/>
      <c r="BK54" s="174"/>
      <c r="BL54" s="149" t="str">
        <f t="shared" si="56"/>
        <v/>
      </c>
      <c r="BM54" s="148"/>
      <c r="BN54" s="149" t="str">
        <f t="shared" si="100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47"/>
        <v/>
      </c>
      <c r="H55" s="110" t="str">
        <f t="shared" si="48"/>
        <v/>
      </c>
      <c r="I55" s="110" t="str">
        <f t="shared" si="22"/>
        <v/>
      </c>
      <c r="J55" s="110" t="str">
        <f t="shared" si="49"/>
        <v/>
      </c>
      <c r="K55" s="110" t="str">
        <f t="shared" si="50"/>
        <v/>
      </c>
      <c r="L55" s="110" t="str">
        <f t="shared" si="25"/>
        <v/>
      </c>
      <c r="M55" s="110" t="str">
        <f t="shared" si="51"/>
        <v/>
      </c>
      <c r="N55" s="110" t="str">
        <f t="shared" si="27"/>
        <v/>
      </c>
      <c r="O55" s="110" t="str">
        <f t="shared" si="52"/>
        <v/>
      </c>
      <c r="P55" s="110" t="str">
        <f t="shared" si="29"/>
        <v/>
      </c>
      <c r="Q55" s="110" t="str">
        <f t="shared" si="53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54"/>
        <v/>
      </c>
      <c r="X55" s="110" t="str">
        <f t="shared" si="55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79"/>
        <v>3</v>
      </c>
      <c r="AC55" s="27" t="str">
        <f t="shared" si="80"/>
        <v>A</v>
      </c>
      <c r="AD55" s="27">
        <f t="shared" si="81"/>
        <v>1</v>
      </c>
      <c r="AE55" s="27">
        <f t="shared" si="82"/>
        <v>0</v>
      </c>
      <c r="AF55" s="34">
        <f t="shared" si="83"/>
        <v>2195456</v>
      </c>
      <c r="AG55" s="218">
        <f t="shared" si="84"/>
        <v>0</v>
      </c>
      <c r="AH55" s="94"/>
      <c r="AI55" s="56" t="str">
        <f t="shared" si="85"/>
        <v/>
      </c>
      <c r="AJ55" s="57" t="str">
        <f t="shared" si="86"/>
        <v/>
      </c>
      <c r="AK55" s="58" t="str">
        <f t="shared" si="87"/>
        <v/>
      </c>
      <c r="AL55" s="59" t="str">
        <f t="shared" si="88"/>
        <v/>
      </c>
      <c r="AM55" s="57">
        <f t="shared" si="89"/>
        <v>0</v>
      </c>
      <c r="AN55" s="56" t="str">
        <f t="shared" si="90"/>
        <v/>
      </c>
      <c r="AO55" s="57" t="str">
        <f t="shared" si="91"/>
        <v/>
      </c>
      <c r="AP55" s="58" t="str">
        <f t="shared" si="92"/>
        <v/>
      </c>
      <c r="AQ55" s="59" t="str">
        <f t="shared" si="93"/>
        <v/>
      </c>
      <c r="AR55" s="57">
        <f t="shared" si="94"/>
        <v>0</v>
      </c>
      <c r="AS55" s="56" t="str">
        <f t="shared" si="95"/>
        <v/>
      </c>
      <c r="AT55" s="57" t="str">
        <f t="shared" si="96"/>
        <v/>
      </c>
      <c r="AU55" s="58" t="str">
        <f t="shared" si="97"/>
        <v/>
      </c>
      <c r="AV55" s="59" t="str">
        <f t="shared" si="98"/>
        <v/>
      </c>
      <c r="AW55" s="60">
        <f t="shared" si="99"/>
        <v>0</v>
      </c>
      <c r="AX55" s="94"/>
      <c r="AY55" s="296">
        <v>532</v>
      </c>
      <c r="AZ55" s="304"/>
      <c r="BA55" s="415" t="s">
        <v>298</v>
      </c>
      <c r="BB55" s="305"/>
      <c r="BC55" s="306" t="s">
        <v>298</v>
      </c>
      <c r="BD55" s="307"/>
      <c r="BE55" s="307" t="s">
        <v>27</v>
      </c>
      <c r="BF55" s="307" t="s">
        <v>29</v>
      </c>
      <c r="BG55" s="308" t="s">
        <v>39</v>
      </c>
      <c r="BH55" s="309"/>
      <c r="BI55" s="237" t="str">
        <f t="shared" si="46"/>
        <v/>
      </c>
      <c r="BJ55" s="310"/>
      <c r="BK55" s="174"/>
      <c r="BL55" s="149" t="str">
        <f t="shared" si="56"/>
        <v/>
      </c>
      <c r="BM55" s="148"/>
      <c r="BN55" s="149" t="str">
        <f t="shared" si="100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47"/>
        <v/>
      </c>
      <c r="H56" s="110" t="str">
        <f t="shared" si="48"/>
        <v/>
      </c>
      <c r="I56" s="110" t="str">
        <f t="shared" si="22"/>
        <v/>
      </c>
      <c r="J56" s="110" t="str">
        <f t="shared" si="49"/>
        <v/>
      </c>
      <c r="K56" s="110" t="str">
        <f t="shared" si="50"/>
        <v/>
      </c>
      <c r="L56" s="110" t="str">
        <f t="shared" si="25"/>
        <v/>
      </c>
      <c r="M56" s="110" t="str">
        <f t="shared" si="51"/>
        <v/>
      </c>
      <c r="N56" s="110" t="str">
        <f t="shared" si="27"/>
        <v/>
      </c>
      <c r="O56" s="110" t="str">
        <f t="shared" si="52"/>
        <v/>
      </c>
      <c r="P56" s="110" t="str">
        <f t="shared" si="29"/>
        <v/>
      </c>
      <c r="Q56" s="110" t="str">
        <f t="shared" si="53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54"/>
        <v/>
      </c>
      <c r="X56" s="110" t="str">
        <f t="shared" si="55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79"/>
        <v>3</v>
      </c>
      <c r="AC56" s="27" t="str">
        <f t="shared" si="80"/>
        <v>A</v>
      </c>
      <c r="AD56" s="27">
        <f t="shared" si="81"/>
        <v>1</v>
      </c>
      <c r="AE56" s="27">
        <f t="shared" si="82"/>
        <v>0</v>
      </c>
      <c r="AF56" s="34">
        <f t="shared" si="83"/>
        <v>4292608</v>
      </c>
      <c r="AG56" s="218">
        <f t="shared" si="84"/>
        <v>0</v>
      </c>
      <c r="AH56" s="94"/>
      <c r="AI56" s="56" t="str">
        <f t="shared" si="85"/>
        <v/>
      </c>
      <c r="AJ56" s="57" t="str">
        <f t="shared" si="86"/>
        <v/>
      </c>
      <c r="AK56" s="58" t="str">
        <f t="shared" si="87"/>
        <v/>
      </c>
      <c r="AL56" s="59" t="str">
        <f t="shared" si="88"/>
        <v/>
      </c>
      <c r="AM56" s="57">
        <f t="shared" si="89"/>
        <v>0</v>
      </c>
      <c r="AN56" s="56" t="str">
        <f t="shared" si="90"/>
        <v/>
      </c>
      <c r="AO56" s="57" t="str">
        <f t="shared" si="91"/>
        <v/>
      </c>
      <c r="AP56" s="58" t="str">
        <f t="shared" si="92"/>
        <v/>
      </c>
      <c r="AQ56" s="59" t="str">
        <f t="shared" si="93"/>
        <v/>
      </c>
      <c r="AR56" s="57">
        <f t="shared" si="94"/>
        <v>0</v>
      </c>
      <c r="AS56" s="56" t="str">
        <f t="shared" si="95"/>
        <v/>
      </c>
      <c r="AT56" s="57" t="str">
        <f t="shared" si="96"/>
        <v/>
      </c>
      <c r="AU56" s="58" t="str">
        <f t="shared" si="97"/>
        <v/>
      </c>
      <c r="AV56" s="59" t="str">
        <f t="shared" si="98"/>
        <v/>
      </c>
      <c r="AW56" s="60">
        <f t="shared" si="99"/>
        <v>0</v>
      </c>
      <c r="AX56" s="94"/>
      <c r="AY56" s="296">
        <v>533</v>
      </c>
      <c r="AZ56" s="304"/>
      <c r="BA56" s="415" t="s">
        <v>298</v>
      </c>
      <c r="BB56" s="305"/>
      <c r="BC56" s="306" t="s">
        <v>298</v>
      </c>
      <c r="BD56" s="307"/>
      <c r="BE56" s="307" t="s">
        <v>27</v>
      </c>
      <c r="BF56" s="307" t="s">
        <v>29</v>
      </c>
      <c r="BG56" s="308" t="s">
        <v>41</v>
      </c>
      <c r="BH56" s="309"/>
      <c r="BI56" s="237" t="str">
        <f t="shared" si="46"/>
        <v/>
      </c>
      <c r="BJ56" s="310"/>
      <c r="BK56" s="174"/>
      <c r="BL56" s="149" t="str">
        <f t="shared" si="56"/>
        <v/>
      </c>
      <c r="BM56" s="148"/>
      <c r="BN56" s="149" t="str">
        <f t="shared" si="100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47"/>
        <v/>
      </c>
      <c r="H57" s="110" t="str">
        <f t="shared" si="48"/>
        <v/>
      </c>
      <c r="I57" s="110" t="str">
        <f t="shared" si="22"/>
        <v/>
      </c>
      <c r="J57" s="110" t="str">
        <f t="shared" si="49"/>
        <v/>
      </c>
      <c r="K57" s="110" t="str">
        <f t="shared" si="50"/>
        <v/>
      </c>
      <c r="L57" s="110" t="str">
        <f t="shared" si="25"/>
        <v/>
      </c>
      <c r="M57" s="110" t="str">
        <f t="shared" si="51"/>
        <v/>
      </c>
      <c r="N57" s="110" t="str">
        <f t="shared" si="27"/>
        <v/>
      </c>
      <c r="O57" s="110" t="str">
        <f t="shared" si="52"/>
        <v/>
      </c>
      <c r="P57" s="110" t="str">
        <f t="shared" si="29"/>
        <v/>
      </c>
      <c r="Q57" s="110" t="str">
        <f t="shared" si="53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54"/>
        <v/>
      </c>
      <c r="X57" s="110" t="str">
        <f t="shared" si="55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79"/>
        <v>3</v>
      </c>
      <c r="AC57" s="27" t="str">
        <f t="shared" si="80"/>
        <v>A</v>
      </c>
      <c r="AD57" s="27">
        <f t="shared" si="81"/>
        <v>1</v>
      </c>
      <c r="AE57" s="27">
        <f t="shared" si="82"/>
        <v>0</v>
      </c>
      <c r="AF57" s="34">
        <f t="shared" si="83"/>
        <v>8486912</v>
      </c>
      <c r="AG57" s="218">
        <f t="shared" si="84"/>
        <v>0</v>
      </c>
      <c r="AH57" s="94"/>
      <c r="AI57" s="56" t="str">
        <f t="shared" si="85"/>
        <v/>
      </c>
      <c r="AJ57" s="57" t="str">
        <f t="shared" si="86"/>
        <v/>
      </c>
      <c r="AK57" s="58" t="str">
        <f t="shared" si="87"/>
        <v/>
      </c>
      <c r="AL57" s="59" t="str">
        <f t="shared" si="88"/>
        <v/>
      </c>
      <c r="AM57" s="57">
        <f t="shared" si="89"/>
        <v>0</v>
      </c>
      <c r="AN57" s="56" t="str">
        <f t="shared" si="90"/>
        <v/>
      </c>
      <c r="AO57" s="57" t="str">
        <f t="shared" si="91"/>
        <v/>
      </c>
      <c r="AP57" s="58" t="str">
        <f t="shared" si="92"/>
        <v/>
      </c>
      <c r="AQ57" s="59" t="str">
        <f t="shared" si="93"/>
        <v/>
      </c>
      <c r="AR57" s="57">
        <f t="shared" si="94"/>
        <v>0</v>
      </c>
      <c r="AS57" s="56" t="str">
        <f t="shared" si="95"/>
        <v/>
      </c>
      <c r="AT57" s="57" t="str">
        <f t="shared" si="96"/>
        <v/>
      </c>
      <c r="AU57" s="58" t="str">
        <f t="shared" si="97"/>
        <v/>
      </c>
      <c r="AV57" s="59" t="str">
        <f t="shared" si="98"/>
        <v/>
      </c>
      <c r="AW57" s="60">
        <f t="shared" si="99"/>
        <v>0</v>
      </c>
      <c r="AX57" s="94"/>
      <c r="AY57" s="296">
        <v>534</v>
      </c>
      <c r="AZ57" s="304"/>
      <c r="BA57" s="415" t="s">
        <v>298</v>
      </c>
      <c r="BB57" s="305"/>
      <c r="BC57" s="306" t="s">
        <v>298</v>
      </c>
      <c r="BD57" s="307"/>
      <c r="BE57" s="307" t="s">
        <v>27</v>
      </c>
      <c r="BF57" s="307" t="s">
        <v>29</v>
      </c>
      <c r="BG57" s="308" t="s">
        <v>42</v>
      </c>
      <c r="BH57" s="309"/>
      <c r="BI57" s="237" t="str">
        <f t="shared" si="46"/>
        <v/>
      </c>
      <c r="BJ57" s="310"/>
      <c r="BK57" s="174"/>
      <c r="BL57" s="149" t="str">
        <f t="shared" si="56"/>
        <v/>
      </c>
      <c r="BM57" s="148"/>
      <c r="BN57" s="149" t="str">
        <f t="shared" si="100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47"/>
        <v/>
      </c>
      <c r="H58" s="110" t="str">
        <f t="shared" si="48"/>
        <v/>
      </c>
      <c r="I58" s="110" t="str">
        <f t="shared" si="22"/>
        <v/>
      </c>
      <c r="J58" s="110" t="str">
        <f t="shared" si="49"/>
        <v/>
      </c>
      <c r="K58" s="110" t="str">
        <f t="shared" si="50"/>
        <v/>
      </c>
      <c r="L58" s="110" t="str">
        <f t="shared" si="25"/>
        <v/>
      </c>
      <c r="M58" s="110" t="str">
        <f t="shared" si="51"/>
        <v/>
      </c>
      <c r="N58" s="110" t="str">
        <f t="shared" si="27"/>
        <v/>
      </c>
      <c r="O58" s="110" t="str">
        <f t="shared" si="52"/>
        <v/>
      </c>
      <c r="P58" s="110" t="str">
        <f t="shared" si="29"/>
        <v/>
      </c>
      <c r="Q58" s="110" t="str">
        <f t="shared" si="53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54"/>
        <v/>
      </c>
      <c r="X58" s="110" t="str">
        <f t="shared" si="55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79"/>
        <v>3</v>
      </c>
      <c r="AC58" s="27" t="str">
        <f t="shared" si="80"/>
        <v>A</v>
      </c>
      <c r="AD58" s="27">
        <f t="shared" si="81"/>
        <v>1</v>
      </c>
      <c r="AE58" s="27">
        <f t="shared" si="82"/>
        <v>0</v>
      </c>
      <c r="AF58" s="34">
        <f t="shared" si="83"/>
        <v>16875520</v>
      </c>
      <c r="AG58" s="218">
        <f t="shared" si="84"/>
        <v>0</v>
      </c>
      <c r="AH58" s="94"/>
      <c r="AI58" s="56" t="str">
        <f t="shared" si="85"/>
        <v/>
      </c>
      <c r="AJ58" s="57" t="str">
        <f t="shared" si="86"/>
        <v/>
      </c>
      <c r="AK58" s="58" t="str">
        <f t="shared" si="87"/>
        <v/>
      </c>
      <c r="AL58" s="59" t="str">
        <f t="shared" si="88"/>
        <v/>
      </c>
      <c r="AM58" s="57">
        <f t="shared" si="89"/>
        <v>0</v>
      </c>
      <c r="AN58" s="56" t="str">
        <f t="shared" si="90"/>
        <v/>
      </c>
      <c r="AO58" s="57" t="str">
        <f t="shared" si="91"/>
        <v/>
      </c>
      <c r="AP58" s="58" t="str">
        <f t="shared" si="92"/>
        <v/>
      </c>
      <c r="AQ58" s="59" t="str">
        <f t="shared" si="93"/>
        <v/>
      </c>
      <c r="AR58" s="57">
        <f t="shared" si="94"/>
        <v>0</v>
      </c>
      <c r="AS58" s="56" t="str">
        <f t="shared" si="95"/>
        <v/>
      </c>
      <c r="AT58" s="57" t="str">
        <f t="shared" si="96"/>
        <v/>
      </c>
      <c r="AU58" s="58" t="str">
        <f t="shared" si="97"/>
        <v/>
      </c>
      <c r="AV58" s="59" t="str">
        <f t="shared" si="98"/>
        <v/>
      </c>
      <c r="AW58" s="60">
        <f t="shared" si="99"/>
        <v>0</v>
      </c>
      <c r="AX58" s="94"/>
      <c r="AY58" s="296">
        <v>535</v>
      </c>
      <c r="AZ58" s="304"/>
      <c r="BA58" s="415" t="s">
        <v>298</v>
      </c>
      <c r="BB58" s="305"/>
      <c r="BC58" s="306" t="s">
        <v>298</v>
      </c>
      <c r="BD58" s="307"/>
      <c r="BE58" s="307" t="s">
        <v>27</v>
      </c>
      <c r="BF58" s="307" t="s">
        <v>29</v>
      </c>
      <c r="BG58" s="308" t="s">
        <v>43</v>
      </c>
      <c r="BH58" s="309"/>
      <c r="BI58" s="237" t="str">
        <f t="shared" si="46"/>
        <v/>
      </c>
      <c r="BJ58" s="310"/>
      <c r="BK58" s="174"/>
      <c r="BL58" s="149" t="str">
        <f t="shared" si="56"/>
        <v/>
      </c>
      <c r="BM58" s="148"/>
      <c r="BN58" s="149" t="str">
        <f t="shared" si="100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47"/>
        <v/>
      </c>
      <c r="H59" s="110" t="str">
        <f t="shared" si="48"/>
        <v/>
      </c>
      <c r="I59" s="110" t="str">
        <f t="shared" si="22"/>
        <v/>
      </c>
      <c r="J59" s="110" t="str">
        <f t="shared" si="49"/>
        <v/>
      </c>
      <c r="K59" s="110" t="str">
        <f t="shared" si="50"/>
        <v/>
      </c>
      <c r="L59" s="110" t="str">
        <f t="shared" si="25"/>
        <v/>
      </c>
      <c r="M59" s="110" t="str">
        <f t="shared" si="51"/>
        <v/>
      </c>
      <c r="N59" s="110" t="str">
        <f t="shared" si="27"/>
        <v/>
      </c>
      <c r="O59" s="110" t="str">
        <f t="shared" si="52"/>
        <v/>
      </c>
      <c r="P59" s="110" t="str">
        <f t="shared" si="29"/>
        <v/>
      </c>
      <c r="Q59" s="110" t="str">
        <f t="shared" si="53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54"/>
        <v/>
      </c>
      <c r="X59" s="110" t="str">
        <f t="shared" si="55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79"/>
        <v>3</v>
      </c>
      <c r="AC59" s="27" t="str">
        <f t="shared" si="80"/>
        <v>A</v>
      </c>
      <c r="AD59" s="27">
        <f t="shared" si="81"/>
        <v>1</v>
      </c>
      <c r="AE59" s="27">
        <f t="shared" si="82"/>
        <v>0</v>
      </c>
      <c r="AF59" s="34">
        <f t="shared" si="83"/>
        <v>1073840128</v>
      </c>
      <c r="AG59" s="218">
        <f t="shared" si="84"/>
        <v>0</v>
      </c>
      <c r="AH59" s="94"/>
      <c r="AI59" s="56" t="str">
        <f t="shared" si="85"/>
        <v/>
      </c>
      <c r="AJ59" s="57" t="str">
        <f t="shared" si="86"/>
        <v/>
      </c>
      <c r="AK59" s="58" t="str">
        <f t="shared" si="87"/>
        <v/>
      </c>
      <c r="AL59" s="59" t="str">
        <f t="shared" si="88"/>
        <v/>
      </c>
      <c r="AM59" s="57">
        <f t="shared" si="89"/>
        <v>0</v>
      </c>
      <c r="AN59" s="56" t="str">
        <f t="shared" si="90"/>
        <v/>
      </c>
      <c r="AO59" s="57" t="str">
        <f t="shared" si="91"/>
        <v/>
      </c>
      <c r="AP59" s="58" t="str">
        <f t="shared" si="92"/>
        <v/>
      </c>
      <c r="AQ59" s="59" t="str">
        <f t="shared" si="93"/>
        <v/>
      </c>
      <c r="AR59" s="57">
        <f t="shared" si="94"/>
        <v>0</v>
      </c>
      <c r="AS59" s="56" t="str">
        <f t="shared" si="95"/>
        <v/>
      </c>
      <c r="AT59" s="57" t="str">
        <f t="shared" si="96"/>
        <v/>
      </c>
      <c r="AU59" s="58" t="str">
        <f t="shared" si="97"/>
        <v/>
      </c>
      <c r="AV59" s="59" t="str">
        <f t="shared" si="98"/>
        <v/>
      </c>
      <c r="AW59" s="60">
        <f t="shared" si="99"/>
        <v>0</v>
      </c>
      <c r="AX59" s="94"/>
      <c r="AY59" s="296">
        <v>536</v>
      </c>
      <c r="AZ59" s="304"/>
      <c r="BA59" s="415" t="s">
        <v>298</v>
      </c>
      <c r="BB59" s="305"/>
      <c r="BC59" s="306" t="s">
        <v>298</v>
      </c>
      <c r="BD59" s="307"/>
      <c r="BE59" s="307" t="s">
        <v>27</v>
      </c>
      <c r="BF59" s="307" t="s">
        <v>29</v>
      </c>
      <c r="BG59" s="308" t="s">
        <v>65</v>
      </c>
      <c r="BH59" s="309"/>
      <c r="BI59" s="237" t="str">
        <f t="shared" si="46"/>
        <v/>
      </c>
      <c r="BJ59" s="310"/>
      <c r="BK59" s="174"/>
      <c r="BL59" s="149" t="str">
        <f t="shared" si="56"/>
        <v/>
      </c>
      <c r="BM59" s="148"/>
      <c r="BN59" s="149" t="str">
        <f t="shared" si="100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47"/>
        <v/>
      </c>
      <c r="H60" s="110" t="str">
        <f t="shared" si="48"/>
        <v/>
      </c>
      <c r="I60" s="110" t="str">
        <f t="shared" si="22"/>
        <v/>
      </c>
      <c r="J60" s="110" t="str">
        <f t="shared" si="49"/>
        <v/>
      </c>
      <c r="K60" s="110" t="str">
        <f t="shared" si="50"/>
        <v/>
      </c>
      <c r="L60" s="110" t="str">
        <f t="shared" si="25"/>
        <v/>
      </c>
      <c r="M60" s="110" t="str">
        <f t="shared" si="51"/>
        <v/>
      </c>
      <c r="N60" s="110" t="str">
        <f t="shared" si="27"/>
        <v/>
      </c>
      <c r="O60" s="110" t="str">
        <f t="shared" si="52"/>
        <v/>
      </c>
      <c r="P60" s="110" t="str">
        <f t="shared" si="29"/>
        <v/>
      </c>
      <c r="Q60" s="110" t="str">
        <f t="shared" si="53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54"/>
        <v/>
      </c>
      <c r="X60" s="110" t="str">
        <f t="shared" si="55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79"/>
        <v>3</v>
      </c>
      <c r="AC60" s="27" t="str">
        <f t="shared" si="80"/>
        <v>A</v>
      </c>
      <c r="AD60" s="27">
        <f t="shared" si="81"/>
        <v>1</v>
      </c>
      <c r="AE60" s="27">
        <f t="shared" si="82"/>
        <v>0</v>
      </c>
      <c r="AF60" s="34">
        <f t="shared" si="83"/>
        <v>2147581952</v>
      </c>
      <c r="AG60" s="218">
        <f t="shared" si="84"/>
        <v>0</v>
      </c>
      <c r="AH60" s="94"/>
      <c r="AI60" s="56" t="str">
        <f t="shared" si="85"/>
        <v/>
      </c>
      <c r="AJ60" s="57" t="str">
        <f t="shared" si="86"/>
        <v/>
      </c>
      <c r="AK60" s="58" t="str">
        <f t="shared" si="87"/>
        <v/>
      </c>
      <c r="AL60" s="59" t="str">
        <f t="shared" si="88"/>
        <v/>
      </c>
      <c r="AM60" s="57">
        <f t="shared" si="89"/>
        <v>0</v>
      </c>
      <c r="AN60" s="56" t="str">
        <f t="shared" si="90"/>
        <v/>
      </c>
      <c r="AO60" s="57" t="str">
        <f t="shared" si="91"/>
        <v/>
      </c>
      <c r="AP60" s="58" t="str">
        <f t="shared" si="92"/>
        <v/>
      </c>
      <c r="AQ60" s="59" t="str">
        <f t="shared" si="93"/>
        <v/>
      </c>
      <c r="AR60" s="57">
        <f t="shared" si="94"/>
        <v>0</v>
      </c>
      <c r="AS60" s="56" t="str">
        <f t="shared" si="95"/>
        <v/>
      </c>
      <c r="AT60" s="57" t="str">
        <f t="shared" si="96"/>
        <v/>
      </c>
      <c r="AU60" s="58" t="str">
        <f t="shared" si="97"/>
        <v/>
      </c>
      <c r="AV60" s="59" t="str">
        <f t="shared" si="98"/>
        <v/>
      </c>
      <c r="AW60" s="60">
        <f t="shared" si="99"/>
        <v>0</v>
      </c>
      <c r="AX60" s="94"/>
      <c r="AY60" s="296">
        <v>537</v>
      </c>
      <c r="AZ60" s="304"/>
      <c r="BA60" s="415" t="s">
        <v>298</v>
      </c>
      <c r="BB60" s="305"/>
      <c r="BC60" s="306" t="s">
        <v>298</v>
      </c>
      <c r="BD60" s="307"/>
      <c r="BE60" s="307" t="s">
        <v>27</v>
      </c>
      <c r="BF60" s="307" t="s">
        <v>29</v>
      </c>
      <c r="BG60" s="308" t="s">
        <v>67</v>
      </c>
      <c r="BH60" s="309"/>
      <c r="BI60" s="237" t="str">
        <f t="shared" si="46"/>
        <v/>
      </c>
      <c r="BJ60" s="310"/>
      <c r="BK60" s="174"/>
      <c r="BL60" s="149" t="str">
        <f t="shared" si="56"/>
        <v/>
      </c>
      <c r="BM60" s="148"/>
      <c r="BN60" s="149" t="str">
        <f t="shared" si="100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47"/>
        <v/>
      </c>
      <c r="H61" s="110" t="str">
        <f t="shared" si="48"/>
        <v/>
      </c>
      <c r="I61" s="110" t="str">
        <f t="shared" si="22"/>
        <v/>
      </c>
      <c r="J61" s="110" t="str">
        <f t="shared" si="49"/>
        <v/>
      </c>
      <c r="K61" s="110" t="str">
        <f t="shared" si="50"/>
        <v/>
      </c>
      <c r="L61" s="110" t="str">
        <f t="shared" si="25"/>
        <v/>
      </c>
      <c r="M61" s="110" t="str">
        <f t="shared" si="51"/>
        <v/>
      </c>
      <c r="N61" s="110" t="str">
        <f t="shared" si="27"/>
        <v/>
      </c>
      <c r="O61" s="110" t="str">
        <f t="shared" si="52"/>
        <v/>
      </c>
      <c r="P61" s="110" t="str">
        <f t="shared" si="29"/>
        <v/>
      </c>
      <c r="Q61" s="110" t="str">
        <f t="shared" si="53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54"/>
        <v/>
      </c>
      <c r="X61" s="110" t="str">
        <f t="shared" si="55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79"/>
        <v>3</v>
      </c>
      <c r="AC61" s="27" t="str">
        <f t="shared" si="80"/>
        <v>A</v>
      </c>
      <c r="AD61" s="27">
        <f t="shared" si="81"/>
        <v>1</v>
      </c>
      <c r="AE61" s="27">
        <f t="shared" si="82"/>
        <v>0</v>
      </c>
      <c r="AF61" s="34">
        <f t="shared" si="83"/>
        <v>4295065600</v>
      </c>
      <c r="AG61" s="218">
        <f t="shared" si="84"/>
        <v>0</v>
      </c>
      <c r="AH61" s="94"/>
      <c r="AI61" s="56" t="str">
        <f t="shared" si="85"/>
        <v/>
      </c>
      <c r="AJ61" s="57" t="str">
        <f t="shared" si="86"/>
        <v/>
      </c>
      <c r="AK61" s="58" t="str">
        <f t="shared" si="87"/>
        <v/>
      </c>
      <c r="AL61" s="59" t="str">
        <f t="shared" si="88"/>
        <v/>
      </c>
      <c r="AM61" s="57">
        <f t="shared" si="89"/>
        <v>0</v>
      </c>
      <c r="AN61" s="56" t="str">
        <f t="shared" si="90"/>
        <v/>
      </c>
      <c r="AO61" s="57" t="str">
        <f t="shared" si="91"/>
        <v/>
      </c>
      <c r="AP61" s="58" t="str">
        <f t="shared" si="92"/>
        <v/>
      </c>
      <c r="AQ61" s="59" t="str">
        <f t="shared" si="93"/>
        <v/>
      </c>
      <c r="AR61" s="57">
        <f t="shared" si="94"/>
        <v>0</v>
      </c>
      <c r="AS61" s="56" t="str">
        <f t="shared" si="95"/>
        <v/>
      </c>
      <c r="AT61" s="57" t="str">
        <f t="shared" si="96"/>
        <v/>
      </c>
      <c r="AU61" s="58" t="str">
        <f t="shared" si="97"/>
        <v/>
      </c>
      <c r="AV61" s="59" t="str">
        <f t="shared" si="98"/>
        <v/>
      </c>
      <c r="AW61" s="60">
        <f t="shared" si="99"/>
        <v>0</v>
      </c>
      <c r="AX61" s="94"/>
      <c r="AY61" s="296">
        <v>538</v>
      </c>
      <c r="AZ61" s="304"/>
      <c r="BA61" s="415" t="s">
        <v>298</v>
      </c>
      <c r="BB61" s="305"/>
      <c r="BC61" s="306" t="s">
        <v>298</v>
      </c>
      <c r="BD61" s="307"/>
      <c r="BE61" s="307" t="s">
        <v>27</v>
      </c>
      <c r="BF61" s="307" t="s">
        <v>29</v>
      </c>
      <c r="BG61" s="308" t="s">
        <v>69</v>
      </c>
      <c r="BH61" s="309"/>
      <c r="BI61" s="237" t="str">
        <f t="shared" si="46"/>
        <v/>
      </c>
      <c r="BJ61" s="310"/>
      <c r="BK61" s="174"/>
      <c r="BL61" s="149" t="str">
        <f t="shared" si="56"/>
        <v/>
      </c>
      <c r="BM61" s="148"/>
      <c r="BN61" s="149" t="str">
        <f t="shared" si="100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47"/>
        <v/>
      </c>
      <c r="H62" s="110" t="str">
        <f t="shared" si="48"/>
        <v/>
      </c>
      <c r="I62" s="110" t="str">
        <f t="shared" si="22"/>
        <v/>
      </c>
      <c r="J62" s="110" t="str">
        <f t="shared" si="49"/>
        <v/>
      </c>
      <c r="K62" s="110" t="str">
        <f t="shared" si="50"/>
        <v/>
      </c>
      <c r="L62" s="110" t="str">
        <f t="shared" si="25"/>
        <v/>
      </c>
      <c r="M62" s="110" t="str">
        <f t="shared" si="51"/>
        <v/>
      </c>
      <c r="N62" s="110" t="str">
        <f t="shared" si="27"/>
        <v/>
      </c>
      <c r="O62" s="110" t="str">
        <f t="shared" si="52"/>
        <v/>
      </c>
      <c r="P62" s="110" t="str">
        <f t="shared" si="29"/>
        <v/>
      </c>
      <c r="Q62" s="110" t="str">
        <f t="shared" si="53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54"/>
        <v/>
      </c>
      <c r="X62" s="110" t="str">
        <f t="shared" si="55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79"/>
        <v>3</v>
      </c>
      <c r="AC62" s="27" t="str">
        <f t="shared" si="80"/>
        <v>A</v>
      </c>
      <c r="AD62" s="27">
        <f t="shared" si="81"/>
        <v>1</v>
      </c>
      <c r="AE62" s="27">
        <f t="shared" si="82"/>
        <v>0</v>
      </c>
      <c r="AF62" s="34">
        <f t="shared" si="83"/>
        <v>8590032896</v>
      </c>
      <c r="AG62" s="218">
        <f t="shared" si="84"/>
        <v>0</v>
      </c>
      <c r="AH62" s="94"/>
      <c r="AI62" s="56" t="str">
        <f t="shared" si="85"/>
        <v/>
      </c>
      <c r="AJ62" s="57" t="str">
        <f t="shared" si="86"/>
        <v/>
      </c>
      <c r="AK62" s="58" t="str">
        <f t="shared" si="87"/>
        <v/>
      </c>
      <c r="AL62" s="59" t="str">
        <f t="shared" si="88"/>
        <v/>
      </c>
      <c r="AM62" s="57">
        <f t="shared" si="89"/>
        <v>0</v>
      </c>
      <c r="AN62" s="56" t="str">
        <f t="shared" si="90"/>
        <v/>
      </c>
      <c r="AO62" s="57" t="str">
        <f t="shared" si="91"/>
        <v/>
      </c>
      <c r="AP62" s="58" t="str">
        <f t="shared" si="92"/>
        <v/>
      </c>
      <c r="AQ62" s="59" t="str">
        <f t="shared" si="93"/>
        <v/>
      </c>
      <c r="AR62" s="57">
        <f t="shared" si="94"/>
        <v>0</v>
      </c>
      <c r="AS62" s="56" t="str">
        <f t="shared" si="95"/>
        <v/>
      </c>
      <c r="AT62" s="57" t="str">
        <f t="shared" si="96"/>
        <v/>
      </c>
      <c r="AU62" s="58" t="str">
        <f t="shared" si="97"/>
        <v/>
      </c>
      <c r="AV62" s="59" t="str">
        <f t="shared" si="98"/>
        <v/>
      </c>
      <c r="AW62" s="60">
        <f t="shared" si="99"/>
        <v>0</v>
      </c>
      <c r="AX62" s="94"/>
      <c r="AY62" s="296">
        <v>539</v>
      </c>
      <c r="AZ62" s="304"/>
      <c r="BA62" s="415" t="s">
        <v>298</v>
      </c>
      <c r="BB62" s="305"/>
      <c r="BC62" s="306" t="s">
        <v>298</v>
      </c>
      <c r="BD62" s="307"/>
      <c r="BE62" s="307" t="s">
        <v>27</v>
      </c>
      <c r="BF62" s="307" t="s">
        <v>29</v>
      </c>
      <c r="BG62" s="308" t="s">
        <v>71</v>
      </c>
      <c r="BH62" s="309"/>
      <c r="BI62" s="237" t="str">
        <f t="shared" si="46"/>
        <v/>
      </c>
      <c r="BJ62" s="310"/>
      <c r="BK62" s="174"/>
      <c r="BL62" s="149" t="str">
        <f t="shared" si="56"/>
        <v/>
      </c>
      <c r="BM62" s="148"/>
      <c r="BN62" s="149" t="str">
        <f t="shared" si="100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47"/>
        <v/>
      </c>
      <c r="H63" s="110" t="str">
        <f t="shared" si="48"/>
        <v/>
      </c>
      <c r="I63" s="110" t="str">
        <f t="shared" si="22"/>
        <v/>
      </c>
      <c r="J63" s="110" t="str">
        <f t="shared" si="49"/>
        <v/>
      </c>
      <c r="K63" s="110" t="str">
        <f t="shared" si="50"/>
        <v/>
      </c>
      <c r="L63" s="110" t="str">
        <f t="shared" si="25"/>
        <v/>
      </c>
      <c r="M63" s="110" t="str">
        <f t="shared" si="51"/>
        <v/>
      </c>
      <c r="N63" s="110" t="str">
        <f t="shared" si="27"/>
        <v/>
      </c>
      <c r="O63" s="110" t="str">
        <f t="shared" si="52"/>
        <v/>
      </c>
      <c r="P63" s="110" t="str">
        <f t="shared" si="29"/>
        <v/>
      </c>
      <c r="Q63" s="110" t="str">
        <f t="shared" si="53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54"/>
        <v/>
      </c>
      <c r="X63" s="110" t="str">
        <f t="shared" si="55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79"/>
        <v>3</v>
      </c>
      <c r="AC63" s="27" t="str">
        <f t="shared" si="80"/>
        <v>A</v>
      </c>
      <c r="AD63" s="27">
        <f t="shared" si="81"/>
        <v>1</v>
      </c>
      <c r="AE63" s="27">
        <f t="shared" si="82"/>
        <v>0</v>
      </c>
      <c r="AF63" s="34">
        <f t="shared" si="83"/>
        <v>17179967488</v>
      </c>
      <c r="AG63" s="218">
        <f t="shared" si="84"/>
        <v>0</v>
      </c>
      <c r="AH63" s="94"/>
      <c r="AI63" s="56" t="str">
        <f t="shared" si="85"/>
        <v/>
      </c>
      <c r="AJ63" s="57" t="str">
        <f t="shared" si="86"/>
        <v/>
      </c>
      <c r="AK63" s="58" t="str">
        <f t="shared" si="87"/>
        <v/>
      </c>
      <c r="AL63" s="59" t="str">
        <f t="shared" si="88"/>
        <v/>
      </c>
      <c r="AM63" s="57">
        <f t="shared" si="89"/>
        <v>0</v>
      </c>
      <c r="AN63" s="56" t="str">
        <f t="shared" si="90"/>
        <v/>
      </c>
      <c r="AO63" s="57" t="str">
        <f t="shared" si="91"/>
        <v/>
      </c>
      <c r="AP63" s="58" t="str">
        <f t="shared" si="92"/>
        <v/>
      </c>
      <c r="AQ63" s="59" t="str">
        <f t="shared" si="93"/>
        <v/>
      </c>
      <c r="AR63" s="57">
        <f t="shared" si="94"/>
        <v>0</v>
      </c>
      <c r="AS63" s="56" t="str">
        <f t="shared" si="95"/>
        <v/>
      </c>
      <c r="AT63" s="57" t="str">
        <f t="shared" si="96"/>
        <v/>
      </c>
      <c r="AU63" s="58" t="str">
        <f t="shared" si="97"/>
        <v/>
      </c>
      <c r="AV63" s="59" t="str">
        <f t="shared" si="98"/>
        <v/>
      </c>
      <c r="AW63" s="60">
        <f t="shared" si="99"/>
        <v>0</v>
      </c>
      <c r="AX63" s="94"/>
      <c r="AY63" s="296">
        <v>540</v>
      </c>
      <c r="AZ63" s="304"/>
      <c r="BA63" s="415" t="s">
        <v>298</v>
      </c>
      <c r="BB63" s="305"/>
      <c r="BC63" s="306" t="s">
        <v>298</v>
      </c>
      <c r="BD63" s="307"/>
      <c r="BE63" s="307" t="s">
        <v>27</v>
      </c>
      <c r="BF63" s="307" t="s">
        <v>29</v>
      </c>
      <c r="BG63" s="308" t="s">
        <v>73</v>
      </c>
      <c r="BH63" s="309"/>
      <c r="BI63" s="237" t="str">
        <f t="shared" si="46"/>
        <v/>
      </c>
      <c r="BJ63" s="310"/>
      <c r="BK63" s="174"/>
      <c r="BL63" s="149" t="str">
        <f t="shared" si="56"/>
        <v/>
      </c>
      <c r="BM63" s="148"/>
      <c r="BN63" s="149" t="str">
        <f t="shared" si="100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47"/>
        <v/>
      </c>
      <c r="H64" s="110" t="str">
        <f t="shared" si="48"/>
        <v/>
      </c>
      <c r="I64" s="110" t="str">
        <f t="shared" si="22"/>
        <v/>
      </c>
      <c r="J64" s="110" t="str">
        <f t="shared" si="49"/>
        <v/>
      </c>
      <c r="K64" s="110" t="str">
        <f t="shared" si="50"/>
        <v/>
      </c>
      <c r="L64" s="110" t="str">
        <f t="shared" si="25"/>
        <v/>
      </c>
      <c r="M64" s="110" t="str">
        <f t="shared" si="51"/>
        <v/>
      </c>
      <c r="N64" s="110" t="str">
        <f t="shared" si="27"/>
        <v/>
      </c>
      <c r="O64" s="110" t="str">
        <f t="shared" si="52"/>
        <v/>
      </c>
      <c r="P64" s="110" t="str">
        <f t="shared" si="29"/>
        <v/>
      </c>
      <c r="Q64" s="110" t="str">
        <f t="shared" si="53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54"/>
        <v/>
      </c>
      <c r="X64" s="110" t="str">
        <f t="shared" si="55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79"/>
        <v>3</v>
      </c>
      <c r="AC64" s="27" t="str">
        <f t="shared" si="80"/>
        <v>A</v>
      </c>
      <c r="AD64" s="27">
        <f t="shared" si="81"/>
        <v>1</v>
      </c>
      <c r="AE64" s="27">
        <f t="shared" si="82"/>
        <v>0</v>
      </c>
      <c r="AF64" s="34">
        <f t="shared" si="83"/>
        <v>34359836672</v>
      </c>
      <c r="AG64" s="218">
        <f t="shared" si="84"/>
        <v>0</v>
      </c>
      <c r="AH64" s="94"/>
      <c r="AI64" s="56" t="str">
        <f t="shared" si="85"/>
        <v/>
      </c>
      <c r="AJ64" s="57" t="str">
        <f t="shared" si="86"/>
        <v/>
      </c>
      <c r="AK64" s="58" t="str">
        <f t="shared" si="87"/>
        <v/>
      </c>
      <c r="AL64" s="59" t="str">
        <f t="shared" si="88"/>
        <v/>
      </c>
      <c r="AM64" s="57">
        <f t="shared" si="89"/>
        <v>0</v>
      </c>
      <c r="AN64" s="56" t="str">
        <f t="shared" si="90"/>
        <v/>
      </c>
      <c r="AO64" s="57" t="str">
        <f t="shared" si="91"/>
        <v/>
      </c>
      <c r="AP64" s="58" t="str">
        <f t="shared" si="92"/>
        <v/>
      </c>
      <c r="AQ64" s="59" t="str">
        <f t="shared" si="93"/>
        <v/>
      </c>
      <c r="AR64" s="57">
        <f t="shared" si="94"/>
        <v>0</v>
      </c>
      <c r="AS64" s="56" t="str">
        <f t="shared" si="95"/>
        <v/>
      </c>
      <c r="AT64" s="57" t="str">
        <f t="shared" si="96"/>
        <v/>
      </c>
      <c r="AU64" s="58" t="str">
        <f t="shared" si="97"/>
        <v/>
      </c>
      <c r="AV64" s="59" t="str">
        <f t="shared" si="98"/>
        <v/>
      </c>
      <c r="AW64" s="60">
        <f t="shared" si="99"/>
        <v>0</v>
      </c>
      <c r="AX64" s="94"/>
      <c r="AY64" s="296">
        <v>541</v>
      </c>
      <c r="AZ64" s="304"/>
      <c r="BA64" s="415" t="s">
        <v>298</v>
      </c>
      <c r="BB64" s="305"/>
      <c r="BC64" s="306" t="s">
        <v>298</v>
      </c>
      <c r="BD64" s="307"/>
      <c r="BE64" s="307" t="s">
        <v>27</v>
      </c>
      <c r="BF64" s="307" t="s">
        <v>29</v>
      </c>
      <c r="BG64" s="308" t="s">
        <v>74</v>
      </c>
      <c r="BH64" s="309"/>
      <c r="BI64" s="237" t="str">
        <f t="shared" si="46"/>
        <v/>
      </c>
      <c r="BJ64" s="310"/>
      <c r="BK64" s="174"/>
      <c r="BL64" s="149" t="str">
        <f t="shared" si="56"/>
        <v/>
      </c>
      <c r="BM64" s="148"/>
      <c r="BN64" s="149" t="str">
        <f t="shared" si="100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47"/>
        <v/>
      </c>
      <c r="H65" s="110" t="str">
        <f t="shared" si="48"/>
        <v/>
      </c>
      <c r="I65" s="110" t="str">
        <f t="shared" si="22"/>
        <v/>
      </c>
      <c r="J65" s="110" t="str">
        <f t="shared" si="49"/>
        <v/>
      </c>
      <c r="K65" s="110" t="str">
        <f t="shared" si="50"/>
        <v/>
      </c>
      <c r="L65" s="110" t="str">
        <f t="shared" si="25"/>
        <v/>
      </c>
      <c r="M65" s="110" t="str">
        <f t="shared" si="51"/>
        <v/>
      </c>
      <c r="N65" s="110" t="str">
        <f t="shared" si="27"/>
        <v/>
      </c>
      <c r="O65" s="110" t="str">
        <f t="shared" si="52"/>
        <v/>
      </c>
      <c r="P65" s="110" t="str">
        <f t="shared" si="29"/>
        <v/>
      </c>
      <c r="Q65" s="110" t="str">
        <f t="shared" si="53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54"/>
        <v/>
      </c>
      <c r="X65" s="110" t="str">
        <f t="shared" si="55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79"/>
        <v>3</v>
      </c>
      <c r="AC65" s="27" t="str">
        <f t="shared" si="80"/>
        <v>A</v>
      </c>
      <c r="AD65" s="27">
        <f t="shared" si="81"/>
        <v>1</v>
      </c>
      <c r="AE65" s="27">
        <f t="shared" si="82"/>
        <v>0</v>
      </c>
      <c r="AF65" s="34">
        <f t="shared" si="83"/>
        <v>68719575040</v>
      </c>
      <c r="AG65" s="218">
        <f t="shared" si="84"/>
        <v>0</v>
      </c>
      <c r="AH65" s="94"/>
      <c r="AI65" s="56" t="str">
        <f t="shared" si="85"/>
        <v/>
      </c>
      <c r="AJ65" s="57" t="str">
        <f t="shared" si="86"/>
        <v/>
      </c>
      <c r="AK65" s="58" t="str">
        <f t="shared" si="87"/>
        <v/>
      </c>
      <c r="AL65" s="59" t="str">
        <f t="shared" si="88"/>
        <v/>
      </c>
      <c r="AM65" s="57">
        <f t="shared" si="89"/>
        <v>0</v>
      </c>
      <c r="AN65" s="56" t="str">
        <f t="shared" si="90"/>
        <v/>
      </c>
      <c r="AO65" s="57" t="str">
        <f t="shared" si="91"/>
        <v/>
      </c>
      <c r="AP65" s="58" t="str">
        <f t="shared" si="92"/>
        <v/>
      </c>
      <c r="AQ65" s="59" t="str">
        <f t="shared" si="93"/>
        <v/>
      </c>
      <c r="AR65" s="57">
        <f t="shared" si="94"/>
        <v>0</v>
      </c>
      <c r="AS65" s="56" t="str">
        <f t="shared" si="95"/>
        <v/>
      </c>
      <c r="AT65" s="57" t="str">
        <f t="shared" si="96"/>
        <v/>
      </c>
      <c r="AU65" s="58" t="str">
        <f t="shared" si="97"/>
        <v/>
      </c>
      <c r="AV65" s="59" t="str">
        <f t="shared" si="98"/>
        <v/>
      </c>
      <c r="AW65" s="60">
        <f t="shared" si="99"/>
        <v>0</v>
      </c>
      <c r="AX65" s="94"/>
      <c r="AY65" s="296">
        <v>542</v>
      </c>
      <c r="AZ65" s="304"/>
      <c r="BA65" s="415" t="s">
        <v>298</v>
      </c>
      <c r="BB65" s="305"/>
      <c r="BC65" s="306" t="s">
        <v>298</v>
      </c>
      <c r="BD65" s="307"/>
      <c r="BE65" s="307" t="s">
        <v>27</v>
      </c>
      <c r="BF65" s="307" t="s">
        <v>29</v>
      </c>
      <c r="BG65" s="308" t="s">
        <v>115</v>
      </c>
      <c r="BH65" s="309"/>
      <c r="BI65" s="237" t="str">
        <f t="shared" si="46"/>
        <v/>
      </c>
      <c r="BJ65" s="310"/>
      <c r="BK65" s="174"/>
      <c r="BL65" s="149" t="str">
        <f t="shared" si="56"/>
        <v/>
      </c>
      <c r="BM65" s="148"/>
      <c r="BN65" s="149" t="str">
        <f t="shared" si="100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47"/>
        <v/>
      </c>
      <c r="H66" s="110" t="str">
        <f t="shared" si="48"/>
        <v/>
      </c>
      <c r="I66" s="110" t="str">
        <f t="shared" si="22"/>
        <v/>
      </c>
      <c r="J66" s="110" t="str">
        <f t="shared" si="49"/>
        <v/>
      </c>
      <c r="K66" s="110" t="str">
        <f t="shared" si="50"/>
        <v/>
      </c>
      <c r="L66" s="110" t="str">
        <f t="shared" si="25"/>
        <v/>
      </c>
      <c r="M66" s="110" t="str">
        <f t="shared" si="51"/>
        <v/>
      </c>
      <c r="N66" s="110" t="str">
        <f t="shared" si="27"/>
        <v/>
      </c>
      <c r="O66" s="110" t="str">
        <f t="shared" si="52"/>
        <v/>
      </c>
      <c r="P66" s="110" t="str">
        <f t="shared" si="29"/>
        <v/>
      </c>
      <c r="Q66" s="110" t="str">
        <f t="shared" si="53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54"/>
        <v/>
      </c>
      <c r="X66" s="110" t="str">
        <f t="shared" si="55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79"/>
        <v>3</v>
      </c>
      <c r="AC66" s="27" t="str">
        <f t="shared" si="80"/>
        <v>A</v>
      </c>
      <c r="AD66" s="27">
        <f t="shared" si="81"/>
        <v>1</v>
      </c>
      <c r="AE66" s="27">
        <f t="shared" si="82"/>
        <v>0</v>
      </c>
      <c r="AF66" s="34">
        <f t="shared" si="83"/>
        <v>68719575040</v>
      </c>
      <c r="AG66" s="218">
        <f t="shared" si="84"/>
        <v>0</v>
      </c>
      <c r="AH66" s="94"/>
      <c r="AI66" s="56" t="str">
        <f t="shared" si="85"/>
        <v/>
      </c>
      <c r="AJ66" s="57" t="str">
        <f t="shared" si="86"/>
        <v/>
      </c>
      <c r="AK66" s="58" t="str">
        <f t="shared" si="87"/>
        <v/>
      </c>
      <c r="AL66" s="59" t="str">
        <f t="shared" si="88"/>
        <v/>
      </c>
      <c r="AM66" s="57">
        <f t="shared" si="89"/>
        <v>0</v>
      </c>
      <c r="AN66" s="56" t="str">
        <f t="shared" si="90"/>
        <v/>
      </c>
      <c r="AO66" s="57" t="str">
        <f t="shared" si="91"/>
        <v/>
      </c>
      <c r="AP66" s="58" t="str">
        <f t="shared" si="92"/>
        <v/>
      </c>
      <c r="AQ66" s="59" t="str">
        <f t="shared" si="93"/>
        <v/>
      </c>
      <c r="AR66" s="57">
        <f t="shared" si="94"/>
        <v>0</v>
      </c>
      <c r="AS66" s="56" t="str">
        <f t="shared" si="95"/>
        <v/>
      </c>
      <c r="AT66" s="57" t="str">
        <f t="shared" si="96"/>
        <v/>
      </c>
      <c r="AU66" s="58" t="str">
        <f t="shared" si="97"/>
        <v/>
      </c>
      <c r="AV66" s="59" t="str">
        <f t="shared" si="98"/>
        <v/>
      </c>
      <c r="AW66" s="60">
        <f t="shared" si="99"/>
        <v>0</v>
      </c>
      <c r="AX66" s="94"/>
      <c r="AY66" s="296">
        <v>543</v>
      </c>
      <c r="AZ66" s="304"/>
      <c r="BA66" s="415" t="s">
        <v>298</v>
      </c>
      <c r="BB66" s="305"/>
      <c r="BC66" s="306" t="s">
        <v>298</v>
      </c>
      <c r="BD66" s="307"/>
      <c r="BE66" s="307" t="s">
        <v>27</v>
      </c>
      <c r="BF66" s="307" t="s">
        <v>29</v>
      </c>
      <c r="BG66" s="308" t="s">
        <v>1065</v>
      </c>
      <c r="BH66" s="309"/>
      <c r="BI66" s="237" t="str">
        <f t="shared" si="46"/>
        <v/>
      </c>
      <c r="BJ66" s="310"/>
      <c r="BK66" s="174"/>
      <c r="BL66" s="149" t="str">
        <f t="shared" si="56"/>
        <v/>
      </c>
      <c r="BM66" s="148"/>
      <c r="BN66" s="149" t="str">
        <f t="shared" si="100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47"/>
        <v/>
      </c>
      <c r="H67" s="110" t="str">
        <f t="shared" si="48"/>
        <v/>
      </c>
      <c r="I67" s="110" t="str">
        <f t="shared" si="22"/>
        <v/>
      </c>
      <c r="J67" s="110" t="str">
        <f t="shared" si="49"/>
        <v/>
      </c>
      <c r="K67" s="110" t="str">
        <f t="shared" si="50"/>
        <v/>
      </c>
      <c r="L67" s="110" t="str">
        <f t="shared" si="25"/>
        <v/>
      </c>
      <c r="M67" s="110" t="str">
        <f t="shared" si="51"/>
        <v/>
      </c>
      <c r="N67" s="110" t="str">
        <f t="shared" si="27"/>
        <v/>
      </c>
      <c r="O67" s="110" t="str">
        <f t="shared" si="52"/>
        <v/>
      </c>
      <c r="P67" s="110" t="str">
        <f t="shared" si="29"/>
        <v/>
      </c>
      <c r="Q67" s="110" t="str">
        <f t="shared" si="53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54"/>
        <v/>
      </c>
      <c r="X67" s="110" t="str">
        <f t="shared" si="55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298</v>
      </c>
      <c r="BB67" s="305"/>
      <c r="BC67" s="306" t="s">
        <v>298</v>
      </c>
      <c r="BD67" s="307"/>
      <c r="BE67" s="307" t="s">
        <v>27</v>
      </c>
      <c r="BF67" s="307" t="s">
        <v>29</v>
      </c>
      <c r="BG67" s="308" t="s">
        <v>94</v>
      </c>
      <c r="BH67" s="309"/>
      <c r="BI67" s="237" t="str">
        <f t="shared" si="46"/>
        <v/>
      </c>
      <c r="BJ67" s="310"/>
      <c r="BK67" s="174"/>
      <c r="BL67" s="149" t="str">
        <f t="shared" si="56"/>
        <v/>
      </c>
      <c r="BM67" s="148"/>
      <c r="BN67" s="149" t="str">
        <f t="shared" si="100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47"/>
        <v/>
      </c>
      <c r="H68" s="110" t="str">
        <f t="shared" si="48"/>
        <v/>
      </c>
      <c r="I68" s="110" t="str">
        <f t="shared" si="22"/>
        <v/>
      </c>
      <c r="J68" s="110" t="str">
        <f t="shared" si="49"/>
        <v/>
      </c>
      <c r="K68" s="110" t="str">
        <f t="shared" si="50"/>
        <v/>
      </c>
      <c r="L68" s="110" t="str">
        <f t="shared" si="25"/>
        <v/>
      </c>
      <c r="M68" s="110" t="str">
        <f t="shared" si="51"/>
        <v/>
      </c>
      <c r="N68" s="110" t="str">
        <f t="shared" si="27"/>
        <v/>
      </c>
      <c r="O68" s="110" t="str">
        <f t="shared" si="52"/>
        <v/>
      </c>
      <c r="P68" s="110" t="str">
        <f t="shared" si="29"/>
        <v/>
      </c>
      <c r="Q68" s="110" t="str">
        <f t="shared" si="53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54"/>
        <v/>
      </c>
      <c r="X68" s="110" t="str">
        <f t="shared" si="55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298</v>
      </c>
      <c r="BB68" s="305"/>
      <c r="BC68" s="306" t="s">
        <v>298</v>
      </c>
      <c r="BD68" s="307"/>
      <c r="BE68" s="307" t="s">
        <v>27</v>
      </c>
      <c r="BF68" s="307" t="s">
        <v>29</v>
      </c>
      <c r="BG68" s="308" t="s">
        <v>96</v>
      </c>
      <c r="BH68" s="309"/>
      <c r="BI68" s="237" t="str">
        <f t="shared" si="46"/>
        <v/>
      </c>
      <c r="BJ68" s="310"/>
      <c r="BK68" s="174"/>
      <c r="BL68" s="149" t="str">
        <f t="shared" si="56"/>
        <v/>
      </c>
      <c r="BM68" s="148"/>
      <c r="BN68" s="149" t="str">
        <f t="shared" si="100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47"/>
        <v/>
      </c>
      <c r="H69" s="110" t="str">
        <f t="shared" si="48"/>
        <v/>
      </c>
      <c r="I69" s="110" t="str">
        <f t="shared" si="22"/>
        <v/>
      </c>
      <c r="J69" s="110" t="str">
        <f t="shared" si="49"/>
        <v/>
      </c>
      <c r="K69" s="110" t="str">
        <f t="shared" si="50"/>
        <v/>
      </c>
      <c r="L69" s="110" t="str">
        <f t="shared" si="25"/>
        <v/>
      </c>
      <c r="M69" s="110" t="str">
        <f t="shared" si="51"/>
        <v/>
      </c>
      <c r="N69" s="110" t="str">
        <f t="shared" si="27"/>
        <v/>
      </c>
      <c r="O69" s="110" t="str">
        <f t="shared" si="52"/>
        <v/>
      </c>
      <c r="P69" s="110" t="str">
        <f t="shared" si="29"/>
        <v/>
      </c>
      <c r="Q69" s="110" t="str">
        <f t="shared" si="53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54"/>
        <v/>
      </c>
      <c r="X69" s="110" t="str">
        <f t="shared" si="55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298</v>
      </c>
      <c r="BB69" s="305"/>
      <c r="BC69" s="306" t="s">
        <v>298</v>
      </c>
      <c r="BD69" s="307"/>
      <c r="BE69" s="307" t="s">
        <v>27</v>
      </c>
      <c r="BF69" s="307" t="s">
        <v>29</v>
      </c>
      <c r="BG69" s="308" t="s">
        <v>98</v>
      </c>
      <c r="BH69" s="309"/>
      <c r="BI69" s="237" t="str">
        <f t="shared" si="46"/>
        <v/>
      </c>
      <c r="BJ69" s="310"/>
      <c r="BK69" s="174"/>
      <c r="BL69" s="149" t="str">
        <f t="shared" si="56"/>
        <v/>
      </c>
      <c r="BM69" s="148"/>
      <c r="BN69" s="149" t="str">
        <f t="shared" si="100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47"/>
        <v/>
      </c>
      <c r="H70" s="110" t="str">
        <f t="shared" si="48"/>
        <v/>
      </c>
      <c r="I70" s="110" t="str">
        <f t="shared" si="22"/>
        <v/>
      </c>
      <c r="J70" s="110" t="str">
        <f t="shared" si="49"/>
        <v/>
      </c>
      <c r="K70" s="110" t="str">
        <f t="shared" si="50"/>
        <v/>
      </c>
      <c r="L70" s="110" t="str">
        <f t="shared" si="25"/>
        <v/>
      </c>
      <c r="M70" s="110" t="str">
        <f t="shared" si="51"/>
        <v/>
      </c>
      <c r="N70" s="110" t="str">
        <f t="shared" si="27"/>
        <v/>
      </c>
      <c r="O70" s="110" t="str">
        <f t="shared" si="52"/>
        <v/>
      </c>
      <c r="P70" s="110" t="str">
        <f t="shared" si="29"/>
        <v/>
      </c>
      <c r="Q70" s="110" t="str">
        <f t="shared" si="53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54"/>
        <v/>
      </c>
      <c r="X70" s="110" t="str">
        <f t="shared" si="55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298</v>
      </c>
      <c r="BB70" s="305"/>
      <c r="BC70" s="306" t="s">
        <v>298</v>
      </c>
      <c r="BD70" s="307"/>
      <c r="BE70" s="307" t="s">
        <v>27</v>
      </c>
      <c r="BF70" s="307" t="s">
        <v>29</v>
      </c>
      <c r="BG70" s="308" t="s">
        <v>100</v>
      </c>
      <c r="BH70" s="309"/>
      <c r="BI70" s="237" t="str">
        <f t="shared" si="46"/>
        <v/>
      </c>
      <c r="BJ70" s="310"/>
      <c r="BK70" s="174"/>
      <c r="BL70" s="149" t="str">
        <f t="shared" si="56"/>
        <v/>
      </c>
      <c r="BM70" s="148"/>
      <c r="BN70" s="149" t="str">
        <f t="shared" si="100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47"/>
        <v/>
      </c>
      <c r="H71" s="110" t="str">
        <f t="shared" si="48"/>
        <v/>
      </c>
      <c r="I71" s="110" t="str">
        <f t="shared" si="22"/>
        <v/>
      </c>
      <c r="J71" s="110" t="str">
        <f t="shared" si="49"/>
        <v/>
      </c>
      <c r="K71" s="110" t="str">
        <f t="shared" si="50"/>
        <v/>
      </c>
      <c r="L71" s="110" t="str">
        <f t="shared" si="25"/>
        <v/>
      </c>
      <c r="M71" s="110" t="str">
        <f t="shared" si="51"/>
        <v/>
      </c>
      <c r="N71" s="110" t="str">
        <f t="shared" si="27"/>
        <v/>
      </c>
      <c r="O71" s="110" t="str">
        <f t="shared" si="52"/>
        <v/>
      </c>
      <c r="P71" s="110" t="str">
        <f t="shared" si="29"/>
        <v/>
      </c>
      <c r="Q71" s="110" t="str">
        <f t="shared" si="53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54"/>
        <v/>
      </c>
      <c r="X71" s="110" t="str">
        <f t="shared" si="55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298</v>
      </c>
      <c r="BB71" s="305"/>
      <c r="BC71" s="306" t="s">
        <v>298</v>
      </c>
      <c r="BD71" s="307"/>
      <c r="BE71" s="307" t="s">
        <v>27</v>
      </c>
      <c r="BF71" s="307" t="s">
        <v>29</v>
      </c>
      <c r="BG71" s="308" t="s">
        <v>102</v>
      </c>
      <c r="BH71" s="309"/>
      <c r="BI71" s="237" t="str">
        <f t="shared" si="46"/>
        <v/>
      </c>
      <c r="BJ71" s="310"/>
      <c r="BK71" s="174"/>
      <c r="BL71" s="149" t="str">
        <f t="shared" si="56"/>
        <v/>
      </c>
      <c r="BM71" s="148"/>
      <c r="BN71" s="149" t="str">
        <f t="shared" si="100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47"/>
        <v/>
      </c>
      <c r="H72" s="110" t="str">
        <f t="shared" si="48"/>
        <v/>
      </c>
      <c r="I72" s="110" t="str">
        <f t="shared" si="22"/>
        <v/>
      </c>
      <c r="J72" s="110" t="str">
        <f t="shared" si="49"/>
        <v/>
      </c>
      <c r="K72" s="110" t="str">
        <f t="shared" si="50"/>
        <v/>
      </c>
      <c r="L72" s="110" t="str">
        <f t="shared" si="25"/>
        <v/>
      </c>
      <c r="M72" s="110" t="str">
        <f t="shared" si="51"/>
        <v/>
      </c>
      <c r="N72" s="110" t="str">
        <f t="shared" si="27"/>
        <v/>
      </c>
      <c r="O72" s="110" t="str">
        <f t="shared" si="52"/>
        <v/>
      </c>
      <c r="P72" s="110" t="str">
        <f t="shared" si="29"/>
        <v/>
      </c>
      <c r="Q72" s="110" t="str">
        <f t="shared" si="53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54"/>
        <v/>
      </c>
      <c r="X72" s="110" t="str">
        <f t="shared" si="55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298</v>
      </c>
      <c r="BB72" s="313"/>
      <c r="BC72" s="314" t="s">
        <v>298</v>
      </c>
      <c r="BD72" s="315"/>
      <c r="BE72" s="315" t="s">
        <v>27</v>
      </c>
      <c r="BF72" s="315" t="s">
        <v>29</v>
      </c>
      <c r="BG72" s="316" t="s">
        <v>114</v>
      </c>
      <c r="BH72" s="317"/>
      <c r="BI72" s="238" t="str">
        <f t="shared" si="46"/>
        <v/>
      </c>
      <c r="BJ72" s="318"/>
      <c r="BK72" s="175"/>
      <c r="BL72" s="121" t="str">
        <f t="shared" si="56"/>
        <v/>
      </c>
      <c r="BM72" s="150"/>
      <c r="BN72" s="121" t="str">
        <f t="shared" si="18"/>
        <v/>
      </c>
      <c r="BO72" s="393"/>
      <c r="BP72" s="394"/>
    </row>
    <row r="73" spans="1:68" ht="21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0" t="str">
        <f t="shared" si="47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0" t="str">
        <f t="shared" si="48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49"/>
        <v/>
      </c>
      <c r="K73" s="110" t="str">
        <f t="shared" si="50"/>
        <v/>
      </c>
      <c r="L73" s="110" t="str">
        <f t="shared" si="25"/>
        <v/>
      </c>
      <c r="M73" s="110" t="str">
        <f t="shared" si="51"/>
        <v/>
      </c>
      <c r="N73" s="110" t="str">
        <f t="shared" si="27"/>
        <v/>
      </c>
      <c r="O73" s="110" t="str">
        <f t="shared" si="52"/>
        <v/>
      </c>
      <c r="P73" s="110" t="str">
        <f t="shared" si="29"/>
        <v/>
      </c>
      <c r="Q73" s="110" t="str">
        <f t="shared" si="53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54"/>
        <v/>
      </c>
      <c r="X73" s="110" t="str">
        <f t="shared" si="55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1">COUNTA(BE73:BG73)</f>
        <v>3</v>
      </c>
      <c r="AC73" s="27" t="str">
        <f t="shared" ref="AC73:AC136" si="102">CHAR($AC$18+AD73+AE73)</f>
        <v>A</v>
      </c>
      <c r="AD73" s="27">
        <f t="shared" ref="AD73:AD136" si="103">IF(BC73="",0,1)</f>
        <v>1</v>
      </c>
      <c r="AE73" s="27">
        <f t="shared" ref="AE73:AE136" si="104">IF(BD73="",0,2)</f>
        <v>0</v>
      </c>
      <c r="AF73" s="34">
        <f t="shared" ref="AF73:AF136" si="105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06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07">IF(AND($AB73=3,$BL73&lt;&gt;""),BE73,"")</f>
        <v>あ</v>
      </c>
      <c r="AJ73" s="57" t="str">
        <f t="shared" ref="AJ73:AJ136" si="108">IF(AND($AB73=3,$BL73&lt;&gt;""),BF73,"")</f>
        <v>い</v>
      </c>
      <c r="AK73" s="58">
        <f t="shared" ref="AK73:AK136" si="109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0">_xlfn.XLOOKUP(AK73,ビットパターン,出力かな,"")</f>
        <v/>
      </c>
      <c r="AM73" s="57">
        <f t="shared" ref="AM73:AM136" si="111">_xlfn.XLOOKUP(AL73,ひらがな,移動単位,0)</f>
        <v>0</v>
      </c>
      <c r="AN73" s="56" t="str">
        <f t="shared" ref="AN73:AN136" si="112">IF(AND($AB73=3,$BL73&lt;&gt;""),BE73,"")</f>
        <v>あ</v>
      </c>
      <c r="AO73" s="57" t="str">
        <f t="shared" ref="AO73:AO136" si="113">IF(AND($AB73=3,$BL73&lt;&gt;""),BG73,"")</f>
        <v>小</v>
      </c>
      <c r="AP73" s="58">
        <f t="shared" ref="AP73:AP136" si="114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15">_xlfn.XLOOKUP(AP73,ビットパターン,出力かな,"")</f>
        <v>(ぁ)</v>
      </c>
      <c r="AR73" s="57">
        <f t="shared" ref="AR73:AR136" si="116">_xlfn.XLOOKUP(AQ73,ひらがな,移動単位,0)</f>
        <v>1</v>
      </c>
      <c r="AS73" s="56" t="str">
        <f t="shared" ref="AS73:AS136" si="117">IF(AND($AB73=3,$BL73&lt;&gt;""),BF73,"")</f>
        <v>い</v>
      </c>
      <c r="AT73" s="57" t="str">
        <f t="shared" ref="AT73:AT136" si="118">IF(AND($AB73=3,$BL73&lt;&gt;""),BG73,"")</f>
        <v>小</v>
      </c>
      <c r="AU73" s="58">
        <f t="shared" ref="AU73:AU136" si="119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0">_xlfn.XLOOKUP(AU73,ビットパターン,出力かな,"")</f>
        <v>(ぃ)</v>
      </c>
      <c r="AW73" s="60">
        <f t="shared" ref="AW73:AW136" si="121">_xlfn.XLOOKUP(AV73,ひらがな,移動単位,0)</f>
        <v>1</v>
      </c>
      <c r="AX73" s="94"/>
      <c r="AY73" s="140">
        <v>404</v>
      </c>
      <c r="AZ73" s="3"/>
      <c r="BA73" s="417"/>
      <c r="BB73" s="12"/>
      <c r="BC73" s="3" t="s">
        <v>298</v>
      </c>
      <c r="BD73" s="122"/>
      <c r="BE73" s="122" t="s">
        <v>67</v>
      </c>
      <c r="BF73" s="122" t="s">
        <v>69</v>
      </c>
      <c r="BG73" s="123" t="s">
        <v>23</v>
      </c>
      <c r="BH73" s="25"/>
      <c r="BI73" s="5" t="s">
        <v>309</v>
      </c>
      <c r="BJ73" s="8" t="s">
        <v>310</v>
      </c>
      <c r="BK73" s="14" t="s">
        <v>311</v>
      </c>
      <c r="BL73" s="147" t="str">
        <f t="shared" ref="BL73:BL136" si="122">IF(BK73="",_xlfn.XLOOKUP(BH73,ひらがな,ローマ字コード,""),BK73)</f>
        <v>{"key_code":"left_arrow","modifiers":["command"]}</v>
      </c>
      <c r="BM73" s="141"/>
      <c r="BN73" s="147" t="str">
        <f t="shared" ref="BN73:BN136" si="123">IF(BM73&lt;&gt;"",BM73,IF(OR(AB73&gt;1,COUNTIF(入力キー,BE73)=0),BL73,_xlfn.CONCAT(BN$16,_xlfn.XLOOKUP(BE73,入力キー,入力コード),BN$18)))</f>
        <v>{"key_code":"left_arrow","modifiers":["command"]}</v>
      </c>
      <c r="BO73" s="395"/>
      <c r="BP73" s="396"/>
    </row>
    <row r="74" spans="1:68" ht="42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47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48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49"/>
        <v/>
      </c>
      <c r="K74" s="110" t="str">
        <f t="shared" si="50"/>
        <v/>
      </c>
      <c r="L74" s="110" t="str">
        <f t="shared" si="25"/>
        <v/>
      </c>
      <c r="M74" s="110" t="str">
        <f t="shared" si="51"/>
        <v/>
      </c>
      <c r="N74" s="110" t="str">
        <f t="shared" si="27"/>
        <v/>
      </c>
      <c r="O74" s="110" t="str">
        <f t="shared" si="52"/>
        <v/>
      </c>
      <c r="P74" s="110" t="str">
        <f t="shared" si="29"/>
        <v/>
      </c>
      <c r="Q74" s="110" t="str">
        <f t="shared" si="53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/>
      </c>
      <c r="W74" s="110" t="str">
        <f t="shared" si="54"/>
        <v/>
      </c>
      <c r="X74" s="110" t="str">
        <f t="shared" si="55"/>
        <v/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1"/>
        <v>3</v>
      </c>
      <c r="AC74" s="27" t="str">
        <f t="shared" si="102"/>
        <v>A</v>
      </c>
      <c r="AD74" s="27">
        <f t="shared" si="103"/>
        <v>1</v>
      </c>
      <c r="AE74" s="27">
        <f t="shared" si="104"/>
        <v>0</v>
      </c>
      <c r="AF74" s="34">
        <f t="shared" si="105"/>
        <v>6442467328</v>
      </c>
      <c r="AG74" s="218">
        <f t="shared" si="106"/>
        <v>0</v>
      </c>
      <c r="AH74" s="94"/>
      <c r="AI74" s="56" t="str">
        <f t="shared" si="107"/>
        <v>あ</v>
      </c>
      <c r="AJ74" s="57" t="str">
        <f t="shared" si="108"/>
        <v>い</v>
      </c>
      <c r="AK74" s="58">
        <f t="shared" si="109"/>
        <v>6442450944</v>
      </c>
      <c r="AL74" s="59" t="str">
        <f t="shared" si="110"/>
        <v/>
      </c>
      <c r="AM74" s="57">
        <f t="shared" si="111"/>
        <v>0</v>
      </c>
      <c r="AN74" s="56" t="str">
        <f t="shared" si="112"/>
        <v>あ</v>
      </c>
      <c r="AO74" s="57" t="str">
        <f t="shared" si="113"/>
        <v>き</v>
      </c>
      <c r="AP74" s="58">
        <f t="shared" si="114"/>
        <v>2147500032</v>
      </c>
      <c r="AQ74" s="59" t="str">
        <f t="shared" si="115"/>
        <v>ぎ</v>
      </c>
      <c r="AR74" s="57">
        <f t="shared" si="116"/>
        <v>1</v>
      </c>
      <c r="AS74" s="56" t="str">
        <f t="shared" si="117"/>
        <v>い</v>
      </c>
      <c r="AT74" s="57" t="str">
        <f t="shared" si="118"/>
        <v>き</v>
      </c>
      <c r="AU74" s="58">
        <f t="shared" si="119"/>
        <v>4294983680</v>
      </c>
      <c r="AV74" s="59" t="str">
        <f t="shared" si="120"/>
        <v/>
      </c>
      <c r="AW74" s="60">
        <f t="shared" si="121"/>
        <v>0</v>
      </c>
      <c r="AX74" s="94"/>
      <c r="AY74" s="140">
        <v>405</v>
      </c>
      <c r="AZ74" s="4"/>
      <c r="BA74" s="418"/>
      <c r="BB74" s="13"/>
      <c r="BC74" s="4" t="s">
        <v>298</v>
      </c>
      <c r="BD74" s="16"/>
      <c r="BE74" s="16" t="s">
        <v>67</v>
      </c>
      <c r="BF74" s="16" t="s">
        <v>69</v>
      </c>
      <c r="BG74" s="124" t="s">
        <v>25</v>
      </c>
      <c r="BH74" s="26"/>
      <c r="BI74" s="6" t="s">
        <v>677</v>
      </c>
      <c r="BJ74" s="7" t="s">
        <v>312</v>
      </c>
      <c r="BK74" s="15" t="s">
        <v>748</v>
      </c>
      <c r="BL74" s="149" t="str">
        <f t="shared" si="122"/>
        <v>{"key_code":"international3","modifiers":["shift"]},{"key_code":"return_or_enter"}</v>
      </c>
      <c r="BM74" s="107" t="s">
        <v>749</v>
      </c>
      <c r="BN74" s="149" t="str">
        <f t="shared" si="123"/>
        <v>{"key_code":"international3","modifiers":["shift"]}</v>
      </c>
      <c r="BO74" s="397" t="s">
        <v>747</v>
      </c>
      <c r="BP74" s="398" t="s">
        <v>750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47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48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49"/>
        <v/>
      </c>
      <c r="K75" s="110" t="str">
        <f t="shared" si="50"/>
        <v/>
      </c>
      <c r="L75" s="110" t="str">
        <f t="shared" si="25"/>
        <v/>
      </c>
      <c r="M75" s="110" t="str">
        <f t="shared" si="51"/>
        <v/>
      </c>
      <c r="N75" s="110" t="str">
        <f t="shared" si="27"/>
        <v/>
      </c>
      <c r="O75" s="110" t="str">
        <f t="shared" si="52"/>
        <v/>
      </c>
      <c r="P75" s="110" t="str">
        <f t="shared" si="29"/>
        <v/>
      </c>
      <c r="Q75" s="110" t="str">
        <f t="shared" si="53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54"/>
        <v/>
      </c>
      <c r="X75" s="110" t="str">
        <f t="shared" si="55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1"/>
        <v>3</v>
      </c>
      <c r="AC75" s="27" t="str">
        <f t="shared" si="102"/>
        <v>A</v>
      </c>
      <c r="AD75" s="27">
        <f t="shared" si="103"/>
        <v>1</v>
      </c>
      <c r="AE75" s="27">
        <f t="shared" si="104"/>
        <v>0</v>
      </c>
      <c r="AF75" s="34">
        <f t="shared" si="105"/>
        <v>6442516480</v>
      </c>
      <c r="AG75" s="218">
        <f t="shared" si="106"/>
        <v>0</v>
      </c>
      <c r="AH75" s="94"/>
      <c r="AI75" s="56" t="str">
        <f t="shared" si="107"/>
        <v>あ</v>
      </c>
      <c r="AJ75" s="57" t="str">
        <f t="shared" si="108"/>
        <v>い</v>
      </c>
      <c r="AK75" s="58">
        <f t="shared" si="109"/>
        <v>6442450944</v>
      </c>
      <c r="AL75" s="59" t="str">
        <f t="shared" si="110"/>
        <v/>
      </c>
      <c r="AM75" s="57">
        <f t="shared" si="111"/>
        <v>0</v>
      </c>
      <c r="AN75" s="56" t="str">
        <f t="shared" si="112"/>
        <v>あ</v>
      </c>
      <c r="AO75" s="57" t="str">
        <f t="shared" si="113"/>
        <v>し</v>
      </c>
      <c r="AP75" s="58">
        <f t="shared" si="114"/>
        <v>2147549184</v>
      </c>
      <c r="AQ75" s="59" t="str">
        <f t="shared" si="115"/>
        <v>じ</v>
      </c>
      <c r="AR75" s="57">
        <f t="shared" si="116"/>
        <v>1</v>
      </c>
      <c r="AS75" s="56" t="str">
        <f t="shared" si="117"/>
        <v>い</v>
      </c>
      <c r="AT75" s="57" t="str">
        <f t="shared" si="118"/>
        <v>し</v>
      </c>
      <c r="AU75" s="58">
        <f t="shared" si="119"/>
        <v>4295032832</v>
      </c>
      <c r="AV75" s="59" t="str">
        <f t="shared" si="120"/>
        <v/>
      </c>
      <c r="AW75" s="60">
        <f t="shared" si="121"/>
        <v>0</v>
      </c>
      <c r="AX75" s="94"/>
      <c r="AY75" s="140">
        <v>406</v>
      </c>
      <c r="AZ75" s="4"/>
      <c r="BA75" s="418"/>
      <c r="BB75" s="13"/>
      <c r="BC75" s="4" t="s">
        <v>298</v>
      </c>
      <c r="BD75" s="16"/>
      <c r="BE75" s="16" t="s">
        <v>67</v>
      </c>
      <c r="BF75" s="16" t="s">
        <v>69</v>
      </c>
      <c r="BG75" s="124" t="s">
        <v>29</v>
      </c>
      <c r="BH75" s="26"/>
      <c r="BI75" s="6" t="s">
        <v>313</v>
      </c>
      <c r="BJ75" s="7" t="s">
        <v>314</v>
      </c>
      <c r="BK75" s="15" t="s">
        <v>315</v>
      </c>
      <c r="BL75" s="149" t="str">
        <f t="shared" si="122"/>
        <v>{"key_code":"s","modifiers":["command"]}</v>
      </c>
      <c r="BM75" s="107"/>
      <c r="BN75" s="149" t="str">
        <f t="shared" si="123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0" t="str">
        <f t="shared" si="47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0" t="str">
        <f t="shared" si="48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49"/>
        <v/>
      </c>
      <c r="K76" s="110" t="str">
        <f t="shared" si="50"/>
        <v/>
      </c>
      <c r="L76" s="110" t="str">
        <f t="shared" si="25"/>
        <v/>
      </c>
      <c r="M76" s="110" t="str">
        <f t="shared" si="51"/>
        <v/>
      </c>
      <c r="N76" s="110" t="str">
        <f t="shared" si="27"/>
        <v/>
      </c>
      <c r="O76" s="110" t="str">
        <f t="shared" si="52"/>
        <v/>
      </c>
      <c r="P76" s="110" t="str">
        <f t="shared" si="29"/>
        <v/>
      </c>
      <c r="Q76" s="110" t="str">
        <f t="shared" si="53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/>
      </c>
      <c r="W76" s="110" t="str">
        <f t="shared" si="54"/>
        <v/>
      </c>
      <c r="X76" s="110" t="str">
        <f t="shared" si="55"/>
        <v/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1"/>
        <v>3</v>
      </c>
      <c r="AC76" s="27" t="str">
        <f t="shared" si="102"/>
        <v>A</v>
      </c>
      <c r="AD76" s="27">
        <f t="shared" si="103"/>
        <v>1</v>
      </c>
      <c r="AE76" s="27">
        <f t="shared" si="104"/>
        <v>0</v>
      </c>
      <c r="AF76" s="34">
        <f t="shared" si="105"/>
        <v>6442582016</v>
      </c>
      <c r="AG76" s="218">
        <f t="shared" si="106"/>
        <v>0</v>
      </c>
      <c r="AH76" s="94"/>
      <c r="AI76" s="56" t="str">
        <f t="shared" si="107"/>
        <v>あ</v>
      </c>
      <c r="AJ76" s="57" t="str">
        <f t="shared" si="108"/>
        <v>い</v>
      </c>
      <c r="AK76" s="58">
        <f t="shared" si="109"/>
        <v>6442450944</v>
      </c>
      <c r="AL76" s="59" t="str">
        <f t="shared" si="110"/>
        <v/>
      </c>
      <c r="AM76" s="57">
        <f t="shared" si="111"/>
        <v>0</v>
      </c>
      <c r="AN76" s="56" t="str">
        <f t="shared" si="112"/>
        <v>あ</v>
      </c>
      <c r="AO76" s="57" t="str">
        <f t="shared" si="113"/>
        <v>左</v>
      </c>
      <c r="AP76" s="58">
        <f t="shared" si="114"/>
        <v>2147614720</v>
      </c>
      <c r="AQ76" s="59" t="str">
        <f t="shared" si="115"/>
        <v/>
      </c>
      <c r="AR76" s="57">
        <f t="shared" si="116"/>
        <v>0</v>
      </c>
      <c r="AS76" s="56" t="str">
        <f t="shared" si="117"/>
        <v>い</v>
      </c>
      <c r="AT76" s="57" t="str">
        <f t="shared" si="118"/>
        <v>左</v>
      </c>
      <c r="AU76" s="58">
        <f t="shared" si="119"/>
        <v>4295098368</v>
      </c>
      <c r="AV76" s="59" t="str">
        <f t="shared" si="120"/>
        <v/>
      </c>
      <c r="AW76" s="60">
        <f t="shared" si="121"/>
        <v>0</v>
      </c>
      <c r="AX76" s="94"/>
      <c r="AY76" s="140">
        <v>407</v>
      </c>
      <c r="AZ76" s="4"/>
      <c r="BA76" s="418"/>
      <c r="BB76" s="13"/>
      <c r="BC76" s="4" t="s">
        <v>298</v>
      </c>
      <c r="BD76" s="16"/>
      <c r="BE76" s="16" t="s">
        <v>67</v>
      </c>
      <c r="BF76" s="16" t="s">
        <v>69</v>
      </c>
      <c r="BG76" s="124" t="s">
        <v>31</v>
      </c>
      <c r="BH76" s="26"/>
      <c r="BI76" s="6" t="s">
        <v>316</v>
      </c>
      <c r="BJ76" s="7" t="s">
        <v>316</v>
      </c>
      <c r="BK76" s="15" t="s">
        <v>317</v>
      </c>
      <c r="BL76" s="149" t="str">
        <f t="shared" si="122"/>
        <v>{"key_code":"slash"}</v>
      </c>
      <c r="BM76" s="107" t="s">
        <v>804</v>
      </c>
      <c r="BN76" s="149" t="str">
        <f t="shared" si="123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47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48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49"/>
        <v/>
      </c>
      <c r="K77" s="110" t="str">
        <f t="shared" si="50"/>
        <v/>
      </c>
      <c r="L77" s="110" t="str">
        <f t="shared" si="25"/>
        <v/>
      </c>
      <c r="M77" s="110" t="str">
        <f t="shared" si="51"/>
        <v/>
      </c>
      <c r="N77" s="110" t="str">
        <f t="shared" si="27"/>
        <v/>
      </c>
      <c r="O77" s="110" t="str">
        <f t="shared" si="52"/>
        <v/>
      </c>
      <c r="P77" s="110" t="str">
        <f t="shared" si="29"/>
        <v/>
      </c>
      <c r="Q77" s="110" t="str">
        <f t="shared" si="53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/>
      </c>
      <c r="W77" s="110" t="str">
        <f t="shared" si="54"/>
        <v/>
      </c>
      <c r="X77" s="110" t="str">
        <f t="shared" si="55"/>
        <v/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1"/>
        <v>3</v>
      </c>
      <c r="AC77" s="27" t="str">
        <f t="shared" si="102"/>
        <v>A</v>
      </c>
      <c r="AD77" s="27">
        <f t="shared" si="103"/>
        <v>1</v>
      </c>
      <c r="AE77" s="27">
        <f t="shared" si="104"/>
        <v>0</v>
      </c>
      <c r="AF77" s="34">
        <f t="shared" si="105"/>
        <v>6476005376</v>
      </c>
      <c r="AG77" s="218">
        <f t="shared" si="106"/>
        <v>0</v>
      </c>
      <c r="AH77" s="94"/>
      <c r="AI77" s="56" t="str">
        <f t="shared" si="107"/>
        <v>あ</v>
      </c>
      <c r="AJ77" s="57" t="str">
        <f t="shared" si="108"/>
        <v>い</v>
      </c>
      <c r="AK77" s="58">
        <f t="shared" si="109"/>
        <v>6442450944</v>
      </c>
      <c r="AL77" s="59" t="str">
        <f t="shared" si="110"/>
        <v/>
      </c>
      <c r="AM77" s="57">
        <f t="shared" si="111"/>
        <v>0</v>
      </c>
      <c r="AN77" s="56" t="str">
        <f t="shared" si="112"/>
        <v>あ</v>
      </c>
      <c r="AO77" s="57" t="str">
        <f t="shared" si="113"/>
        <v>ろ</v>
      </c>
      <c r="AP77" s="58">
        <f t="shared" si="114"/>
        <v>2181038080</v>
      </c>
      <c r="AQ77" s="59" t="str">
        <f t="shared" si="115"/>
        <v>ぜ</v>
      </c>
      <c r="AR77" s="57">
        <f t="shared" si="116"/>
        <v>1</v>
      </c>
      <c r="AS77" s="56" t="str">
        <f t="shared" si="117"/>
        <v>い</v>
      </c>
      <c r="AT77" s="57" t="str">
        <f t="shared" si="118"/>
        <v>ろ</v>
      </c>
      <c r="AU77" s="58">
        <f t="shared" si="119"/>
        <v>4328521728</v>
      </c>
      <c r="AV77" s="59" t="str">
        <f t="shared" si="120"/>
        <v/>
      </c>
      <c r="AW77" s="60">
        <f t="shared" si="121"/>
        <v>0</v>
      </c>
      <c r="AX77" s="94"/>
      <c r="AY77" s="140">
        <v>408</v>
      </c>
      <c r="AZ77" s="4"/>
      <c r="BA77" s="418"/>
      <c r="BB77" s="13"/>
      <c r="BC77" s="4" t="s">
        <v>298</v>
      </c>
      <c r="BD77" s="16"/>
      <c r="BE77" s="16" t="s">
        <v>67</v>
      </c>
      <c r="BF77" s="16" t="s">
        <v>69</v>
      </c>
      <c r="BG77" s="124" t="s">
        <v>56</v>
      </c>
      <c r="BH77" s="26"/>
      <c r="BI77" s="6" t="s">
        <v>329</v>
      </c>
      <c r="BJ77" s="7" t="s">
        <v>330</v>
      </c>
      <c r="BK77" s="15" t="s">
        <v>331</v>
      </c>
      <c r="BL77" s="149" t="str">
        <f t="shared" si="122"/>
        <v>{"key_code":"semicolon","modifiers":["option"]},{"key_code":"semicolon","modifiers":["option"]},{"key_code":"return_or_enter"}</v>
      </c>
      <c r="BM77" s="107" t="s">
        <v>681</v>
      </c>
      <c r="BN77" s="149" t="str">
        <f t="shared" si="123"/>
        <v>{"key_code":"semicolon","modifiers":["option"]},{"key_code":"semicolon","modifiers":["option"]}</v>
      </c>
      <c r="BO77" s="397"/>
      <c r="BP77" s="398"/>
    </row>
    <row r="78" spans="1:68" ht="63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47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48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49"/>
        <v/>
      </c>
      <c r="K78" s="110" t="str">
        <f t="shared" si="50"/>
        <v/>
      </c>
      <c r="L78" s="110" t="str">
        <f t="shared" si="25"/>
        <v/>
      </c>
      <c r="M78" s="110" t="str">
        <f t="shared" si="51"/>
        <v/>
      </c>
      <c r="N78" s="110" t="str">
        <f t="shared" si="27"/>
        <v/>
      </c>
      <c r="O78" s="110" t="str">
        <f t="shared" si="52"/>
        <v/>
      </c>
      <c r="P78" s="110" t="str">
        <f t="shared" si="29"/>
        <v/>
      </c>
      <c r="Q78" s="110" t="str">
        <f t="shared" si="53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/>
      </c>
      <c r="W78" s="110" t="str">
        <f t="shared" si="54"/>
        <v/>
      </c>
      <c r="X78" s="110" t="str">
        <f t="shared" si="55"/>
        <v/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1"/>
        <v>3</v>
      </c>
      <c r="AC78" s="27" t="str">
        <f t="shared" si="102"/>
        <v>A</v>
      </c>
      <c r="AD78" s="27">
        <f t="shared" si="103"/>
        <v>1</v>
      </c>
      <c r="AE78" s="27">
        <f t="shared" si="104"/>
        <v>0</v>
      </c>
      <c r="AF78" s="34">
        <f t="shared" si="105"/>
        <v>6509559808</v>
      </c>
      <c r="AG78" s="218">
        <f t="shared" si="106"/>
        <v>0</v>
      </c>
      <c r="AH78" s="94"/>
      <c r="AI78" s="56" t="str">
        <f t="shared" si="107"/>
        <v>あ</v>
      </c>
      <c r="AJ78" s="57" t="str">
        <f t="shared" si="108"/>
        <v>い</v>
      </c>
      <c r="AK78" s="58">
        <f t="shared" si="109"/>
        <v>6442450944</v>
      </c>
      <c r="AL78" s="59" t="str">
        <f t="shared" si="110"/>
        <v/>
      </c>
      <c r="AM78" s="57">
        <f t="shared" si="111"/>
        <v>0</v>
      </c>
      <c r="AN78" s="56" t="str">
        <f t="shared" si="112"/>
        <v>あ</v>
      </c>
      <c r="AO78" s="57" t="str">
        <f t="shared" si="113"/>
        <v>け</v>
      </c>
      <c r="AP78" s="58">
        <f t="shared" si="114"/>
        <v>2214592512</v>
      </c>
      <c r="AQ78" s="59" t="str">
        <f t="shared" si="115"/>
        <v>げ</v>
      </c>
      <c r="AR78" s="57">
        <f t="shared" si="116"/>
        <v>1</v>
      </c>
      <c r="AS78" s="56" t="str">
        <f t="shared" si="117"/>
        <v>い</v>
      </c>
      <c r="AT78" s="57" t="str">
        <f t="shared" si="118"/>
        <v>け</v>
      </c>
      <c r="AU78" s="58">
        <f t="shared" si="119"/>
        <v>4362076160</v>
      </c>
      <c r="AV78" s="59" t="str">
        <f t="shared" si="120"/>
        <v/>
      </c>
      <c r="AW78" s="60">
        <f t="shared" si="121"/>
        <v>0</v>
      </c>
      <c r="AX78" s="94"/>
      <c r="AY78" s="140">
        <v>409</v>
      </c>
      <c r="AZ78" s="4"/>
      <c r="BA78" s="418"/>
      <c r="BB78" s="13"/>
      <c r="BC78" s="4" t="s">
        <v>298</v>
      </c>
      <c r="BD78" s="16"/>
      <c r="BE78" s="16" t="s">
        <v>67</v>
      </c>
      <c r="BF78" s="16" t="s">
        <v>69</v>
      </c>
      <c r="BG78" s="124" t="s">
        <v>58</v>
      </c>
      <c r="BH78" s="26"/>
      <c r="BI78" s="6" t="s">
        <v>320</v>
      </c>
      <c r="BJ78" s="7" t="s">
        <v>321</v>
      </c>
      <c r="BK78" s="15" t="s">
        <v>322</v>
      </c>
      <c r="BL78" s="149" t="str">
        <f t="shared" si="122"/>
        <v>{"key_code":"b","modifiers":["shift","option"]},{"key_code":"3"},{"key_code":"0"},{"key_code":"0"},{"key_code":"a"},{"key_code":"lang1"}</v>
      </c>
      <c r="BM78" s="107" t="s">
        <v>323</v>
      </c>
      <c r="BN78" s="149" t="str">
        <f t="shared" si="123"/>
        <v>{"key_code":"b","modifiers":["shift","option"]},{"key_code":"3"},{"key_code":"0"},{"key_code":"0"},{"key_code":"a"},{"key_code":"lang2"}</v>
      </c>
      <c r="BO78" s="397"/>
      <c r="BP78" s="398"/>
    </row>
    <row r="79" spans="1:68" ht="42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47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48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49"/>
        <v/>
      </c>
      <c r="K79" s="110" t="str">
        <f t="shared" si="50"/>
        <v/>
      </c>
      <c r="L79" s="110" t="str">
        <f t="shared" si="25"/>
        <v/>
      </c>
      <c r="M79" s="110" t="str">
        <f t="shared" si="51"/>
        <v/>
      </c>
      <c r="N79" s="110" t="str">
        <f t="shared" si="27"/>
        <v/>
      </c>
      <c r="O79" s="110" t="str">
        <f t="shared" si="52"/>
        <v/>
      </c>
      <c r="P79" s="110" t="str">
        <f t="shared" si="29"/>
        <v/>
      </c>
      <c r="Q79" s="110" t="str">
        <f t="shared" si="53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/>
      </c>
      <c r="W79" s="110" t="str">
        <f t="shared" si="54"/>
        <v/>
      </c>
      <c r="X79" s="110" t="str">
        <f t="shared" si="55"/>
        <v/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1"/>
        <v>3</v>
      </c>
      <c r="AC79" s="27" t="str">
        <f t="shared" si="102"/>
        <v>A</v>
      </c>
      <c r="AD79" s="27">
        <f t="shared" si="103"/>
        <v>1</v>
      </c>
      <c r="AE79" s="27">
        <f t="shared" si="104"/>
        <v>0</v>
      </c>
      <c r="AF79" s="34">
        <f t="shared" si="105"/>
        <v>6576668672</v>
      </c>
      <c r="AG79" s="218">
        <f t="shared" si="106"/>
        <v>0</v>
      </c>
      <c r="AH79" s="94"/>
      <c r="AI79" s="56" t="str">
        <f t="shared" si="107"/>
        <v>あ</v>
      </c>
      <c r="AJ79" s="57" t="str">
        <f t="shared" si="108"/>
        <v>い</v>
      </c>
      <c r="AK79" s="58">
        <f t="shared" si="109"/>
        <v>6442450944</v>
      </c>
      <c r="AL79" s="59" t="str">
        <f t="shared" si="110"/>
        <v/>
      </c>
      <c r="AM79" s="57">
        <f t="shared" si="111"/>
        <v>0</v>
      </c>
      <c r="AN79" s="56" t="str">
        <f t="shared" si="112"/>
        <v>あ</v>
      </c>
      <c r="AO79" s="57" t="str">
        <f t="shared" si="113"/>
        <v>と</v>
      </c>
      <c r="AP79" s="58">
        <f t="shared" si="114"/>
        <v>2281701376</v>
      </c>
      <c r="AQ79" s="59" t="str">
        <f t="shared" si="115"/>
        <v>ど</v>
      </c>
      <c r="AR79" s="57">
        <f t="shared" si="116"/>
        <v>1</v>
      </c>
      <c r="AS79" s="56" t="str">
        <f t="shared" si="117"/>
        <v>い</v>
      </c>
      <c r="AT79" s="57" t="str">
        <f t="shared" si="118"/>
        <v>と</v>
      </c>
      <c r="AU79" s="58">
        <f t="shared" si="119"/>
        <v>4429185024</v>
      </c>
      <c r="AV79" s="59" t="str">
        <f t="shared" si="120"/>
        <v/>
      </c>
      <c r="AW79" s="60">
        <f t="shared" si="121"/>
        <v>0</v>
      </c>
      <c r="AX79" s="94"/>
      <c r="AY79" s="140">
        <v>410</v>
      </c>
      <c r="AZ79" s="4"/>
      <c r="BA79" s="418"/>
      <c r="BB79" s="13"/>
      <c r="BC79" s="4" t="s">
        <v>298</v>
      </c>
      <c r="BD79" s="16"/>
      <c r="BE79" s="16" t="s">
        <v>67</v>
      </c>
      <c r="BF79" s="16" t="s">
        <v>69</v>
      </c>
      <c r="BG79" s="124" t="s">
        <v>60</v>
      </c>
      <c r="BH79" s="26"/>
      <c r="BI79" s="6" t="s">
        <v>326</v>
      </c>
      <c r="BJ79" s="7" t="s">
        <v>327</v>
      </c>
      <c r="BK79" s="15" t="s">
        <v>328</v>
      </c>
      <c r="BL79" s="149" t="str">
        <f t="shared" si="122"/>
        <v>{"key_code":"slash","modifiers":["shift"]},{"key_code":"return_or_enter"}</v>
      </c>
      <c r="BM79" s="107" t="s">
        <v>682</v>
      </c>
      <c r="BN79" s="149" t="str">
        <f t="shared" si="123"/>
        <v>{"key_code":"slash","modifiers":["shift"]}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47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48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49"/>
        <v/>
      </c>
      <c r="K80" s="110" t="str">
        <f t="shared" si="50"/>
        <v/>
      </c>
      <c r="L80" s="110" t="str">
        <f t="shared" si="25"/>
        <v/>
      </c>
      <c r="M80" s="110" t="str">
        <f t="shared" si="51"/>
        <v/>
      </c>
      <c r="N80" s="110" t="str">
        <f t="shared" si="27"/>
        <v/>
      </c>
      <c r="O80" s="110" t="str">
        <f t="shared" si="52"/>
        <v/>
      </c>
      <c r="P80" s="110" t="str">
        <f t="shared" si="29"/>
        <v/>
      </c>
      <c r="Q80" s="110" t="str">
        <f t="shared" si="53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/>
      </c>
      <c r="W80" s="110" t="str">
        <f t="shared" si="54"/>
        <v/>
      </c>
      <c r="X80" s="110" t="str">
        <f t="shared" si="55"/>
        <v/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1"/>
        <v>3</v>
      </c>
      <c r="AC80" s="27" t="str">
        <f t="shared" si="102"/>
        <v>A</v>
      </c>
      <c r="AD80" s="27">
        <f t="shared" si="103"/>
        <v>1</v>
      </c>
      <c r="AE80" s="27">
        <f t="shared" si="104"/>
        <v>0</v>
      </c>
      <c r="AF80" s="34">
        <f t="shared" si="105"/>
        <v>6710886400</v>
      </c>
      <c r="AG80" s="218">
        <f t="shared" si="106"/>
        <v>0</v>
      </c>
      <c r="AH80" s="94"/>
      <c r="AI80" s="56" t="str">
        <f t="shared" si="107"/>
        <v>あ</v>
      </c>
      <c r="AJ80" s="57" t="str">
        <f t="shared" si="108"/>
        <v>い</v>
      </c>
      <c r="AK80" s="58">
        <f t="shared" si="109"/>
        <v>6442450944</v>
      </c>
      <c r="AL80" s="59" t="str">
        <f t="shared" si="110"/>
        <v/>
      </c>
      <c r="AM80" s="57">
        <f t="shared" si="111"/>
        <v>0</v>
      </c>
      <c r="AN80" s="56" t="str">
        <f t="shared" si="112"/>
        <v>あ</v>
      </c>
      <c r="AO80" s="57" t="str">
        <f t="shared" si="113"/>
        <v>か</v>
      </c>
      <c r="AP80" s="58">
        <f t="shared" si="114"/>
        <v>2415919104</v>
      </c>
      <c r="AQ80" s="59" t="str">
        <f t="shared" si="115"/>
        <v>が</v>
      </c>
      <c r="AR80" s="57">
        <f t="shared" si="116"/>
        <v>1</v>
      </c>
      <c r="AS80" s="56" t="str">
        <f t="shared" si="117"/>
        <v>い</v>
      </c>
      <c r="AT80" s="57" t="str">
        <f t="shared" si="118"/>
        <v>か</v>
      </c>
      <c r="AU80" s="58">
        <f t="shared" si="119"/>
        <v>4563402752</v>
      </c>
      <c r="AV80" s="59" t="str">
        <f t="shared" si="120"/>
        <v/>
      </c>
      <c r="AW80" s="60">
        <f t="shared" si="121"/>
        <v>0</v>
      </c>
      <c r="AX80" s="94"/>
      <c r="AY80" s="140">
        <v>411</v>
      </c>
      <c r="AZ80" s="4"/>
      <c r="BA80" s="418"/>
      <c r="BB80" s="13"/>
      <c r="BC80" s="4" t="s">
        <v>298</v>
      </c>
      <c r="BD80" s="16"/>
      <c r="BE80" s="16" t="s">
        <v>67</v>
      </c>
      <c r="BF80" s="16" t="s">
        <v>69</v>
      </c>
      <c r="BG80" s="124" t="s">
        <v>62</v>
      </c>
      <c r="BH80" s="26"/>
      <c r="BI80" s="6" t="s">
        <v>324</v>
      </c>
      <c r="BJ80" s="7" t="s">
        <v>325</v>
      </c>
      <c r="BK80" s="15" t="s">
        <v>742</v>
      </c>
      <c r="BL80" s="149" t="str">
        <f t="shared" si="122"/>
        <v>{"key_code":"close_bracket"},{"key_code":"return_or_enter"}</v>
      </c>
      <c r="BM80" s="107" t="s">
        <v>761</v>
      </c>
      <c r="BN80" s="149" t="str">
        <f t="shared" si="123"/>
        <v>{"key_code":"lang1"},{"key_code":"close_bracket"},{"key_code":"return_or_enter"},{"key_code":"lang2"}</v>
      </c>
      <c r="BO80" s="397" t="s">
        <v>744</v>
      </c>
      <c r="BP80" s="398" t="s">
        <v>762</v>
      </c>
    </row>
    <row r="81" spans="1:68" ht="42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47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48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49"/>
        <v/>
      </c>
      <c r="K81" s="110" t="str">
        <f t="shared" si="50"/>
        <v/>
      </c>
      <c r="L81" s="110" t="str">
        <f t="shared" si="25"/>
        <v/>
      </c>
      <c r="M81" s="110" t="str">
        <f t="shared" si="51"/>
        <v/>
      </c>
      <c r="N81" s="110" t="str">
        <f t="shared" si="27"/>
        <v/>
      </c>
      <c r="O81" s="110" t="str">
        <f t="shared" si="52"/>
        <v/>
      </c>
      <c r="P81" s="110" t="str">
        <f t="shared" si="29"/>
        <v/>
      </c>
      <c r="Q81" s="110" t="str">
        <f t="shared" si="53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/>
      </c>
      <c r="W81" s="110" t="str">
        <f t="shared" si="54"/>
        <v/>
      </c>
      <c r="X81" s="110" t="str">
        <f t="shared" si="55"/>
        <v/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1"/>
        <v>3</v>
      </c>
      <c r="AC81" s="27" t="str">
        <f t="shared" si="102"/>
        <v>A</v>
      </c>
      <c r="AD81" s="27">
        <f t="shared" si="103"/>
        <v>1</v>
      </c>
      <c r="AE81" s="27">
        <f t="shared" si="104"/>
        <v>0</v>
      </c>
      <c r="AF81" s="34">
        <f t="shared" si="105"/>
        <v>6979321856</v>
      </c>
      <c r="AG81" s="218">
        <f t="shared" si="106"/>
        <v>0</v>
      </c>
      <c r="AH81" s="94"/>
      <c r="AI81" s="56" t="str">
        <f t="shared" si="107"/>
        <v>あ</v>
      </c>
      <c r="AJ81" s="57" t="str">
        <f t="shared" si="108"/>
        <v>い</v>
      </c>
      <c r="AK81" s="58">
        <f t="shared" si="109"/>
        <v>6442450944</v>
      </c>
      <c r="AL81" s="59" t="str">
        <f t="shared" si="110"/>
        <v/>
      </c>
      <c r="AM81" s="57">
        <f t="shared" si="111"/>
        <v>0</v>
      </c>
      <c r="AN81" s="56" t="str">
        <f t="shared" si="112"/>
        <v>あ</v>
      </c>
      <c r="AO81" s="57" t="str">
        <f t="shared" si="113"/>
        <v>(っ)</v>
      </c>
      <c r="AP81" s="58">
        <f t="shared" si="114"/>
        <v>2684354560</v>
      </c>
      <c r="AQ81" s="59" t="str">
        <f t="shared" si="115"/>
        <v>ぢ</v>
      </c>
      <c r="AR81" s="57">
        <f t="shared" si="116"/>
        <v>1</v>
      </c>
      <c r="AS81" s="56" t="str">
        <f t="shared" si="117"/>
        <v>い</v>
      </c>
      <c r="AT81" s="57" t="str">
        <f t="shared" si="118"/>
        <v>(っ)</v>
      </c>
      <c r="AU81" s="58">
        <f t="shared" si="119"/>
        <v>4831838208</v>
      </c>
      <c r="AV81" s="59" t="str">
        <f t="shared" si="120"/>
        <v/>
      </c>
      <c r="AW81" s="60">
        <f t="shared" si="121"/>
        <v>0</v>
      </c>
      <c r="AX81" s="94"/>
      <c r="AY81" s="140">
        <v>412</v>
      </c>
      <c r="AZ81" s="4"/>
      <c r="BA81" s="418"/>
      <c r="BB81" s="13"/>
      <c r="BC81" s="4" t="s">
        <v>298</v>
      </c>
      <c r="BD81" s="16"/>
      <c r="BE81" s="16" t="s">
        <v>67</v>
      </c>
      <c r="BF81" s="16" t="s">
        <v>69</v>
      </c>
      <c r="BG81" s="124" t="s">
        <v>794</v>
      </c>
      <c r="BH81" s="26"/>
      <c r="BI81" s="6" t="s">
        <v>318</v>
      </c>
      <c r="BJ81" s="7" t="s">
        <v>319</v>
      </c>
      <c r="BK81" s="15" t="s">
        <v>740</v>
      </c>
      <c r="BL81" s="149" t="str">
        <f t="shared" si="122"/>
        <v>{"key_code":"8","modifiers":["shift"]},{"key_code":"return_or_enter"}</v>
      </c>
      <c r="BM81" s="107" t="s">
        <v>753</v>
      </c>
      <c r="BN81" s="149" t="str">
        <f t="shared" si="123"/>
        <v>{"key_code":"8","modifiers":["shift"]}</v>
      </c>
      <c r="BO81" s="397" t="s">
        <v>739</v>
      </c>
      <c r="BP81" s="398" t="s">
        <v>754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47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48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49"/>
        <v/>
      </c>
      <c r="K82" s="110" t="str">
        <f t="shared" si="50"/>
        <v/>
      </c>
      <c r="L82" s="110" t="str">
        <f t="shared" si="25"/>
        <v/>
      </c>
      <c r="M82" s="110" t="str">
        <f t="shared" si="51"/>
        <v/>
      </c>
      <c r="N82" s="110" t="str">
        <f t="shared" si="27"/>
        <v/>
      </c>
      <c r="O82" s="110" t="str">
        <f t="shared" si="52"/>
        <v/>
      </c>
      <c r="P82" s="110" t="str">
        <f t="shared" si="29"/>
        <v/>
      </c>
      <c r="Q82" s="110" t="str">
        <f t="shared" si="53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/>
      </c>
      <c r="W82" s="110" t="str">
        <f t="shared" si="54"/>
        <v/>
      </c>
      <c r="X82" s="110" t="str">
        <f t="shared" si="55"/>
        <v/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1"/>
        <v>3</v>
      </c>
      <c r="AC82" s="27" t="str">
        <f t="shared" si="102"/>
        <v>A</v>
      </c>
      <c r="AD82" s="27">
        <f t="shared" si="103"/>
        <v>1</v>
      </c>
      <c r="AE82" s="27">
        <f t="shared" si="104"/>
        <v>0</v>
      </c>
      <c r="AF82" s="34">
        <f t="shared" si="105"/>
        <v>143881404416</v>
      </c>
      <c r="AG82" s="218">
        <f t="shared" si="106"/>
        <v>0</v>
      </c>
      <c r="AH82" s="94"/>
      <c r="AI82" s="56" t="str">
        <f t="shared" si="107"/>
        <v>あ</v>
      </c>
      <c r="AJ82" s="57" t="str">
        <f t="shared" si="108"/>
        <v>い</v>
      </c>
      <c r="AK82" s="58">
        <f t="shared" si="109"/>
        <v>6442450944</v>
      </c>
      <c r="AL82" s="59" t="str">
        <f t="shared" si="110"/>
        <v/>
      </c>
      <c r="AM82" s="57">
        <f t="shared" si="111"/>
        <v>0</v>
      </c>
      <c r="AN82" s="56" t="str">
        <f t="shared" si="112"/>
        <v>あ</v>
      </c>
      <c r="AO82" s="57" t="str">
        <f t="shared" si="113"/>
        <v>ほ</v>
      </c>
      <c r="AP82" s="58">
        <f t="shared" si="114"/>
        <v>139586437120</v>
      </c>
      <c r="AQ82" s="59" t="str">
        <f t="shared" si="115"/>
        <v>ぼ</v>
      </c>
      <c r="AR82" s="57">
        <f t="shared" si="116"/>
        <v>1</v>
      </c>
      <c r="AS82" s="56" t="str">
        <f t="shared" si="117"/>
        <v>い</v>
      </c>
      <c r="AT82" s="57" t="str">
        <f t="shared" si="118"/>
        <v>ほ</v>
      </c>
      <c r="AU82" s="58">
        <f t="shared" si="119"/>
        <v>141733920768</v>
      </c>
      <c r="AV82" s="59" t="str">
        <f t="shared" si="120"/>
        <v/>
      </c>
      <c r="AW82" s="60">
        <f t="shared" si="121"/>
        <v>0</v>
      </c>
      <c r="AX82" s="94"/>
      <c r="AY82" s="140">
        <v>413</v>
      </c>
      <c r="AZ82" s="4"/>
      <c r="BA82" s="418"/>
      <c r="BB82" s="13"/>
      <c r="BC82" s="4" t="s">
        <v>298</v>
      </c>
      <c r="BD82" s="16"/>
      <c r="BE82" s="16" t="s">
        <v>67</v>
      </c>
      <c r="BF82" s="16" t="s">
        <v>69</v>
      </c>
      <c r="BG82" s="124" t="s">
        <v>84</v>
      </c>
      <c r="BH82" s="26"/>
      <c r="BI82" s="6" t="s">
        <v>343</v>
      </c>
      <c r="BJ82" s="7" t="s">
        <v>344</v>
      </c>
      <c r="BK82" s="15" t="s">
        <v>690</v>
      </c>
      <c r="BL82" s="149" t="str">
        <f t="shared" si="122"/>
        <v>{"key_code":"b","modifiers":["shift","option"]},{"key_code":"2"},{"key_code":"5"},{"key_code":"0"},{"key_code":"2"},{"key_code":"2"},{"key_code":"5"},{"key_code":"0"},{"key_code":"2"},{"key_code":"lang1"}</v>
      </c>
      <c r="BM82" s="107" t="s">
        <v>793</v>
      </c>
      <c r="BN82" s="149" t="str">
        <f t="shared" si="123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63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47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48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49"/>
        <v/>
      </c>
      <c r="K83" s="110" t="str">
        <f t="shared" si="50"/>
        <v/>
      </c>
      <c r="L83" s="110" t="str">
        <f t="shared" si="25"/>
        <v/>
      </c>
      <c r="M83" s="110" t="str">
        <f t="shared" si="51"/>
        <v/>
      </c>
      <c r="N83" s="110" t="str">
        <f t="shared" si="27"/>
        <v/>
      </c>
      <c r="O83" s="110" t="str">
        <f t="shared" si="52"/>
        <v/>
      </c>
      <c r="P83" s="110" t="str">
        <f t="shared" si="29"/>
        <v/>
      </c>
      <c r="Q83" s="110" t="str">
        <f t="shared" si="53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/>
      </c>
      <c r="W83" s="110" t="str">
        <f t="shared" si="54"/>
        <v/>
      </c>
      <c r="X83" s="110" t="str">
        <f t="shared" si="55"/>
        <v/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1"/>
        <v>3</v>
      </c>
      <c r="AC83" s="27" t="str">
        <f t="shared" si="102"/>
        <v>A</v>
      </c>
      <c r="AD83" s="27">
        <f t="shared" si="103"/>
        <v>1</v>
      </c>
      <c r="AE83" s="27">
        <f t="shared" si="104"/>
        <v>0</v>
      </c>
      <c r="AF83" s="34">
        <f t="shared" si="105"/>
        <v>281320357888</v>
      </c>
      <c r="AG83" s="218">
        <f t="shared" si="106"/>
        <v>0</v>
      </c>
      <c r="AH83" s="94"/>
      <c r="AI83" s="56" t="str">
        <f t="shared" si="107"/>
        <v>あ</v>
      </c>
      <c r="AJ83" s="57" t="str">
        <f t="shared" si="108"/>
        <v>い</v>
      </c>
      <c r="AK83" s="58">
        <f t="shared" si="109"/>
        <v>6442450944</v>
      </c>
      <c r="AL83" s="59" t="str">
        <f t="shared" si="110"/>
        <v/>
      </c>
      <c r="AM83" s="57">
        <f t="shared" si="111"/>
        <v>0</v>
      </c>
      <c r="AN83" s="56" t="str">
        <f t="shared" si="112"/>
        <v>あ</v>
      </c>
      <c r="AO83" s="57" t="str">
        <f t="shared" si="113"/>
        <v>ひ</v>
      </c>
      <c r="AP83" s="58">
        <f t="shared" si="114"/>
        <v>277025390592</v>
      </c>
      <c r="AQ83" s="59" t="str">
        <f t="shared" si="115"/>
        <v>び</v>
      </c>
      <c r="AR83" s="57">
        <f t="shared" si="116"/>
        <v>1</v>
      </c>
      <c r="AS83" s="56" t="str">
        <f t="shared" si="117"/>
        <v>い</v>
      </c>
      <c r="AT83" s="57" t="str">
        <f t="shared" si="118"/>
        <v>ひ</v>
      </c>
      <c r="AU83" s="58">
        <f t="shared" si="119"/>
        <v>279172874240</v>
      </c>
      <c r="AV83" s="59" t="str">
        <f t="shared" si="120"/>
        <v/>
      </c>
      <c r="AW83" s="60">
        <f t="shared" si="121"/>
        <v>0</v>
      </c>
      <c r="AX83" s="94"/>
      <c r="AY83" s="140">
        <v>414</v>
      </c>
      <c r="AZ83" s="4"/>
      <c r="BA83" s="418"/>
      <c r="BB83" s="13"/>
      <c r="BC83" s="4" t="s">
        <v>298</v>
      </c>
      <c r="BD83" s="16"/>
      <c r="BE83" s="16" t="s">
        <v>67</v>
      </c>
      <c r="BF83" s="16" t="s">
        <v>69</v>
      </c>
      <c r="BG83" s="124" t="s">
        <v>86</v>
      </c>
      <c r="BH83" s="26"/>
      <c r="BI83" s="6" t="s">
        <v>334</v>
      </c>
      <c r="BJ83" s="7" t="s">
        <v>335</v>
      </c>
      <c r="BK83" s="15" t="s">
        <v>336</v>
      </c>
      <c r="BL83" s="149" t="str">
        <f t="shared" si="122"/>
        <v>{"key_code":"b","modifiers":["shift","option"]},{"key_code":"3"},{"key_code":"0"},{"key_code":"0"},{"key_code":"b"},{"key_code":"lang1"}</v>
      </c>
      <c r="BM83" s="107" t="s">
        <v>337</v>
      </c>
      <c r="BN83" s="149" t="str">
        <f t="shared" si="123"/>
        <v>{"key_code":"b","modifiers":["shift","option"]},{"key_code":"3"},{"key_code":"0"},{"key_code":"0"},{"key_code":"b"},{"key_code":"lang2"}</v>
      </c>
      <c r="BO83" s="397"/>
      <c r="BP83" s="398"/>
    </row>
    <row r="84" spans="1:68" ht="42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47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48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49"/>
        <v/>
      </c>
      <c r="K84" s="110" t="str">
        <f t="shared" si="50"/>
        <v/>
      </c>
      <c r="L84" s="110" t="str">
        <f t="shared" si="25"/>
        <v/>
      </c>
      <c r="M84" s="110" t="str">
        <f t="shared" si="51"/>
        <v/>
      </c>
      <c r="N84" s="110" t="str">
        <f t="shared" si="27"/>
        <v/>
      </c>
      <c r="O84" s="110" t="str">
        <f t="shared" si="52"/>
        <v/>
      </c>
      <c r="P84" s="110" t="str">
        <f t="shared" si="29"/>
        <v/>
      </c>
      <c r="Q84" s="110" t="str">
        <f t="shared" si="53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/>
      </c>
      <c r="W84" s="110" t="str">
        <f t="shared" si="54"/>
        <v/>
      </c>
      <c r="X84" s="110" t="str">
        <f t="shared" si="55"/>
        <v/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1"/>
        <v>3</v>
      </c>
      <c r="AC84" s="27" t="str">
        <f t="shared" si="102"/>
        <v>A</v>
      </c>
      <c r="AD84" s="27">
        <f t="shared" si="103"/>
        <v>1</v>
      </c>
      <c r="AE84" s="27">
        <f t="shared" si="104"/>
        <v>0</v>
      </c>
      <c r="AF84" s="34">
        <f t="shared" si="105"/>
        <v>556198264832</v>
      </c>
      <c r="AG84" s="218">
        <f t="shared" si="106"/>
        <v>0</v>
      </c>
      <c r="AH84" s="94"/>
      <c r="AI84" s="56" t="str">
        <f t="shared" si="107"/>
        <v>あ</v>
      </c>
      <c r="AJ84" s="57" t="str">
        <f t="shared" si="108"/>
        <v>い</v>
      </c>
      <c r="AK84" s="58">
        <f t="shared" si="109"/>
        <v>6442450944</v>
      </c>
      <c r="AL84" s="59" t="str">
        <f t="shared" si="110"/>
        <v/>
      </c>
      <c r="AM84" s="57">
        <f t="shared" si="111"/>
        <v>0</v>
      </c>
      <c r="AN84" s="56" t="str">
        <f t="shared" si="112"/>
        <v>あ</v>
      </c>
      <c r="AO84" s="57" t="str">
        <f t="shared" si="113"/>
        <v>は</v>
      </c>
      <c r="AP84" s="58">
        <f t="shared" si="114"/>
        <v>551903297536</v>
      </c>
      <c r="AQ84" s="59" t="str">
        <f t="shared" si="115"/>
        <v>ば</v>
      </c>
      <c r="AR84" s="57">
        <f t="shared" si="116"/>
        <v>1</v>
      </c>
      <c r="AS84" s="56" t="str">
        <f t="shared" si="117"/>
        <v>い</v>
      </c>
      <c r="AT84" s="57" t="str">
        <f t="shared" si="118"/>
        <v>は</v>
      </c>
      <c r="AU84" s="58">
        <f t="shared" si="119"/>
        <v>554050781184</v>
      </c>
      <c r="AV84" s="59" t="str">
        <f t="shared" si="120"/>
        <v/>
      </c>
      <c r="AW84" s="60">
        <f t="shared" si="121"/>
        <v>0</v>
      </c>
      <c r="AX84" s="94"/>
      <c r="AY84" s="140">
        <v>415</v>
      </c>
      <c r="AZ84" s="4"/>
      <c r="BA84" s="418"/>
      <c r="BB84" s="13"/>
      <c r="BC84" s="4" t="s">
        <v>298</v>
      </c>
      <c r="BD84" s="16"/>
      <c r="BE84" s="16" t="s">
        <v>67</v>
      </c>
      <c r="BF84" s="16" t="s">
        <v>69</v>
      </c>
      <c r="BG84" s="124" t="s">
        <v>88</v>
      </c>
      <c r="BH84" s="26"/>
      <c r="BI84" s="6" t="s">
        <v>340</v>
      </c>
      <c r="BJ84" s="7" t="s">
        <v>341</v>
      </c>
      <c r="BK84" s="15" t="s">
        <v>342</v>
      </c>
      <c r="BL84" s="149" t="str">
        <f t="shared" si="122"/>
        <v>{"key_code":"1","modifiers":["shift"]},{"key_code":"return_or_enter"}</v>
      </c>
      <c r="BM84" s="107" t="s">
        <v>580</v>
      </c>
      <c r="BN84" s="149" t="str">
        <f t="shared" si="123"/>
        <v>{"key_code":"1","modifiers":["shift"]}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47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48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49"/>
        <v/>
      </c>
      <c r="K85" s="110" t="str">
        <f t="shared" si="50"/>
        <v/>
      </c>
      <c r="L85" s="110" t="str">
        <f t="shared" si="25"/>
        <v/>
      </c>
      <c r="M85" s="110" t="str">
        <f t="shared" si="51"/>
        <v/>
      </c>
      <c r="N85" s="110" t="str">
        <f t="shared" si="27"/>
        <v/>
      </c>
      <c r="O85" s="110" t="str">
        <f t="shared" si="52"/>
        <v/>
      </c>
      <c r="P85" s="110" t="str">
        <f t="shared" si="29"/>
        <v/>
      </c>
      <c r="Q85" s="110" t="str">
        <f t="shared" si="53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/>
      </c>
      <c r="W85" s="110" t="str">
        <f t="shared" si="54"/>
        <v/>
      </c>
      <c r="X85" s="110" t="str">
        <f t="shared" si="55"/>
        <v/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1"/>
        <v>3</v>
      </c>
      <c r="AC85" s="27" t="str">
        <f t="shared" si="102"/>
        <v>A</v>
      </c>
      <c r="AD85" s="27">
        <f t="shared" si="103"/>
        <v>1</v>
      </c>
      <c r="AE85" s="27">
        <f t="shared" si="104"/>
        <v>0</v>
      </c>
      <c r="AF85" s="34">
        <f t="shared" si="105"/>
        <v>1105954078720</v>
      </c>
      <c r="AG85" s="218">
        <f t="shared" si="106"/>
        <v>0</v>
      </c>
      <c r="AH85" s="94"/>
      <c r="AI85" s="56" t="str">
        <f t="shared" si="107"/>
        <v>あ</v>
      </c>
      <c r="AJ85" s="57" t="str">
        <f t="shared" si="108"/>
        <v>い</v>
      </c>
      <c r="AK85" s="58">
        <f t="shared" si="109"/>
        <v>6442450944</v>
      </c>
      <c r="AL85" s="59" t="str">
        <f t="shared" si="110"/>
        <v/>
      </c>
      <c r="AM85" s="57">
        <f t="shared" si="111"/>
        <v>0</v>
      </c>
      <c r="AN85" s="56" t="str">
        <f t="shared" si="112"/>
        <v>あ</v>
      </c>
      <c r="AO85" s="57" t="str">
        <f t="shared" si="113"/>
        <v>こ</v>
      </c>
      <c r="AP85" s="58">
        <f t="shared" si="114"/>
        <v>1101659111424</v>
      </c>
      <c r="AQ85" s="59" t="str">
        <f t="shared" si="115"/>
        <v>ご</v>
      </c>
      <c r="AR85" s="57">
        <f t="shared" si="116"/>
        <v>1</v>
      </c>
      <c r="AS85" s="56" t="str">
        <f t="shared" si="117"/>
        <v>い</v>
      </c>
      <c r="AT85" s="57" t="str">
        <f t="shared" si="118"/>
        <v>こ</v>
      </c>
      <c r="AU85" s="58">
        <f t="shared" si="119"/>
        <v>1103806595072</v>
      </c>
      <c r="AV85" s="59" t="str">
        <f t="shared" si="120"/>
        <v/>
      </c>
      <c r="AW85" s="60">
        <f t="shared" si="121"/>
        <v>0</v>
      </c>
      <c r="AX85" s="94"/>
      <c r="AY85" s="140">
        <v>416</v>
      </c>
      <c r="AZ85" s="4"/>
      <c r="BA85" s="418"/>
      <c r="BB85" s="13"/>
      <c r="BC85" s="4" t="s">
        <v>298</v>
      </c>
      <c r="BD85" s="16"/>
      <c r="BE85" s="16" t="s">
        <v>67</v>
      </c>
      <c r="BF85" s="16" t="s">
        <v>69</v>
      </c>
      <c r="BG85" s="124" t="s">
        <v>90</v>
      </c>
      <c r="BH85" s="26"/>
      <c r="BI85" s="6" t="s">
        <v>338</v>
      </c>
      <c r="BJ85" s="7" t="s">
        <v>339</v>
      </c>
      <c r="BK85" s="15" t="s">
        <v>746</v>
      </c>
      <c r="BL85" s="149" t="str">
        <f t="shared" si="122"/>
        <v>{"key_code":"non_us_pound"},{"key_code":"return_or_enter"}</v>
      </c>
      <c r="BM85" s="107" t="s">
        <v>763</v>
      </c>
      <c r="BN85" s="149" t="str">
        <f t="shared" si="123"/>
        <v>{"key_code":"lang1"},{"key_code":"non_us_pound"},{"key_code":"return_or_enter"},{"key_code":"lang2"}</v>
      </c>
      <c r="BO85" s="397" t="s">
        <v>741</v>
      </c>
      <c r="BP85" s="398" t="s">
        <v>761</v>
      </c>
    </row>
    <row r="86" spans="1:68" ht="42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47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48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49"/>
        <v/>
      </c>
      <c r="K86" s="110" t="str">
        <f t="shared" si="50"/>
        <v/>
      </c>
      <c r="L86" s="110" t="str">
        <f t="shared" si="25"/>
        <v/>
      </c>
      <c r="M86" s="110" t="str">
        <f t="shared" si="51"/>
        <v/>
      </c>
      <c r="N86" s="110" t="str">
        <f t="shared" si="27"/>
        <v/>
      </c>
      <c r="O86" s="110" t="str">
        <f t="shared" si="52"/>
        <v/>
      </c>
      <c r="P86" s="110" t="str">
        <f t="shared" si="29"/>
        <v/>
      </c>
      <c r="Q86" s="110" t="str">
        <f t="shared" si="53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/>
      </c>
      <c r="W86" s="110" t="str">
        <f t="shared" si="54"/>
        <v/>
      </c>
      <c r="X86" s="110" t="str">
        <f t="shared" si="55"/>
        <v/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1"/>
        <v>3</v>
      </c>
      <c r="AC86" s="27" t="str">
        <f t="shared" si="102"/>
        <v>A</v>
      </c>
      <c r="AD86" s="27">
        <f t="shared" si="103"/>
        <v>1</v>
      </c>
      <c r="AE86" s="27">
        <f t="shared" si="104"/>
        <v>0</v>
      </c>
      <c r="AF86" s="34">
        <f t="shared" si="105"/>
        <v>2205465706496</v>
      </c>
      <c r="AG86" s="218">
        <f t="shared" si="106"/>
        <v>0</v>
      </c>
      <c r="AH86" s="94"/>
      <c r="AI86" s="56" t="str">
        <f t="shared" si="107"/>
        <v>あ</v>
      </c>
      <c r="AJ86" s="57" t="str">
        <f t="shared" si="108"/>
        <v>い</v>
      </c>
      <c r="AK86" s="58">
        <f t="shared" si="109"/>
        <v>6442450944</v>
      </c>
      <c r="AL86" s="59" t="str">
        <f t="shared" si="110"/>
        <v/>
      </c>
      <c r="AM86" s="57">
        <f t="shared" si="111"/>
        <v>0</v>
      </c>
      <c r="AN86" s="56" t="str">
        <f t="shared" si="112"/>
        <v>あ</v>
      </c>
      <c r="AO86" s="57" t="str">
        <f t="shared" si="113"/>
        <v>そ</v>
      </c>
      <c r="AP86" s="58">
        <f t="shared" si="114"/>
        <v>2201170739200</v>
      </c>
      <c r="AQ86" s="59" t="str">
        <f t="shared" si="115"/>
        <v>ぞ</v>
      </c>
      <c r="AR86" s="57">
        <f t="shared" si="116"/>
        <v>1</v>
      </c>
      <c r="AS86" s="56" t="str">
        <f t="shared" si="117"/>
        <v>い</v>
      </c>
      <c r="AT86" s="57" t="str">
        <f t="shared" si="118"/>
        <v>そ</v>
      </c>
      <c r="AU86" s="58">
        <f t="shared" si="119"/>
        <v>2203318222848</v>
      </c>
      <c r="AV86" s="59" t="str">
        <f t="shared" si="120"/>
        <v/>
      </c>
      <c r="AW86" s="60">
        <f t="shared" si="121"/>
        <v>0</v>
      </c>
      <c r="AX86" s="94"/>
      <c r="AY86" s="140">
        <v>417</v>
      </c>
      <c r="AZ86" s="4"/>
      <c r="BA86" s="418"/>
      <c r="BB86" s="13"/>
      <c r="BC86" s="4" t="s">
        <v>298</v>
      </c>
      <c r="BD86" s="16"/>
      <c r="BE86" s="16" t="s">
        <v>67</v>
      </c>
      <c r="BF86" s="16" t="s">
        <v>69</v>
      </c>
      <c r="BG86" s="124" t="s">
        <v>92</v>
      </c>
      <c r="BH86" s="26"/>
      <c r="BI86" s="6" t="s">
        <v>332</v>
      </c>
      <c r="BJ86" s="7" t="s">
        <v>333</v>
      </c>
      <c r="BK86" s="15" t="s">
        <v>745</v>
      </c>
      <c r="BL86" s="149" t="str">
        <f t="shared" si="122"/>
        <v>{"key_code":"9","modifiers":["shift"]},{"key_code":"return_or_enter"}</v>
      </c>
      <c r="BM86" s="107" t="s">
        <v>754</v>
      </c>
      <c r="BN86" s="149" t="str">
        <f t="shared" si="123"/>
        <v>{"key_code":"9","modifiers":["shift"]}</v>
      </c>
      <c r="BO86" s="397" t="s">
        <v>743</v>
      </c>
      <c r="BP86" s="398" t="s">
        <v>755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0" t="str">
        <f t="shared" si="47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0" t="str">
        <f t="shared" si="48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49"/>
        <v/>
      </c>
      <c r="K87" s="110" t="str">
        <f t="shared" si="50"/>
        <v/>
      </c>
      <c r="L87" s="110" t="str">
        <f t="shared" si="25"/>
        <v/>
      </c>
      <c r="M87" s="110" t="str">
        <f t="shared" si="51"/>
        <v/>
      </c>
      <c r="N87" s="110" t="str">
        <f t="shared" si="27"/>
        <v/>
      </c>
      <c r="O87" s="110" t="str">
        <f t="shared" si="52"/>
        <v/>
      </c>
      <c r="P87" s="110" t="str">
        <f t="shared" si="29"/>
        <v/>
      </c>
      <c r="Q87" s="110" t="str">
        <f t="shared" si="53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54"/>
        <v/>
      </c>
      <c r="X87" s="110" t="str">
        <f t="shared" si="55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1"/>
        <v>3</v>
      </c>
      <c r="AC87" s="27" t="str">
        <f t="shared" si="102"/>
        <v>A</v>
      </c>
      <c r="AD87" s="27">
        <f t="shared" si="103"/>
        <v>1</v>
      </c>
      <c r="AE87" s="27">
        <f t="shared" si="104"/>
        <v>0</v>
      </c>
      <c r="AF87" s="34">
        <f t="shared" si="105"/>
        <v>402915328</v>
      </c>
      <c r="AG87" s="218">
        <f t="shared" si="106"/>
        <v>0</v>
      </c>
      <c r="AH87" s="94"/>
      <c r="AI87" s="56" t="str">
        <f t="shared" si="107"/>
        <v>と</v>
      </c>
      <c r="AJ87" s="57" t="str">
        <f t="shared" si="108"/>
        <v>か</v>
      </c>
      <c r="AK87" s="58">
        <f t="shared" si="109"/>
        <v>402653184</v>
      </c>
      <c r="AL87" s="59" t="str">
        <f t="shared" si="110"/>
        <v/>
      </c>
      <c r="AM87" s="57">
        <f t="shared" si="111"/>
        <v>0</v>
      </c>
      <c r="AN87" s="56" t="str">
        <f t="shared" si="112"/>
        <v>と</v>
      </c>
      <c r="AO87" s="57" t="str">
        <f t="shared" si="113"/>
        <v>右</v>
      </c>
      <c r="AP87" s="58">
        <f t="shared" si="114"/>
        <v>134479872</v>
      </c>
      <c r="AQ87" s="59" t="str">
        <f t="shared" si="115"/>
        <v/>
      </c>
      <c r="AR87" s="57">
        <f t="shared" si="116"/>
        <v>0</v>
      </c>
      <c r="AS87" s="56" t="str">
        <f t="shared" si="117"/>
        <v>か</v>
      </c>
      <c r="AT87" s="57" t="str">
        <f t="shared" si="118"/>
        <v>右</v>
      </c>
      <c r="AU87" s="58">
        <f t="shared" si="119"/>
        <v>268697600</v>
      </c>
      <c r="AV87" s="59" t="str">
        <f t="shared" si="120"/>
        <v/>
      </c>
      <c r="AW87" s="60">
        <f t="shared" si="121"/>
        <v>0</v>
      </c>
      <c r="AX87" s="94"/>
      <c r="AY87" s="140">
        <v>418</v>
      </c>
      <c r="AZ87" s="4"/>
      <c r="BA87" s="418"/>
      <c r="BB87" s="13"/>
      <c r="BC87" s="4" t="s">
        <v>298</v>
      </c>
      <c r="BD87" s="16"/>
      <c r="BE87" s="16" t="s">
        <v>60</v>
      </c>
      <c r="BF87" s="16" t="s">
        <v>62</v>
      </c>
      <c r="BG87" s="124" t="s">
        <v>33</v>
      </c>
      <c r="BH87" s="26"/>
      <c r="BI87" s="6" t="s">
        <v>345</v>
      </c>
      <c r="BJ87" s="7" t="s">
        <v>346</v>
      </c>
      <c r="BK87" s="15" t="s">
        <v>347</v>
      </c>
      <c r="BL87" s="149" t="str">
        <f t="shared" si="122"/>
        <v>{"key_code":"up_arrow","modifiers":["command"]}</v>
      </c>
      <c r="BM87" s="107"/>
      <c r="BN87" s="149" t="str">
        <f t="shared" si="123"/>
        <v>{"key_code":"up_arrow","modifiers":["command"]}</v>
      </c>
      <c r="BO87" s="397"/>
      <c r="BP87" s="398"/>
    </row>
    <row r="88" spans="1:68" ht="42">
      <c r="A88" s="352"/>
      <c r="B88" s="353"/>
      <c r="C88" s="362"/>
      <c r="D88" s="363"/>
      <c r="E88" s="358"/>
      <c r="F88" s="249" t="str">
        <f t="shared" ref="F88:F151" si="124">IF(AND($AB88=3,$AC88="A",$BL88&lt;&gt;""),_xlfn.CONCAT(F$3,$BE88,", ",$BF88," &amp; ",$BG88," → ",$BH88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0" t="str">
        <f t="shared" si="47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0" t="str">
        <f t="shared" si="48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0" t="str">
        <f t="shared" ref="I88:I151" si="125">IF(AND($AB88=3,$AC88="C"),_xlfn.CONCAT(I$3,$BE88,", ",$BF88," &amp; ",$BG88," → ",$BH88,CLEAN($BI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si="49"/>
        <v/>
      </c>
      <c r="K88" s="110" t="str">
        <f t="shared" si="50"/>
        <v/>
      </c>
      <c r="L88" s="110" t="str">
        <f t="shared" ref="L88:L151" si="126">IF(AND($AB88=2,$AC88="A"),_xlfn.CONCAT(L$3,$BE88," &amp; ",$BF88," → ",$BH88,CLEAN($BI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0" t="str">
        <f t="shared" si="51"/>
        <v/>
      </c>
      <c r="N88" s="110" t="str">
        <f t="shared" ref="N88:N151" si="127">IF(AND($AB88=2,$AC88="B"),_xlfn.CONCAT(N$3,$BE88," &amp; ",$BF88," → ",$BH88,CLEAN($BI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0" t="str">
        <f t="shared" si="52"/>
        <v/>
      </c>
      <c r="P88" s="110" t="str">
        <f t="shared" ref="P88:P151" si="128">IF(AND($AB88=2,$AC88="C"),_xlfn.CONCAT(P$3,$BE88," &amp; ",$BF88," → ",$BH88,CLEAN($BI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0" t="str">
        <f t="shared" si="53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ref="V88:V151" si="129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$BH88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0" t="str">
        <f t="shared" si="54"/>
        <v/>
      </c>
      <c r="X88" s="110" t="str">
        <f t="shared" si="55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1"/>
        <v>3</v>
      </c>
      <c r="AC88" s="27" t="str">
        <f t="shared" si="102"/>
        <v>A</v>
      </c>
      <c r="AD88" s="27">
        <f t="shared" si="103"/>
        <v>1</v>
      </c>
      <c r="AE88" s="27">
        <f t="shared" si="104"/>
        <v>0</v>
      </c>
      <c r="AF88" s="34">
        <f t="shared" si="105"/>
        <v>403177472</v>
      </c>
      <c r="AG88" s="218">
        <f t="shared" si="106"/>
        <v>0</v>
      </c>
      <c r="AH88" s="94"/>
      <c r="AI88" s="56" t="str">
        <f t="shared" si="107"/>
        <v>と</v>
      </c>
      <c r="AJ88" s="57" t="str">
        <f t="shared" si="108"/>
        <v>か</v>
      </c>
      <c r="AK88" s="58">
        <f t="shared" si="109"/>
        <v>402653184</v>
      </c>
      <c r="AL88" s="59" t="str">
        <f t="shared" si="110"/>
        <v/>
      </c>
      <c r="AM88" s="57">
        <f t="shared" si="111"/>
        <v>0</v>
      </c>
      <c r="AN88" s="56" t="str">
        <f t="shared" si="112"/>
        <v>と</v>
      </c>
      <c r="AO88" s="57" t="str">
        <f t="shared" si="113"/>
        <v>BS</v>
      </c>
      <c r="AP88" s="58">
        <f t="shared" si="114"/>
        <v>134742016</v>
      </c>
      <c r="AQ88" s="59" t="str">
        <f t="shared" si="115"/>
        <v/>
      </c>
      <c r="AR88" s="57">
        <f t="shared" si="116"/>
        <v>0</v>
      </c>
      <c r="AS88" s="56" t="str">
        <f t="shared" si="117"/>
        <v>か</v>
      </c>
      <c r="AT88" s="57" t="str">
        <f t="shared" si="118"/>
        <v>BS</v>
      </c>
      <c r="AU88" s="58">
        <f t="shared" si="119"/>
        <v>268959744</v>
      </c>
      <c r="AV88" s="59" t="str">
        <f t="shared" si="120"/>
        <v>ざ</v>
      </c>
      <c r="AW88" s="60">
        <f t="shared" si="121"/>
        <v>1</v>
      </c>
      <c r="AX88" s="94"/>
      <c r="AY88" s="140">
        <v>419</v>
      </c>
      <c r="AZ88" s="4"/>
      <c r="BA88" s="418"/>
      <c r="BB88" s="13"/>
      <c r="BC88" s="4" t="s">
        <v>298</v>
      </c>
      <c r="BD88" s="16"/>
      <c r="BE88" s="16" t="s">
        <v>60</v>
      </c>
      <c r="BF88" s="16" t="s">
        <v>62</v>
      </c>
      <c r="BG88" s="124" t="s">
        <v>35</v>
      </c>
      <c r="BH88" s="26"/>
      <c r="BI88" s="6" t="s">
        <v>348</v>
      </c>
      <c r="BJ88" s="7" t="s">
        <v>349</v>
      </c>
      <c r="BK88" s="15" t="s">
        <v>350</v>
      </c>
      <c r="BL88" s="149" t="str">
        <f t="shared" si="122"/>
        <v>{"key_code":"down_arrow","modifiers":["shift","command"]},{"key_code":"delete_or_backspace"}</v>
      </c>
      <c r="BM88" s="107"/>
      <c r="BN88" s="149" t="str">
        <f t="shared" si="123"/>
        <v>{"key_code":"down_arrow","modifiers":["shift","command"]},{"key_code":"delete_or_backspace"}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24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ref="G89:G152" si="130">IF(AND($AB89=3,$AC89="A",$BL89&lt;&gt;""),_xlfn.CONCAT(IF(AND($AR89=1,OR($AZ89="",$BL89&lt;&gt;$BN89)),"",_xlfn.CONCAT(F$5,IF(OR($BO89="",$BO89=$BL89),"",F$6),F$7,_xlfn.XLOOKUP($BE89,仮想キートップ,キー位置),F$8,_xlfn.XLOOKUP($BG89,仮想キートップ,キー位置),IF(AND($AZ89&lt;&gt;"",$BL89=$BN89),F$18,F$9),_xlfn.XLOOKUP($BF89,仮想キートップ,入力コード),F$10,$BL89,F$11,_xlfn.XLOOKUP($BF89,仮想キートップ,キー位置),F$12,_xlfn.XLOOKUP($BF89,仮想キートップ,キー位置),F$13)),F$5,IF(OR($BO89="",$BO89=$BL89),"",F$6),F$14,_xlfn.XLOOKUP($BE89,仮想キートップ,キー位置),F$8,_xlfn.XLOOKUP($BG89,仮想キートップ,キー位置),IF(AND($AZ89&lt;&gt;"",$BL89=$BN89),F$18,F$9),_xlfn.XLOOKUP($BF89,仮想キートップ,入力コード),F$15,$BL89,F$11,_xlfn.XLOOKUP($BF89,仮想キートップ,キー位置),F$12,_xlfn.XLOOKUP($BF89,仮想キートップ,キー位置),F$13,F$5,IF(OR($BO89="",$BO89=$BL89),"",F$6),F$16,_xlfn.XLOOKUP($BE89,仮想キートップ,キー位置),F$8,_xlfn.XLOOKUP($BG89,仮想キートップ,キー位置),IF(AND($AZ89&lt;&gt;"",$BL89=$BN89),F$18,F$9),_xlfn.XLOOKUP($BF89,仮想キートップ,入力コード),F$17,$BL89,F$11,_xlfn.XLOOKUP($BF89,仮想キートップ,キー位置),F$12,_xlfn.XLOOKUP($BF89,仮想キートップ,キー位置),F$13,IF(OR($BO89="",$BO89=$BL89),"",_xlfn.CONCAT(IF(AND($AR89=1,OR($AZ89="",$BL89&lt;&gt;$BN89)),"",_xlfn.CONCAT(F$5,F$7,_xlfn.XLOOKUP($BE89,仮想キートップ,キー位置),F$8,_xlfn.XLOOKUP($BG89,仮想キートップ,キー位置),IF(AND($AZ89&lt;&gt;"",$BP89=$BO89),F$18,F$9),_xlfn.XLOOKUP($BF89,仮想キートップ,入力コード),F$10,$BO89,F$11,_xlfn.XLOOKUP($BF89,仮想キートップ,キー位置),F$12,_xlfn.XLOOKUP($BF89,仮想キートップ,キー位置),F$13)),F$5,F$14,_xlfn.XLOOKUP($BE89,仮想キートップ,キー位置),F$8,_xlfn.XLOOKUP($BG89,仮想キートップ,キー位置),IF(AND($AZ89&lt;&gt;"",$BP89=$BO89),F$18,F$9),_xlfn.XLOOKUP($BF89,仮想キートップ,入力コード),F$15,$BO89,F$11,_xlfn.XLOOKUP($BF89,仮想キートップ,キー位置),F$12,_xlfn.XLOOKUP($BF89,仮想キートップ,キー位置),F$13,F$5,F$16,_xlfn.XLOOKUP($BE89,仮想キートップ,キー位置),F$8,_xlfn.XLOOKUP($BG89,仮想キートップ,キー位置),IF(AND($AZ89&lt;&gt;"",$BP89=$BO89),F$18,F$9),_xlfn.XLOOKUP($BF89,仮想キートップ,入力コード),F$17,$BO89,F$11,_xlfn.XLOOKUP($BF89,仮想キートップ,キー位置),F$12,_xlfn.XLOOKUP($BF89,仮想キートップ,キー位置),F$13))),"")</f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ref="H89:H152" si="131">IF(AND($AB89=3,$AC89="A",$BL89&lt;&gt;""),_xlfn.CONCAT(IF(AND($AW89=1,OR($AZ89="",$BL89&lt;&gt;$BN89)),"",_xlfn.CONCAT(F$5,IF(OR($BO89="",$BO89=$BL89),"",F$6),F$7,_xlfn.XLOOKUP($BF89,仮想キートップ,キー位置),F$8,_xlfn.XLOOKUP($BG89,仮想キートップ,キー位置),IF(AND($AZ89&lt;&gt;"",$BL89=$BN89),F$18,F$9),_xlfn.XLOOKUP($BE89,仮想キートップ,入力コード),F$10,$BL89,F$11,_xlfn.XLOOKUP($BE89,仮想キートップ,キー位置),F$12,_xlfn.XLOOKUP($BE89,仮想キートップ,キー位置),F$13)),F$5,IF(OR($BO89="",$BO89=$BL89),"",F$6),F$14,_xlfn.XLOOKUP($BF89,仮想キートップ,キー位置),F$8,_xlfn.XLOOKUP($BG89,仮想キートップ,キー位置),IF(AND($AZ89&lt;&gt;"",$BL89=$BN89),F$18,F$9),_xlfn.XLOOKUP($BE89,仮想キートップ,入力コード),F$15,$BL89,F$11,_xlfn.XLOOKUP($BE89,仮想キートップ,キー位置),F$12,_xlfn.XLOOKUP($BE89,仮想キートップ,キー位置),F$13,F$5,IF(OR($BO89="",$BO89=$BL89),"",F$6),F$16,_xlfn.XLOOKUP($BF89,仮想キートップ,キー位置),F$8,_xlfn.XLOOKUP($BG89,仮想キートップ,キー位置),IF(AND($AZ89&lt;&gt;"",$BL89=$BN89),F$18,F$9),_xlfn.XLOOKUP($BE89,仮想キートップ,入力コード),F$17,$BL89,F$11,_xlfn.XLOOKUP($BE89,仮想キートップ,キー位置),F$12,_xlfn.XLOOKUP($BE89,仮想キートップ,キー位置),F$13,IF(OR($BO89="",$BO89=$BL89),"",_xlfn.CONCAT(IF(AND($AW89=1,OR($AZ89="",$BL89&lt;&gt;$BN89)),"",_xlfn.CONCAT(F$5,F$7,_xlfn.XLOOKUP($BF89,仮想キートップ,キー位置),F$8,_xlfn.XLOOKUP($BG89,仮想キートップ,キー位置),IF(AND($AZ89&lt;&gt;"",$BP89=$BO89),F$18,F$9),_xlfn.XLOOKUP($BE89,仮想キートップ,入力コード),F$10,$BO89,F$11,_xlfn.XLOOKUP($BE89,仮想キートップ,キー位置),F$12,_xlfn.XLOOKUP($BE89,仮想キートップ,キー位置),F$13)),F$5,F$14,_xlfn.XLOOKUP($BF89,仮想キートップ,キー位置),F$8,_xlfn.XLOOKUP($BG89,仮想キートップ,キー位置),IF(AND($AZ89&lt;&gt;"",$BP89=$BO89),F$18,F$9),_xlfn.XLOOKUP($BE89,仮想キートップ,入力コード),F$15,$BO89,F$11,_xlfn.XLOOKUP($BE89,仮想キートップ,キー位置),F$12,_xlfn.XLOOKUP($BE89,仮想キートップ,キー位置),F$13,F$5,F$16,_xlfn.XLOOKUP($BF89,仮想キートップ,キー位置),F$8,_xlfn.XLOOKUP($BG89,仮想キートップ,キー位置),IF(AND($AZ89&lt;&gt;"",$BP89=$BO89),F$18,F$9),_xlfn.XLOOKUP($BE89,仮想キートップ,入力コード),F$17,$BO89,F$11,_xlfn.XLOOKUP($BE89,仮想キートップ,キー位置),F$12,_xlfn.XLOOKUP($BE89,仮想キートップ,キー位置),F$13))),"")</f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5"/>
        <v/>
      </c>
      <c r="J89" s="110" t="str">
        <f t="shared" ref="J89:J152" si="132">IF(AND($AB89=3,$AC89="C"),_xlfn.CONCAT(IF($AR89=1,"",_xlfn.CONCAT(I$5,IF(OR($BO89="",$BO89=$BL89),"",I$6),I$7,_xlfn.XLOOKUP($BE89,仮想キートップ,キー位置),I$8,_xlfn.XLOOKUP($BG89,仮想キートップ,キー位置),I$9,_xlfn.XLOOKUP($BF89,仮想キートップ,入力コード),I$10,$BL89,I$11,_xlfn.XLOOKUP($BF89,仮想キートップ,キー位置),I$12,_xlfn.XLOOKUP($BF89,仮想キートップ,キー位置),I$13)),I$5,IF(OR($BO89="",$BO89=$BL89),"",I$6),I$14,_xlfn.XLOOKUP($BE89,仮想キートップ,キー位置),I$8,_xlfn.XLOOKUP($BG89,仮想キートップ,キー位置),I$9,_xlfn.XLOOKUP($BF89,仮想キートップ,入力コード),IF(AND(_xlfn.XLOOKUP($BH89,ひらがな,移動単位)=2,LEFT($BH89)=$AQ89),_xlfn.CONCAT(I$17,_xlfn.XLOOKUP(_xlfn.CONCAT("(",RIGHT($BH89),")"),ひらがな,ローマ字コード)),_xlfn.CONCAT(I$15,$BL89)),I$11,_xlfn.XLOOKUP($BF89,仮想キートップ,キー位置),I$12,_xlfn.XLOOKUP($BF89,仮想キートップ,キー位置),I$13,I$5,IF(OR($BO89="",$BO89=$BL89),"",I$6),I$16,_xlfn.XLOOKUP($BE89,仮想キートップ,キー位置),I$8,_xlfn.XLOOKUP($BG89,仮想キートップ,キー位置),I$9,_xlfn.XLOOKUP($BF89,仮想キートップ,入力コード),I$17,$BL89,I$11,_xlfn.XLOOKUP($BF89,仮想キートップ,キー位置),I$12,_xlfn.XLOOKUP($BF89,仮想キートップ,キー位置),I$13,IF(OR($BO89="",$BO89=$BL89),"",_xlfn.CONCAT(IF($AR89=1,"",_xlfn.CONCAT(I$5,I$7,_xlfn.XLOOKUP($BE89,仮想キートップ,キー位置),I$8,_xlfn.XLOOKUP($BG89,仮想キートップ,キー位置),I$9,_xlfn.XLOOKUP($BF89,仮想キートップ,入力コード),I$10,$BO89,I$11,_xlfn.XLOOKUP($BF89,仮想キートップ,キー位置),I$12,_xlfn.XLOOKUP($BF89,仮想キートップ,キー位置),I$13)),I$5,I$14,_xlfn.XLOOKUP($BE89,仮想キートップ,キー位置),I$8,_xlfn.XLOOKUP($BG89,仮想キートップ,キー位置),I$9,_xlfn.XLOOKUP($BF89,仮想キートップ,入力コード),I$15,$BO89,I$11,_xlfn.XLOOKUP($BF89,仮想キートップ,キー位置),I$12,_xlfn.XLOOKUP($BF89,仮想キートップ,キー位置),I$13,I$5,I$16,_xlfn.XLOOKUP($BE89,仮想キートップ,キー位置),I$8,_xlfn.XLOOKUP($BG89,仮想キートップ,キー位置),I$9,_xlfn.XLOOKUP($BF89,仮想キートップ,入力コード),I$17,$BO89,I$11,_xlfn.XLOOKUP($BF89,仮想キートップ,キー位置),I$12,_xlfn.XLOOKUP($BF89,仮想キートップ,キー位置),I$13))),"")</f>
        <v/>
      </c>
      <c r="K89" s="110" t="str">
        <f t="shared" ref="K89:K152" si="133">IF(AND($AB89=3,$AC89="C"),_xlfn.CONCAT(IF($AW89=1,"",_xlfn.CONCAT(I$5,IF(OR($BO89="",$BO89=$BL89),"",I$6),I$7,_xlfn.XLOOKUP($BF89,仮想キートップ,キー位置),I$8,_xlfn.XLOOKUP($BG89,仮想キートップ,キー位置),I$9,_xlfn.XLOOKUP($BE89,仮想キートップ,入力コード),I$10,$BL89,I$11,_xlfn.XLOOKUP($BE89,仮想キートップ,キー位置),I$12,_xlfn.XLOOKUP($BE89,仮想キートップ,キー位置),I$13)),I$5,IF(OR($BO89="",$BO89=$BL89),"",I$6),I$14,_xlfn.XLOOKUP($BF89,仮想キートップ,キー位置),I$8,_xlfn.XLOOKUP($BG89,仮想キートップ,キー位置),I$9,_xlfn.XLOOKUP($BE89,仮想キートップ,入力コード),IF(AND(_xlfn.XLOOKUP($BH89,ひらがな,移動単位)=2,LEFT($BH89)=$AV89),_xlfn.CONCAT(I$17,_xlfn.XLOOKUP(_xlfn.CONCAT("(",RIGHT($BH89),")"),ひらがな,ローマ字コード)),_xlfn.CONCAT(I$15,$BL89)),I$11,_xlfn.XLOOKUP($BE89,仮想キートップ,キー位置),I$12,_xlfn.XLOOKUP($BE89,仮想キートップ,キー位置),I$13,I$5,IF(OR($BO89="",$BO89=$BL89),"",I$6),I$16,_xlfn.XLOOKUP($BF89,仮想キートップ,キー位置),I$8,_xlfn.XLOOKUP($BG89,仮想キートップ,キー位置),I$9,_xlfn.XLOOKUP($BE89,仮想キートップ,入力コード),I$17,$BL89,I$11,_xlfn.XLOOKUP($BE89,仮想キートップ,キー位置),I$12,_xlfn.XLOOKUP($BE89,仮想キートップ,キー位置),I$13,IF(OR($BO89="",$BO89=$BL89),"",_xlfn.CONCAT(IF($AW89=1,"",_xlfn.CONCAT(I$5,I$7,_xlfn.XLOOKUP($BF89,仮想キートップ,キー位置),I$8,_xlfn.XLOOKUP($BG89,仮想キートップ,キー位置),I$9,_xlfn.XLOOKUP($BE89,仮想キートップ,入力コード),I$10,$BO89,I$11,_xlfn.XLOOKUP($BE89,仮想キートップ,キー位置),I$12,_xlfn.XLOOKUP($BE89,仮想キートップ,キー位置),I$13)),I$5,I$14,_xlfn.XLOOKUP($BF89,仮想キートップ,キー位置),I$8,_xlfn.XLOOKUP($BG89,仮想キートップ,キー位置),I$9,_xlfn.XLOOKUP($BE89,仮想キートップ,入力コード),I$15,$BO89,I$11,_xlfn.XLOOKUP($BE89,仮想キートップ,キー位置),I$12,_xlfn.XLOOKUP($BE89,仮想キートップ,キー位置),I$13,I$5,I$16,_xlfn.XLOOKUP($BF89,仮想キートップ,キー位置),I$8,_xlfn.XLOOKUP($BG89,仮想キートップ,キー位置),I$9,_xlfn.XLOOKUP($BE89,仮想キートップ,入力コード),I$17,$BO89,I$11,_xlfn.XLOOKUP($BE89,仮想キートップ,キー位置),I$12,_xlfn.XLOOKUP($BE89,仮想キートップ,キー位置),I$13))),"")</f>
        <v/>
      </c>
      <c r="L89" s="110" t="str">
        <f t="shared" si="126"/>
        <v/>
      </c>
      <c r="M89" s="110" t="str">
        <f t="shared" ref="M89:M152" si="134">IF(AND($AB89=2,$AC89="A"),_xlfn.CONCAT(L$5,IF(OR($BO89="",$BO89=$BL89),"",L$6),L$7,_xlfn.XLOOKUP($BF89,仮想キートップ,キー位置),IF(AND($AZ89&lt;&gt;"",$BL89=$BN89),L$18,L$8),_xlfn.XLOOKUP($BE89,仮想キートップ,入力コード),L$9,IF($BB89="",_xlfn.CONCAT($BL89,","),""),L$10,_xlfn.XLOOKUP($BE89,仮想キートップ,キー位置),L$11,$AG89,IF($BB89="",L$12,_xlfn.CONCAT(L$13,$BL89,L$14)),_xlfn.XLOOKUP($BE89,仮想キートップ,キー位置),L$15,L$5,IF(OR($BO89="",$BO89=$BL89),"",L$6),L$16,_xlfn.XLOOKUP($BF89,仮想キートップ,キー位置),IF(AND($AZ89&lt;&gt;"",$BL89=$BN89),L$18,L$8),_xlfn.XLOOKUP($BE89,仮想キートップ,入力コード),L$17,IF($BB89="",_xlfn.CONCAT($BL89,","),""),L$10,_xlfn.XLOOKUP($BE89,仮想キートップ,キー位置),L$11,$AG89,IF($BB89="",L$12,_xlfn.CONCAT(L$13,$BL89,L$14)),_xlfn.XLOOKUP($BE89,仮想キートップ,キー位置),L$15,IF(OR($BO89="",$BO89=$BL89),"",_xlfn.CONCAT(L$5,L$7,_xlfn.XLOOKUP($BF89,仮想キートップ,キー位置),IF(AND($AZ89&lt;&gt;"",$BL89=$BN89),L$18,L$8),_xlfn.XLOOKUP($BE89,仮想キートップ,入力コード),L$9,IF($BB89="",_xlfn.CONCAT($BO89,","),""),L$10,_xlfn.XLOOKUP($BE89,仮想キートップ,キー位置),L$11,$AG89,IF($BB89="",L$12,_xlfn.CONCAT(L$13,$BO89,L$14)),_xlfn.XLOOKUP($BE89,仮想キートップ,キー位置),L$15,L$5,L$16,_xlfn.XLOOKUP($BF89,仮想キートップ,キー位置),IF(AND($AZ89&lt;&gt;"",$BL89=$BN89),L$18,L$8),_xlfn.XLOOKUP($BE89,仮想キートップ,入力コード),L$17,IF($BB89="",_xlfn.CONCAT($BO89,","),""),L$10,_xlfn.XLOOKUP($BE89,仮想キートップ,キー位置),L$11,$AG89,IF($BB89="",L$12,_xlfn.CONCAT(L$13,$BO89,L$14)),_xlfn.XLOOKUP($BE89,仮想キートップ,キー位置),L$15))),"")</f>
        <v/>
      </c>
      <c r="N89" s="110" t="str">
        <f t="shared" si="127"/>
        <v/>
      </c>
      <c r="O89" s="110" t="str">
        <f t="shared" ref="O89:O152" si="135">IF(AND($AB89=2,$AC89="B"),_xlfn.CONCAT(N$5,IF(OR($BO89="",$BO89=$BL89),"",N$6),N$7,_xlfn.XLOOKUP($BF89,仮想キートップ,キー位置),IF(AND($AZ89&lt;&gt;"",$BL89=$BN89),N$18,N$8),_xlfn.XLOOKUP($BE89,仮想キートップ,入力コード),N$9,IF($BB89="",_xlfn.CONCAT($BL89,","),""),N$10,_xlfn.XLOOKUP($BE89,仮想キートップ,キー位置),N$11,$AG89,IF($BB89="",N$12,_xlfn.CONCAT(N$13,$BL89,N$14)),_xlfn.XLOOKUP($BE89,仮想キートップ,キー位置),N$15,N$5,IF(OR($BO89="",$BO89=$BL89),"",N$6),N$16,_xlfn.XLOOKUP($BF89,仮想キートップ,キー位置),IF(AND($AZ89&lt;&gt;"",$BL89=$BN89),N$18,N$8),_xlfn.XLOOKUP($BE89,仮想キートップ,入力コード),N$17,IF($BB89="",_xlfn.CONCAT($BL89,","),""),N$10,_xlfn.XLOOKUP($BE89,仮想キートップ,キー位置),N$11,$AG89,IF($BB89="",N$12,_xlfn.CONCAT(N$13,$BL89,N$14)),_xlfn.XLOOKUP($BE89,仮想キートップ,キー位置),N$15,IF(OR($BO89="",$BO89=$BL89),"",_xlfn.CONCAT(N$5,N$7,_xlfn.XLOOKUP($BF89,仮想キートップ,キー位置),IF(AND($AZ89&lt;&gt;"",$BL89=$BN89),N$18,N$8),_xlfn.XLOOKUP($BE89,仮想キートップ,入力コード),N$9,IF($BB89="",_xlfn.CONCAT($BO89,","),""),N$10,_xlfn.XLOOKUP($BE89,仮想キートップ,キー位置),N$11,$AG89,IF($BB89="",N$12,_xlfn.CONCAT(N$13,$BO89,N$14)),_xlfn.XLOOKUP($BE89,仮想キートップ,キー位置),N$15,N$5,N$16,_xlfn.XLOOKUP($BF89,仮想キートップ,キー位置),IF(AND($AZ89&lt;&gt;"",$BL89=$BN89),N$18,N$8),_xlfn.XLOOKUP($BE89,仮想キートップ,入力コード),N$17,IF($BB89="",_xlfn.CONCAT($BO89,","),""),N$10,_xlfn.XLOOKUP($BE89,仮想キートップ,キー位置),N$11,$AG89,IF($BB89="",N$12,_xlfn.CONCAT(N$13,$BO89,N$14)),_xlfn.XLOOKUP($BE89,仮想キートップ,キー位置),N$15))),"")</f>
        <v/>
      </c>
      <c r="P89" s="110" t="str">
        <f t="shared" si="128"/>
        <v/>
      </c>
      <c r="Q89" s="110" t="str">
        <f t="shared" ref="Q89:Q152" si="136">IF(AND($AB89=2,$AC89="C"),_xlfn.CONCAT(P$5,IF(OR($BO89="",$BO89=$BL89),"",P$6),P$7,_xlfn.XLOOKUP($BF89,仮想キートップ,キー位置),IF(AND($AZ89&lt;&gt;"",$BL89=$BN89),P$18,P$8),_xlfn.XLOOKUP($BE89,仮想キートップ,入力コード),P$9,IF($BB89="",_xlfn.CONCAT($BL89,","),""),P$10,_xlfn.XLOOKUP($BE89,仮想キートップ,キー位置),P$11,$AG89,IF($BB89="",P$12,_xlfn.CONCAT(P$13,$BL89,P$14)),_xlfn.XLOOKUP($BE89,仮想キートップ,キー位置),P$15,P$5,IF(OR($BO89="",$BO89=$BL89),"",P$6),P$16,_xlfn.XLOOKUP($BF89,仮想キートップ,キー位置),IF(AND($AZ89&lt;&gt;"",$BL89=$BN89),P$18,P$8),_xlfn.XLOOKUP($BE89,仮想キートップ,入力コード),P$17,IF($BB89="",_xlfn.CONCAT($BL89,","),""),P$10,_xlfn.XLOOKUP($BE89,仮想キートップ,キー位置),P$11,$AG89,IF($BB89="",P$12,_xlfn.CONCAT(P$13,$BL89,P$14)),_xlfn.XLOOKUP($BE89,仮想キートップ,キー位置),P$15,IF(OR($BO89="",$BO89=$BL89),"",_xlfn.CONCAT(P$5,P$7,_xlfn.XLOOKUP($BF89,仮想キートップ,キー位置),IF(AND($AZ89&lt;&gt;"",$BL89=$BN89),P$18,P$8),_xlfn.XLOOKUP($BE89,仮想キートップ,入力コード),P$9,IF($BB89="",_xlfn.CONCAT($BO89,","),""),P$10,_xlfn.XLOOKUP($BE89,仮想キートップ,キー位置),P$11,$AG89,IF($BB89="",P$12,_xlfn.CONCAT(P$13,$BO89,P$14)),_xlfn.XLOOKUP($BE89,仮想キートップ,キー位置),P$15,P$5,P$16,_xlfn.XLOOKUP($BF89,仮想キートップ,キー位置),IF(AND($AZ89&lt;&gt;"",$BL89=$BN89),P$18,P$8),_xlfn.XLOOKUP($BE89,仮想キートップ,入力コード),P$17,IF($BB89="",_xlfn.CONCAT($BO89,","),""),P$10,_xlfn.XLOOKUP($BE89,仮想キートップ,キー位置),P$11,$AG89,IF($BB89="",P$12,_xlfn.CONCAT(P$13,$BO89,P$14)),_xlfn.XLOOKUP($BE89,仮想キートップ,キー位置),P$15))),"")</f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129"/>
        <v/>
      </c>
      <c r="W89" s="110" t="str">
        <f t="shared" ref="W89:W152" si="137">IF(AND($AZ89&lt;&gt;"",$AB89=3,OR($BL89&lt;&gt;$BN89,AND($BP89&lt;&gt;"",$BP89&lt;&gt;$BN89))),IF(OR($BP89="",$BP89=$BN89),_xlfn.CONCAT(V$5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$13),_xlfn.CONCAT(V$5,V$6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$6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$6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,V$5,V$7,_xlfn.XLOOKUP($BE89,仮想キートップ,キー位置),V$8,_xlfn.XLOOKUP($BG89,仮想キートップ,キー位置),V$9,_xlfn.XLOOKUP($BF89,仮想キートップ,入力コード),V$10,$BP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P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P89,V$11,_xlfn.XLOOKUP($BF89,仮想キートップ,キー位置),V$12,_xlfn.XLOOKUP($BF89,仮想キートップ,キー位置),V$13)),"")</f>
        <v/>
      </c>
      <c r="X89" s="110" t="str">
        <f t="shared" ref="X89:X152" si="138">IF(AND($AZ89&lt;&gt;"",$AB89=3,OR($BL89&lt;&gt;$BN89,AND($BP89&lt;&gt;"",$BP89&lt;&gt;$BN89))),IF(OR($BP89="",$BP89=$BN89),_xlfn.CONCAT(V$5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$13),_xlfn.CONCAT(V$5,V$6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$6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$6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,V$5,V$7,_xlfn.XLOOKUP($BF89,仮想キートップ,キー位置),V$8,_xlfn.XLOOKUP($BG89,仮想キートップ,キー位置),V$9,_xlfn.XLOOKUP($BE89,仮想キートップ,入力コード),V$10,$BP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P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P89,V$11,_xlfn.XLOOKUP($BE89,仮想キートップ,キー位置),V$12,_xlfn.XLOOKUP($BE89,仮想キートップ,キー位置),V$13)),"")</f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1"/>
        <v>3</v>
      </c>
      <c r="AC89" s="27" t="str">
        <f t="shared" si="102"/>
        <v>A</v>
      </c>
      <c r="AD89" s="27">
        <f t="shared" si="103"/>
        <v>1</v>
      </c>
      <c r="AE89" s="27">
        <f t="shared" si="104"/>
        <v>0</v>
      </c>
      <c r="AF89" s="34">
        <f t="shared" si="105"/>
        <v>403701760</v>
      </c>
      <c r="AG89" s="218">
        <f t="shared" si="106"/>
        <v>0</v>
      </c>
      <c r="AH89" s="94"/>
      <c r="AI89" s="56" t="str">
        <f t="shared" si="107"/>
        <v>と</v>
      </c>
      <c r="AJ89" s="57" t="str">
        <f t="shared" si="108"/>
        <v>か</v>
      </c>
      <c r="AK89" s="58">
        <f t="shared" si="109"/>
        <v>402653184</v>
      </c>
      <c r="AL89" s="59" t="str">
        <f t="shared" si="110"/>
        <v/>
      </c>
      <c r="AM89" s="57">
        <f t="shared" si="111"/>
        <v>0</v>
      </c>
      <c r="AN89" s="56" t="str">
        <f t="shared" si="112"/>
        <v>と</v>
      </c>
      <c r="AO89" s="57" t="str">
        <f t="shared" si="113"/>
        <v>る</v>
      </c>
      <c r="AP89" s="58">
        <f t="shared" si="114"/>
        <v>135266304</v>
      </c>
      <c r="AQ89" s="59" t="str">
        <f t="shared" si="115"/>
        <v>にょ</v>
      </c>
      <c r="AR89" s="57">
        <f t="shared" si="116"/>
        <v>1</v>
      </c>
      <c r="AS89" s="56" t="str">
        <f t="shared" si="117"/>
        <v>か</v>
      </c>
      <c r="AT89" s="57" t="str">
        <f t="shared" si="118"/>
        <v>る</v>
      </c>
      <c r="AU89" s="58">
        <f t="shared" si="119"/>
        <v>269484032</v>
      </c>
      <c r="AV89" s="59" t="str">
        <f t="shared" si="120"/>
        <v/>
      </c>
      <c r="AW89" s="60">
        <f t="shared" si="121"/>
        <v>0</v>
      </c>
      <c r="AX89" s="94"/>
      <c r="AY89" s="140">
        <v>420</v>
      </c>
      <c r="AZ89" s="4"/>
      <c r="BA89" s="418"/>
      <c r="BB89" s="13"/>
      <c r="BC89" s="4" t="s">
        <v>298</v>
      </c>
      <c r="BD89" s="16"/>
      <c r="BE89" s="16" t="s">
        <v>60</v>
      </c>
      <c r="BF89" s="16" t="s">
        <v>62</v>
      </c>
      <c r="BG89" s="124" t="s">
        <v>37</v>
      </c>
      <c r="BH89" s="26"/>
      <c r="BI89" s="6" t="s">
        <v>351</v>
      </c>
      <c r="BJ89" s="7" t="s">
        <v>684</v>
      </c>
      <c r="BK89" s="15" t="s">
        <v>352</v>
      </c>
      <c r="BL89" s="149" t="str">
        <f t="shared" si="122"/>
        <v>{"key_code":"lang1"},{"key_code":"lang1"}</v>
      </c>
      <c r="BM89" s="107"/>
      <c r="BN89" s="149" t="str">
        <f t="shared" si="123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si="124"/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si="130"/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si="131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5"/>
        <v/>
      </c>
      <c r="J90" s="110" t="str">
        <f t="shared" si="132"/>
        <v/>
      </c>
      <c r="K90" s="110" t="str">
        <f t="shared" si="133"/>
        <v/>
      </c>
      <c r="L90" s="110" t="str">
        <f t="shared" si="126"/>
        <v/>
      </c>
      <c r="M90" s="110" t="str">
        <f t="shared" si="134"/>
        <v/>
      </c>
      <c r="N90" s="110" t="str">
        <f t="shared" si="127"/>
        <v/>
      </c>
      <c r="O90" s="110" t="str">
        <f t="shared" si="135"/>
        <v/>
      </c>
      <c r="P90" s="110" t="str">
        <f t="shared" si="128"/>
        <v/>
      </c>
      <c r="Q90" s="110" t="str">
        <f t="shared" si="136"/>
        <v/>
      </c>
      <c r="R90" s="110" t="str">
        <f t="shared" ref="R90:R153" si="139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3" si="140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3" si="141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si="129"/>
        <v/>
      </c>
      <c r="W90" s="110" t="str">
        <f t="shared" si="137"/>
        <v/>
      </c>
      <c r="X90" s="110" t="str">
        <f t="shared" si="138"/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1"/>
        <v>3</v>
      </c>
      <c r="AC90" s="27" t="str">
        <f t="shared" si="102"/>
        <v>A</v>
      </c>
      <c r="AD90" s="27">
        <f t="shared" si="103"/>
        <v>1</v>
      </c>
      <c r="AE90" s="27">
        <f t="shared" si="104"/>
        <v>0</v>
      </c>
      <c r="AF90" s="34">
        <f t="shared" si="105"/>
        <v>404750336</v>
      </c>
      <c r="AG90" s="218">
        <f t="shared" si="106"/>
        <v>0</v>
      </c>
      <c r="AH90" s="94"/>
      <c r="AI90" s="56" t="str">
        <f t="shared" si="107"/>
        <v>と</v>
      </c>
      <c r="AJ90" s="57" t="str">
        <f t="shared" si="108"/>
        <v>か</v>
      </c>
      <c r="AK90" s="58">
        <f t="shared" si="109"/>
        <v>402653184</v>
      </c>
      <c r="AL90" s="59" t="str">
        <f t="shared" si="110"/>
        <v/>
      </c>
      <c r="AM90" s="57">
        <f t="shared" si="111"/>
        <v>0</v>
      </c>
      <c r="AN90" s="56" t="str">
        <f t="shared" si="112"/>
        <v>と</v>
      </c>
      <c r="AO90" s="57" t="str">
        <f t="shared" si="113"/>
        <v>す</v>
      </c>
      <c r="AP90" s="58">
        <f t="shared" si="114"/>
        <v>136314880</v>
      </c>
      <c r="AQ90" s="59" t="str">
        <f t="shared" si="115"/>
        <v/>
      </c>
      <c r="AR90" s="57">
        <f t="shared" si="116"/>
        <v>0</v>
      </c>
      <c r="AS90" s="56" t="str">
        <f t="shared" si="117"/>
        <v>か</v>
      </c>
      <c r="AT90" s="57" t="str">
        <f t="shared" si="118"/>
        <v>す</v>
      </c>
      <c r="AU90" s="58">
        <f t="shared" si="119"/>
        <v>270532608</v>
      </c>
      <c r="AV90" s="59" t="str">
        <f t="shared" si="120"/>
        <v>ず</v>
      </c>
      <c r="AW90" s="60">
        <f t="shared" si="121"/>
        <v>1</v>
      </c>
      <c r="AX90" s="94"/>
      <c r="AY90" s="140">
        <v>421</v>
      </c>
      <c r="AZ90" s="4"/>
      <c r="BA90" s="418"/>
      <c r="BB90" s="13"/>
      <c r="BC90" s="4" t="s">
        <v>298</v>
      </c>
      <c r="BD90" s="16"/>
      <c r="BE90" s="16" t="s">
        <v>60</v>
      </c>
      <c r="BF90" s="16" t="s">
        <v>62</v>
      </c>
      <c r="BG90" s="124" t="s">
        <v>39</v>
      </c>
      <c r="BH90" s="26"/>
      <c r="BI90" s="6" t="s">
        <v>353</v>
      </c>
      <c r="BJ90" s="7" t="s">
        <v>354</v>
      </c>
      <c r="BK90" s="15" t="s">
        <v>355</v>
      </c>
      <c r="BL90" s="149" t="str">
        <f t="shared" si="122"/>
        <v>{"key_code":"delete_forward"}</v>
      </c>
      <c r="BM90" s="107"/>
      <c r="BN90" s="149" t="str">
        <f t="shared" si="123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24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0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1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5"/>
        <v/>
      </c>
      <c r="J91" s="110" t="str">
        <f t="shared" si="132"/>
        <v/>
      </c>
      <c r="K91" s="110" t="str">
        <f t="shared" si="133"/>
        <v/>
      </c>
      <c r="L91" s="110" t="str">
        <f t="shared" si="126"/>
        <v/>
      </c>
      <c r="M91" s="110" t="str">
        <f t="shared" si="134"/>
        <v/>
      </c>
      <c r="N91" s="110" t="str">
        <f t="shared" si="127"/>
        <v/>
      </c>
      <c r="O91" s="110" t="str">
        <f t="shared" si="135"/>
        <v/>
      </c>
      <c r="P91" s="110" t="str">
        <f t="shared" si="128"/>
        <v/>
      </c>
      <c r="Q91" s="110" t="str">
        <f t="shared" si="136"/>
        <v/>
      </c>
      <c r="R91" s="110" t="str">
        <f t="shared" si="139"/>
        <v/>
      </c>
      <c r="S91" s="110" t="str">
        <f t="shared" si="140"/>
        <v/>
      </c>
      <c r="T91" s="110" t="str">
        <f t="shared" si="141"/>
        <v/>
      </c>
      <c r="U91" s="353"/>
      <c r="V91" s="116" t="str">
        <f t="shared" si="129"/>
        <v/>
      </c>
      <c r="W91" s="110" t="str">
        <f t="shared" si="137"/>
        <v/>
      </c>
      <c r="X91" s="110" t="str">
        <f t="shared" si="138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1"/>
        <v>3</v>
      </c>
      <c r="AC91" s="27" t="str">
        <f t="shared" si="102"/>
        <v>A</v>
      </c>
      <c r="AD91" s="27">
        <f t="shared" si="103"/>
        <v>1</v>
      </c>
      <c r="AE91" s="27">
        <f t="shared" si="104"/>
        <v>0</v>
      </c>
      <c r="AF91" s="34">
        <f t="shared" si="105"/>
        <v>406847488</v>
      </c>
      <c r="AG91" s="218">
        <f t="shared" si="106"/>
        <v>0</v>
      </c>
      <c r="AH91" s="94"/>
      <c r="AI91" s="56" t="str">
        <f t="shared" si="107"/>
        <v>と</v>
      </c>
      <c r="AJ91" s="57" t="str">
        <f t="shared" si="108"/>
        <v>か</v>
      </c>
      <c r="AK91" s="58">
        <f t="shared" si="109"/>
        <v>402653184</v>
      </c>
      <c r="AL91" s="59" t="str">
        <f t="shared" si="110"/>
        <v/>
      </c>
      <c r="AM91" s="57">
        <f t="shared" si="111"/>
        <v>0</v>
      </c>
      <c r="AN91" s="56" t="str">
        <f t="shared" si="112"/>
        <v>と</v>
      </c>
      <c r="AO91" s="57" t="str">
        <f t="shared" si="113"/>
        <v>へ</v>
      </c>
      <c r="AP91" s="58">
        <f t="shared" si="114"/>
        <v>138412032</v>
      </c>
      <c r="AQ91" s="59" t="str">
        <f t="shared" si="115"/>
        <v>にゅ</v>
      </c>
      <c r="AR91" s="57">
        <f t="shared" si="116"/>
        <v>1</v>
      </c>
      <c r="AS91" s="56" t="str">
        <f t="shared" si="117"/>
        <v>か</v>
      </c>
      <c r="AT91" s="57" t="str">
        <f t="shared" si="118"/>
        <v>へ</v>
      </c>
      <c r="AU91" s="58">
        <f t="shared" si="119"/>
        <v>272629760</v>
      </c>
      <c r="AV91" s="59" t="str">
        <f t="shared" si="120"/>
        <v>べ</v>
      </c>
      <c r="AW91" s="60">
        <f t="shared" si="121"/>
        <v>1</v>
      </c>
      <c r="AX91" s="94"/>
      <c r="AY91" s="140">
        <v>422</v>
      </c>
      <c r="AZ91" s="4"/>
      <c r="BA91" s="418"/>
      <c r="BB91" s="13"/>
      <c r="BC91" s="4" t="s">
        <v>298</v>
      </c>
      <c r="BD91" s="16"/>
      <c r="BE91" s="16" t="s">
        <v>60</v>
      </c>
      <c r="BF91" s="16" t="s">
        <v>62</v>
      </c>
      <c r="BG91" s="124" t="s">
        <v>41</v>
      </c>
      <c r="BH91" s="26"/>
      <c r="BI91" s="6" t="s">
        <v>356</v>
      </c>
      <c r="BJ91" s="7" t="s">
        <v>683</v>
      </c>
      <c r="BK91" s="15" t="s">
        <v>357</v>
      </c>
      <c r="BL91" s="149" t="str">
        <f t="shared" si="122"/>
        <v>{"key_code":"keypad_num_lock"}</v>
      </c>
      <c r="BM91" s="107"/>
      <c r="BN91" s="149" t="str">
        <f t="shared" si="123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24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0" t="str">
        <f t="shared" si="130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0" t="str">
        <f t="shared" si="131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0" t="str">
        <f t="shared" si="125"/>
        <v/>
      </c>
      <c r="J92" s="110" t="str">
        <f t="shared" si="132"/>
        <v/>
      </c>
      <c r="K92" s="110" t="str">
        <f t="shared" si="133"/>
        <v/>
      </c>
      <c r="L92" s="110" t="str">
        <f t="shared" si="126"/>
        <v/>
      </c>
      <c r="M92" s="110" t="str">
        <f t="shared" si="134"/>
        <v/>
      </c>
      <c r="N92" s="110" t="str">
        <f t="shared" si="127"/>
        <v/>
      </c>
      <c r="O92" s="110" t="str">
        <f t="shared" si="135"/>
        <v/>
      </c>
      <c r="P92" s="110" t="str">
        <f t="shared" si="128"/>
        <v/>
      </c>
      <c r="Q92" s="110" t="str">
        <f t="shared" si="136"/>
        <v/>
      </c>
      <c r="R92" s="110" t="str">
        <f t="shared" si="139"/>
        <v/>
      </c>
      <c r="S92" s="110" t="str">
        <f t="shared" si="140"/>
        <v/>
      </c>
      <c r="T92" s="110" t="str">
        <f t="shared" si="141"/>
        <v/>
      </c>
      <c r="U92" s="353"/>
      <c r="V92" s="116" t="str">
        <f t="shared" si="129"/>
        <v/>
      </c>
      <c r="W92" s="110" t="str">
        <f t="shared" si="137"/>
        <v/>
      </c>
      <c r="X92" s="110" t="str">
        <f t="shared" si="138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1"/>
        <v>3</v>
      </c>
      <c r="AC92" s="27" t="str">
        <f t="shared" si="102"/>
        <v>A</v>
      </c>
      <c r="AD92" s="27">
        <f t="shared" si="103"/>
        <v>1</v>
      </c>
      <c r="AE92" s="27">
        <f t="shared" si="104"/>
        <v>0</v>
      </c>
      <c r="AF92" s="34">
        <f t="shared" si="105"/>
        <v>1476395008</v>
      </c>
      <c r="AG92" s="218">
        <f t="shared" si="106"/>
        <v>0</v>
      </c>
      <c r="AH92" s="94"/>
      <c r="AI92" s="56" t="str">
        <f t="shared" si="107"/>
        <v>と</v>
      </c>
      <c r="AJ92" s="57" t="str">
        <f t="shared" si="108"/>
        <v>か</v>
      </c>
      <c r="AK92" s="58">
        <f t="shared" si="109"/>
        <v>402653184</v>
      </c>
      <c r="AL92" s="59" t="str">
        <f t="shared" si="110"/>
        <v/>
      </c>
      <c r="AM92" s="57">
        <f t="shared" si="111"/>
        <v>0</v>
      </c>
      <c r="AN92" s="56" t="str">
        <f t="shared" si="112"/>
        <v>と</v>
      </c>
      <c r="AO92" s="57" t="str">
        <f t="shared" si="113"/>
        <v>く</v>
      </c>
      <c r="AP92" s="58">
        <f t="shared" si="114"/>
        <v>1207959552</v>
      </c>
      <c r="AQ92" s="59" t="str">
        <f t="shared" si="115"/>
        <v>にゃ</v>
      </c>
      <c r="AR92" s="57">
        <f t="shared" si="116"/>
        <v>1</v>
      </c>
      <c r="AS92" s="56" t="str">
        <f t="shared" si="117"/>
        <v>か</v>
      </c>
      <c r="AT92" s="57" t="str">
        <f t="shared" si="118"/>
        <v>く</v>
      </c>
      <c r="AU92" s="58">
        <f t="shared" si="119"/>
        <v>1342177280</v>
      </c>
      <c r="AV92" s="59" t="str">
        <f t="shared" si="120"/>
        <v>ぐ</v>
      </c>
      <c r="AW92" s="60">
        <f t="shared" si="121"/>
        <v>1</v>
      </c>
      <c r="AX92" s="94"/>
      <c r="AY92" s="140">
        <v>423</v>
      </c>
      <c r="AZ92" s="4"/>
      <c r="BA92" s="418"/>
      <c r="BB92" s="13"/>
      <c r="BC92" s="4" t="s">
        <v>298</v>
      </c>
      <c r="BD92" s="16"/>
      <c r="BE92" s="16" t="s">
        <v>60</v>
      </c>
      <c r="BF92" s="16" t="s">
        <v>62</v>
      </c>
      <c r="BG92" s="124" t="s">
        <v>65</v>
      </c>
      <c r="BH92" s="26"/>
      <c r="BI92" s="6" t="s">
        <v>358</v>
      </c>
      <c r="BJ92" s="7" t="s">
        <v>359</v>
      </c>
      <c r="BK92" s="15" t="s">
        <v>360</v>
      </c>
      <c r="BL92" s="149" t="str">
        <f t="shared" si="122"/>
        <v>{"key_code":"return_or_enter"},{"key_code":"down_arrow","modifiers":["command"]}</v>
      </c>
      <c r="BM92" s="107"/>
      <c r="BN92" s="149" t="str">
        <f t="shared" si="123"/>
        <v>{"key_code":"return_or_enter"},{"key_code":"down_arrow","modifiers":["command"]}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24"/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</v>
      </c>
      <c r="G93" s="110" t="str">
        <f t="shared" si="130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</v>
      </c>
      <c r="H93" s="110" t="str">
        <f t="shared" si="131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  <c r="I93" s="110" t="str">
        <f t="shared" si="125"/>
        <v/>
      </c>
      <c r="J93" s="110" t="str">
        <f t="shared" si="132"/>
        <v/>
      </c>
      <c r="K93" s="110" t="str">
        <f t="shared" si="133"/>
        <v/>
      </c>
      <c r="L93" s="110" t="str">
        <f t="shared" si="126"/>
        <v/>
      </c>
      <c r="M93" s="110" t="str">
        <f t="shared" si="134"/>
        <v/>
      </c>
      <c r="N93" s="110" t="str">
        <f t="shared" si="127"/>
        <v/>
      </c>
      <c r="O93" s="110" t="str">
        <f t="shared" si="135"/>
        <v/>
      </c>
      <c r="P93" s="110" t="str">
        <f t="shared" si="128"/>
        <v/>
      </c>
      <c r="Q93" s="110" t="str">
        <f t="shared" si="136"/>
        <v/>
      </c>
      <c r="R93" s="110" t="str">
        <f t="shared" si="139"/>
        <v/>
      </c>
      <c r="S93" s="110" t="str">
        <f t="shared" si="140"/>
        <v/>
      </c>
      <c r="T93" s="110" t="str">
        <f t="shared" si="141"/>
        <v/>
      </c>
      <c r="U93" s="353"/>
      <c r="V93" s="116" t="str">
        <f t="shared" si="129"/>
        <v/>
      </c>
      <c r="W93" s="110" t="str">
        <f t="shared" si="137"/>
        <v/>
      </c>
      <c r="X93" s="110" t="str">
        <f t="shared" si="138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1"/>
        <v>3</v>
      </c>
      <c r="AC93" s="27" t="str">
        <f t="shared" si="102"/>
        <v>A</v>
      </c>
      <c r="AD93" s="27">
        <f t="shared" si="103"/>
        <v>1</v>
      </c>
      <c r="AE93" s="27">
        <f t="shared" si="104"/>
        <v>0</v>
      </c>
      <c r="AF93" s="34">
        <f t="shared" si="105"/>
        <v>2550136832</v>
      </c>
      <c r="AG93" s="218">
        <f t="shared" si="106"/>
        <v>0</v>
      </c>
      <c r="AH93" s="94"/>
      <c r="AI93" s="56" t="str">
        <f t="shared" si="107"/>
        <v>と</v>
      </c>
      <c r="AJ93" s="57" t="str">
        <f t="shared" si="108"/>
        <v>か</v>
      </c>
      <c r="AK93" s="58">
        <f t="shared" si="109"/>
        <v>402653184</v>
      </c>
      <c r="AL93" s="59" t="str">
        <f t="shared" si="110"/>
        <v/>
      </c>
      <c r="AM93" s="57">
        <f t="shared" si="111"/>
        <v>0</v>
      </c>
      <c r="AN93" s="56" t="str">
        <f t="shared" si="112"/>
        <v>と</v>
      </c>
      <c r="AO93" s="57" t="str">
        <f t="shared" si="113"/>
        <v>あ</v>
      </c>
      <c r="AP93" s="58">
        <f t="shared" si="114"/>
        <v>2281701376</v>
      </c>
      <c r="AQ93" s="59" t="str">
        <f t="shared" si="115"/>
        <v>ど</v>
      </c>
      <c r="AR93" s="57">
        <f t="shared" si="116"/>
        <v>1</v>
      </c>
      <c r="AS93" s="56" t="str">
        <f t="shared" si="117"/>
        <v>か</v>
      </c>
      <c r="AT93" s="57" t="str">
        <f t="shared" si="118"/>
        <v>あ</v>
      </c>
      <c r="AU93" s="58">
        <f t="shared" si="119"/>
        <v>2415919104</v>
      </c>
      <c r="AV93" s="59" t="str">
        <f t="shared" si="120"/>
        <v>が</v>
      </c>
      <c r="AW93" s="60">
        <f t="shared" si="121"/>
        <v>1</v>
      </c>
      <c r="AX93" s="94"/>
      <c r="AY93" s="140">
        <v>424</v>
      </c>
      <c r="AZ93" s="4"/>
      <c r="BA93" s="418"/>
      <c r="BB93" s="13"/>
      <c r="BC93" s="4" t="s">
        <v>298</v>
      </c>
      <c r="BD93" s="16"/>
      <c r="BE93" s="16" t="s">
        <v>60</v>
      </c>
      <c r="BF93" s="16" t="s">
        <v>62</v>
      </c>
      <c r="BG93" s="124" t="s">
        <v>67</v>
      </c>
      <c r="BH93" s="26"/>
      <c r="BI93" s="6" t="s">
        <v>361</v>
      </c>
      <c r="BJ93" s="7" t="s">
        <v>362</v>
      </c>
      <c r="BK93" s="15" t="s">
        <v>363</v>
      </c>
      <c r="BL93" s="149" t="str">
        <f t="shared" si="122"/>
        <v>{"key_code":"up_arrow"}</v>
      </c>
      <c r="BM93" s="107"/>
      <c r="BN93" s="149" t="str">
        <f t="shared" si="123"/>
        <v>{"key_code":"up_arrow"}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24"/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</v>
      </c>
      <c r="G94" s="110" t="str">
        <f t="shared" si="130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</v>
      </c>
      <c r="H94" s="110" t="str">
        <f t="shared" si="131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  <c r="I94" s="110" t="str">
        <f t="shared" si="125"/>
        <v/>
      </c>
      <c r="J94" s="110" t="str">
        <f t="shared" si="132"/>
        <v/>
      </c>
      <c r="K94" s="110" t="str">
        <f t="shared" si="133"/>
        <v/>
      </c>
      <c r="L94" s="110" t="str">
        <f t="shared" si="126"/>
        <v/>
      </c>
      <c r="M94" s="110" t="str">
        <f t="shared" si="134"/>
        <v/>
      </c>
      <c r="N94" s="110" t="str">
        <f t="shared" si="127"/>
        <v/>
      </c>
      <c r="O94" s="110" t="str">
        <f t="shared" si="135"/>
        <v/>
      </c>
      <c r="P94" s="110" t="str">
        <f t="shared" si="128"/>
        <v/>
      </c>
      <c r="Q94" s="110" t="str">
        <f t="shared" si="136"/>
        <v/>
      </c>
      <c r="R94" s="110" t="str">
        <f t="shared" si="139"/>
        <v/>
      </c>
      <c r="S94" s="110" t="str">
        <f t="shared" si="140"/>
        <v/>
      </c>
      <c r="T94" s="110" t="str">
        <f t="shared" si="141"/>
        <v/>
      </c>
      <c r="U94" s="353"/>
      <c r="V94" s="116" t="str">
        <f t="shared" si="129"/>
        <v/>
      </c>
      <c r="W94" s="110" t="str">
        <f t="shared" si="137"/>
        <v/>
      </c>
      <c r="X94" s="110" t="str">
        <f t="shared" si="138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1"/>
        <v>3</v>
      </c>
      <c r="AC94" s="27" t="str">
        <f t="shared" si="102"/>
        <v>A</v>
      </c>
      <c r="AD94" s="27">
        <f t="shared" si="103"/>
        <v>1</v>
      </c>
      <c r="AE94" s="27">
        <f t="shared" si="104"/>
        <v>0</v>
      </c>
      <c r="AF94" s="34">
        <f t="shared" si="105"/>
        <v>4697620480</v>
      </c>
      <c r="AG94" s="218">
        <f t="shared" si="106"/>
        <v>0</v>
      </c>
      <c r="AH94" s="94"/>
      <c r="AI94" s="56" t="str">
        <f t="shared" si="107"/>
        <v>と</v>
      </c>
      <c r="AJ94" s="57" t="str">
        <f t="shared" si="108"/>
        <v>か</v>
      </c>
      <c r="AK94" s="58">
        <f t="shared" si="109"/>
        <v>402653184</v>
      </c>
      <c r="AL94" s="59" t="str">
        <f t="shared" si="110"/>
        <v/>
      </c>
      <c r="AM94" s="57">
        <f t="shared" si="111"/>
        <v>0</v>
      </c>
      <c r="AN94" s="56" t="str">
        <f t="shared" si="112"/>
        <v>と</v>
      </c>
      <c r="AO94" s="57" t="str">
        <f t="shared" si="113"/>
        <v>い</v>
      </c>
      <c r="AP94" s="58">
        <f t="shared" si="114"/>
        <v>4429185024</v>
      </c>
      <c r="AQ94" s="59" t="str">
        <f t="shared" si="115"/>
        <v/>
      </c>
      <c r="AR94" s="57">
        <f t="shared" si="116"/>
        <v>0</v>
      </c>
      <c r="AS94" s="56" t="str">
        <f t="shared" si="117"/>
        <v>か</v>
      </c>
      <c r="AT94" s="57" t="str">
        <f t="shared" si="118"/>
        <v>い</v>
      </c>
      <c r="AU94" s="58">
        <f t="shared" si="119"/>
        <v>4563402752</v>
      </c>
      <c r="AV94" s="59" t="str">
        <f t="shared" si="120"/>
        <v/>
      </c>
      <c r="AW94" s="60">
        <f t="shared" si="121"/>
        <v>0</v>
      </c>
      <c r="AX94" s="94"/>
      <c r="AY94" s="140">
        <v>425</v>
      </c>
      <c r="AZ94" s="4"/>
      <c r="BA94" s="418"/>
      <c r="BB94" s="13"/>
      <c r="BC94" s="4" t="s">
        <v>298</v>
      </c>
      <c r="BD94" s="16"/>
      <c r="BE94" s="16" t="s">
        <v>60</v>
      </c>
      <c r="BF94" s="16" t="s">
        <v>62</v>
      </c>
      <c r="BG94" s="124" t="s">
        <v>69</v>
      </c>
      <c r="BH94" s="26"/>
      <c r="BI94" s="6" t="s">
        <v>364</v>
      </c>
      <c r="BJ94" s="7" t="s">
        <v>365</v>
      </c>
      <c r="BK94" s="15" t="s">
        <v>366</v>
      </c>
      <c r="BL94" s="149" t="str">
        <f t="shared" si="122"/>
        <v>{"key_code":"up_arrow","modifiers":["shift"]}</v>
      </c>
      <c r="BM94" s="107"/>
      <c r="BN94" s="149" t="str">
        <f t="shared" si="123"/>
        <v>{"key_code":"up_arrow","modifiers":["shift"]}</v>
      </c>
      <c r="BO94" s="397"/>
      <c r="BP94" s="398"/>
    </row>
    <row r="95" spans="1:68" ht="63">
      <c r="A95" s="352"/>
      <c r="B95" s="353"/>
      <c r="C95" s="362"/>
      <c r="D95" s="363"/>
      <c r="E95" s="358"/>
      <c r="F95" s="249" t="str">
        <f t="shared" si="124"/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</v>
      </c>
      <c r="G95" s="110" t="str">
        <f t="shared" si="13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</v>
      </c>
      <c r="H95" s="110" t="str">
        <f t="shared" si="131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  <c r="I95" s="110" t="str">
        <f t="shared" si="125"/>
        <v/>
      </c>
      <c r="J95" s="110" t="str">
        <f t="shared" si="132"/>
        <v/>
      </c>
      <c r="K95" s="110" t="str">
        <f t="shared" si="133"/>
        <v/>
      </c>
      <c r="L95" s="110" t="str">
        <f t="shared" si="126"/>
        <v/>
      </c>
      <c r="M95" s="110" t="str">
        <f t="shared" si="134"/>
        <v/>
      </c>
      <c r="N95" s="110" t="str">
        <f t="shared" si="127"/>
        <v/>
      </c>
      <c r="O95" s="110" t="str">
        <f t="shared" si="135"/>
        <v/>
      </c>
      <c r="P95" s="110" t="str">
        <f t="shared" si="128"/>
        <v/>
      </c>
      <c r="Q95" s="110" t="str">
        <f t="shared" si="136"/>
        <v/>
      </c>
      <c r="R95" s="110" t="str">
        <f t="shared" si="139"/>
        <v/>
      </c>
      <c r="S95" s="110" t="str">
        <f t="shared" si="140"/>
        <v/>
      </c>
      <c r="T95" s="110" t="str">
        <f t="shared" si="141"/>
        <v/>
      </c>
      <c r="U95" s="353"/>
      <c r="V95" s="116" t="str">
        <f t="shared" si="129"/>
        <v/>
      </c>
      <c r="W95" s="110" t="str">
        <f t="shared" si="137"/>
        <v/>
      </c>
      <c r="X95" s="110" t="str">
        <f t="shared" si="138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1"/>
        <v>3</v>
      </c>
      <c r="AC95" s="27" t="str">
        <f t="shared" si="102"/>
        <v>A</v>
      </c>
      <c r="AD95" s="27">
        <f t="shared" si="103"/>
        <v>1</v>
      </c>
      <c r="AE95" s="27">
        <f t="shared" si="104"/>
        <v>0</v>
      </c>
      <c r="AF95" s="34">
        <f t="shared" si="105"/>
        <v>8992587776</v>
      </c>
      <c r="AG95" s="218">
        <f t="shared" si="106"/>
        <v>0</v>
      </c>
      <c r="AH95" s="94"/>
      <c r="AI95" s="56" t="str">
        <f t="shared" si="107"/>
        <v>と</v>
      </c>
      <c r="AJ95" s="57" t="str">
        <f t="shared" si="108"/>
        <v>か</v>
      </c>
      <c r="AK95" s="58">
        <f t="shared" si="109"/>
        <v>402653184</v>
      </c>
      <c r="AL95" s="59" t="str">
        <f t="shared" si="110"/>
        <v/>
      </c>
      <c r="AM95" s="57">
        <f t="shared" si="111"/>
        <v>0</v>
      </c>
      <c r="AN95" s="56" t="str">
        <f t="shared" si="112"/>
        <v>と</v>
      </c>
      <c r="AO95" s="57" t="str">
        <f t="shared" si="113"/>
        <v>う</v>
      </c>
      <c r="AP95" s="58">
        <f t="shared" si="114"/>
        <v>8724152320</v>
      </c>
      <c r="AQ95" s="59" t="str">
        <f t="shared" si="115"/>
        <v/>
      </c>
      <c r="AR95" s="57">
        <f t="shared" si="116"/>
        <v>0</v>
      </c>
      <c r="AS95" s="56" t="str">
        <f t="shared" si="117"/>
        <v>か</v>
      </c>
      <c r="AT95" s="57" t="str">
        <f t="shared" si="118"/>
        <v>う</v>
      </c>
      <c r="AU95" s="58">
        <f t="shared" si="119"/>
        <v>8858370048</v>
      </c>
      <c r="AV95" s="59" t="str">
        <f t="shared" si="120"/>
        <v>ヴ</v>
      </c>
      <c r="AW95" s="60">
        <f t="shared" si="121"/>
        <v>1</v>
      </c>
      <c r="AX95" s="94"/>
      <c r="AY95" s="140">
        <v>426</v>
      </c>
      <c r="AZ95" s="4"/>
      <c r="BA95" s="418"/>
      <c r="BB95" s="13"/>
      <c r="BC95" s="4" t="s">
        <v>298</v>
      </c>
      <c r="BD95" s="16"/>
      <c r="BE95" s="16" t="s">
        <v>60</v>
      </c>
      <c r="BF95" s="16" t="s">
        <v>62</v>
      </c>
      <c r="BG95" s="124" t="s">
        <v>71</v>
      </c>
      <c r="BH95" s="26"/>
      <c r="BI95" s="6" t="s">
        <v>367</v>
      </c>
      <c r="BJ95" s="7" t="s">
        <v>368</v>
      </c>
      <c r="BK95" s="15" t="s">
        <v>369</v>
      </c>
      <c r="BL95" s="149" t="str">
        <f t="shared" si="122"/>
        <v>{"key_code":"up_arrow"},{"key_code":"up_arrow"},{"key_code":"up_arrow"},{"key_code":"up_arrow"},{"key_code":"up_arrow"}</v>
      </c>
      <c r="BM95" s="107"/>
      <c r="BN95" s="149" t="str">
        <f t="shared" si="123"/>
        <v>{"key_code":"up_arrow"},{"key_code":"up_arrow"},{"key_code":"up_arrow"},{"key_code":"up_arrow"},{"key_code":"up_arrow"}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24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0" t="str">
        <f t="shared" si="130"/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0" t="str">
        <f t="shared" si="131"/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0" t="str">
        <f t="shared" si="125"/>
        <v/>
      </c>
      <c r="J96" s="110" t="str">
        <f t="shared" si="132"/>
        <v/>
      </c>
      <c r="K96" s="110" t="str">
        <f t="shared" si="133"/>
        <v/>
      </c>
      <c r="L96" s="110" t="str">
        <f t="shared" si="126"/>
        <v/>
      </c>
      <c r="M96" s="110" t="str">
        <f t="shared" si="134"/>
        <v/>
      </c>
      <c r="N96" s="110" t="str">
        <f t="shared" si="127"/>
        <v/>
      </c>
      <c r="O96" s="110" t="str">
        <f t="shared" si="135"/>
        <v/>
      </c>
      <c r="P96" s="110" t="str">
        <f t="shared" si="128"/>
        <v/>
      </c>
      <c r="Q96" s="110" t="str">
        <f t="shared" si="136"/>
        <v/>
      </c>
      <c r="R96" s="110" t="str">
        <f t="shared" si="139"/>
        <v/>
      </c>
      <c r="S96" s="110" t="str">
        <f t="shared" si="140"/>
        <v/>
      </c>
      <c r="T96" s="110" t="str">
        <f t="shared" si="141"/>
        <v/>
      </c>
      <c r="U96" s="353"/>
      <c r="V96" s="116" t="str">
        <f t="shared" si="129"/>
        <v/>
      </c>
      <c r="W96" s="110" t="str">
        <f t="shared" si="137"/>
        <v/>
      </c>
      <c r="X96" s="110" t="str">
        <f t="shared" si="138"/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1"/>
        <v>3</v>
      </c>
      <c r="AC96" s="27" t="str">
        <f t="shared" si="102"/>
        <v>A</v>
      </c>
      <c r="AD96" s="27">
        <f t="shared" si="103"/>
        <v>1</v>
      </c>
      <c r="AE96" s="27">
        <f t="shared" si="104"/>
        <v>0</v>
      </c>
      <c r="AF96" s="34">
        <f t="shared" si="105"/>
        <v>17582522368</v>
      </c>
      <c r="AG96" s="218">
        <f t="shared" si="106"/>
        <v>0</v>
      </c>
      <c r="AH96" s="94"/>
      <c r="AI96" s="56" t="str">
        <f t="shared" si="107"/>
        <v>と</v>
      </c>
      <c r="AJ96" s="57" t="str">
        <f t="shared" si="108"/>
        <v>か</v>
      </c>
      <c r="AK96" s="58">
        <f t="shared" si="109"/>
        <v>402653184</v>
      </c>
      <c r="AL96" s="59" t="str">
        <f t="shared" si="110"/>
        <v/>
      </c>
      <c r="AM96" s="57">
        <f t="shared" si="111"/>
        <v>0</v>
      </c>
      <c r="AN96" s="56" t="str">
        <f t="shared" si="112"/>
        <v>と</v>
      </c>
      <c r="AO96" s="57" t="str">
        <f t="shared" si="113"/>
        <v>ー</v>
      </c>
      <c r="AP96" s="58">
        <f t="shared" si="114"/>
        <v>17314086912</v>
      </c>
      <c r="AQ96" s="59" t="str">
        <f t="shared" si="115"/>
        <v/>
      </c>
      <c r="AR96" s="57">
        <f t="shared" si="116"/>
        <v>0</v>
      </c>
      <c r="AS96" s="56" t="str">
        <f t="shared" si="117"/>
        <v>か</v>
      </c>
      <c r="AT96" s="57" t="str">
        <f t="shared" si="118"/>
        <v>ー</v>
      </c>
      <c r="AU96" s="58">
        <f t="shared" si="119"/>
        <v>17448304640</v>
      </c>
      <c r="AV96" s="59" t="str">
        <f t="shared" si="120"/>
        <v>づ</v>
      </c>
      <c r="AW96" s="60">
        <f t="shared" si="121"/>
        <v>1</v>
      </c>
      <c r="AX96" s="94"/>
      <c r="AY96" s="140">
        <v>427</v>
      </c>
      <c r="AZ96" s="4"/>
      <c r="BA96" s="418"/>
      <c r="BB96" s="13"/>
      <c r="BC96" s="4" t="s">
        <v>298</v>
      </c>
      <c r="BD96" s="16"/>
      <c r="BE96" s="16" t="s">
        <v>60</v>
      </c>
      <c r="BF96" s="16" t="s">
        <v>62</v>
      </c>
      <c r="BG96" s="124" t="s">
        <v>73</v>
      </c>
      <c r="BH96" s="26"/>
      <c r="BI96" s="6" t="s">
        <v>370</v>
      </c>
      <c r="BJ96" s="7" t="s">
        <v>371</v>
      </c>
      <c r="BK96" s="15" t="s">
        <v>372</v>
      </c>
      <c r="BL96" s="149" t="str">
        <f t="shared" si="122"/>
        <v>{"key_code":"f7"}</v>
      </c>
      <c r="BM96" s="107"/>
      <c r="BN96" s="149" t="str">
        <f t="shared" si="123"/>
        <v>{"key_code":"f7"}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24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0" t="str">
        <f t="shared" si="130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0" t="str">
        <f t="shared" si="131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0" t="str">
        <f t="shared" si="125"/>
        <v/>
      </c>
      <c r="J97" s="110" t="str">
        <f t="shared" si="132"/>
        <v/>
      </c>
      <c r="K97" s="110" t="str">
        <f t="shared" si="133"/>
        <v/>
      </c>
      <c r="L97" s="110" t="str">
        <f t="shared" si="126"/>
        <v/>
      </c>
      <c r="M97" s="110" t="str">
        <f t="shared" si="134"/>
        <v/>
      </c>
      <c r="N97" s="110" t="str">
        <f t="shared" si="127"/>
        <v/>
      </c>
      <c r="O97" s="110" t="str">
        <f t="shared" si="135"/>
        <v/>
      </c>
      <c r="P97" s="110" t="str">
        <f t="shared" si="128"/>
        <v/>
      </c>
      <c r="Q97" s="110" t="str">
        <f t="shared" si="136"/>
        <v/>
      </c>
      <c r="R97" s="110" t="str">
        <f t="shared" si="139"/>
        <v/>
      </c>
      <c r="S97" s="110" t="str">
        <f t="shared" si="140"/>
        <v/>
      </c>
      <c r="T97" s="110" t="str">
        <f t="shared" si="141"/>
        <v/>
      </c>
      <c r="U97" s="353"/>
      <c r="V97" s="116" t="str">
        <f t="shared" si="129"/>
        <v/>
      </c>
      <c r="W97" s="110" t="str">
        <f t="shared" si="137"/>
        <v/>
      </c>
      <c r="X97" s="110" t="str">
        <f t="shared" si="138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1"/>
        <v>3</v>
      </c>
      <c r="AC97" s="27" t="str">
        <f t="shared" si="102"/>
        <v>A</v>
      </c>
      <c r="AD97" s="27">
        <f t="shared" si="103"/>
        <v>1</v>
      </c>
      <c r="AE97" s="27">
        <f t="shared" si="104"/>
        <v>0</v>
      </c>
      <c r="AF97" s="34">
        <f t="shared" si="105"/>
        <v>4398449164288</v>
      </c>
      <c r="AG97" s="218">
        <f t="shared" si="106"/>
        <v>0</v>
      </c>
      <c r="AH97" s="94"/>
      <c r="AI97" s="56" t="str">
        <f t="shared" si="107"/>
        <v>と</v>
      </c>
      <c r="AJ97" s="57" t="str">
        <f t="shared" si="108"/>
        <v>か</v>
      </c>
      <c r="AK97" s="58">
        <f t="shared" si="109"/>
        <v>402653184</v>
      </c>
      <c r="AL97" s="59" t="str">
        <f t="shared" si="110"/>
        <v/>
      </c>
      <c r="AM97" s="57">
        <f t="shared" si="111"/>
        <v>0</v>
      </c>
      <c r="AN97" s="56" t="str">
        <f t="shared" si="112"/>
        <v>と</v>
      </c>
      <c r="AO97" s="57" t="str">
        <f t="shared" si="113"/>
        <v>た</v>
      </c>
      <c r="AP97" s="58">
        <f t="shared" si="114"/>
        <v>4398180728832</v>
      </c>
      <c r="AQ97" s="59" t="str">
        <f t="shared" si="115"/>
        <v/>
      </c>
      <c r="AR97" s="57">
        <f t="shared" si="116"/>
        <v>0</v>
      </c>
      <c r="AS97" s="56" t="str">
        <f t="shared" si="117"/>
        <v>か</v>
      </c>
      <c r="AT97" s="57" t="str">
        <f t="shared" si="118"/>
        <v>た</v>
      </c>
      <c r="AU97" s="58">
        <f t="shared" si="119"/>
        <v>4398314946560</v>
      </c>
      <c r="AV97" s="59" t="str">
        <f t="shared" si="120"/>
        <v>だ</v>
      </c>
      <c r="AW97" s="60">
        <f t="shared" si="121"/>
        <v>1</v>
      </c>
      <c r="AX97" s="94"/>
      <c r="AY97" s="140">
        <v>428</v>
      </c>
      <c r="AZ97" s="4"/>
      <c r="BA97" s="418"/>
      <c r="BB97" s="13"/>
      <c r="BC97" s="4" t="s">
        <v>298</v>
      </c>
      <c r="BD97" s="16"/>
      <c r="BE97" s="16" t="s">
        <v>60</v>
      </c>
      <c r="BF97" s="16" t="s">
        <v>62</v>
      </c>
      <c r="BG97" s="124" t="s">
        <v>94</v>
      </c>
      <c r="BH97" s="26"/>
      <c r="BI97" s="40" t="s">
        <v>373</v>
      </c>
      <c r="BJ97" s="7" t="s">
        <v>374</v>
      </c>
      <c r="BK97" s="15" t="s">
        <v>375</v>
      </c>
      <c r="BL97" s="149" t="str">
        <f t="shared" si="122"/>
        <v>{"key_code":"down_arrow","modifiers":["command"]}</v>
      </c>
      <c r="BM97" s="107"/>
      <c r="BN97" s="149" t="str">
        <f t="shared" si="123"/>
        <v>{"key_code":"down_arrow","modifiers":["command"]}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24"/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</v>
      </c>
      <c r="G98" s="110" t="str">
        <f t="shared" si="130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</v>
      </c>
      <c r="H98" s="110" t="str">
        <f t="shared" si="131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  <c r="I98" s="110" t="str">
        <f t="shared" si="125"/>
        <v/>
      </c>
      <c r="J98" s="110" t="str">
        <f t="shared" si="132"/>
        <v/>
      </c>
      <c r="K98" s="110" t="str">
        <f t="shared" si="133"/>
        <v/>
      </c>
      <c r="L98" s="110" t="str">
        <f t="shared" si="126"/>
        <v/>
      </c>
      <c r="M98" s="110" t="str">
        <f t="shared" si="134"/>
        <v/>
      </c>
      <c r="N98" s="110" t="str">
        <f t="shared" si="127"/>
        <v/>
      </c>
      <c r="O98" s="110" t="str">
        <f t="shared" si="135"/>
        <v/>
      </c>
      <c r="P98" s="110" t="str">
        <f t="shared" si="128"/>
        <v/>
      </c>
      <c r="Q98" s="110" t="str">
        <f t="shared" si="136"/>
        <v/>
      </c>
      <c r="R98" s="110" t="str">
        <f t="shared" si="139"/>
        <v/>
      </c>
      <c r="S98" s="110" t="str">
        <f t="shared" si="140"/>
        <v/>
      </c>
      <c r="T98" s="110" t="str">
        <f t="shared" si="141"/>
        <v/>
      </c>
      <c r="U98" s="353"/>
      <c r="V98" s="116" t="str">
        <f t="shared" si="129"/>
        <v/>
      </c>
      <c r="W98" s="110" t="str">
        <f t="shared" si="137"/>
        <v/>
      </c>
      <c r="X98" s="110" t="str">
        <f t="shared" si="138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1"/>
        <v>3</v>
      </c>
      <c r="AC98" s="27" t="str">
        <f t="shared" si="102"/>
        <v>A</v>
      </c>
      <c r="AD98" s="27">
        <f t="shared" si="103"/>
        <v>1</v>
      </c>
      <c r="AE98" s="27">
        <f t="shared" si="104"/>
        <v>0</v>
      </c>
      <c r="AF98" s="34">
        <f t="shared" si="105"/>
        <v>8796495675392</v>
      </c>
      <c r="AG98" s="218">
        <f t="shared" si="106"/>
        <v>0</v>
      </c>
      <c r="AH98" s="94"/>
      <c r="AI98" s="56" t="str">
        <f t="shared" si="107"/>
        <v>と</v>
      </c>
      <c r="AJ98" s="57" t="str">
        <f t="shared" si="108"/>
        <v>か</v>
      </c>
      <c r="AK98" s="58">
        <f t="shared" si="109"/>
        <v>402653184</v>
      </c>
      <c r="AL98" s="59" t="str">
        <f t="shared" si="110"/>
        <v/>
      </c>
      <c r="AM98" s="57">
        <f t="shared" si="111"/>
        <v>0</v>
      </c>
      <c r="AN98" s="56" t="str">
        <f t="shared" si="112"/>
        <v>と</v>
      </c>
      <c r="AO98" s="57" t="str">
        <f t="shared" si="113"/>
        <v>な</v>
      </c>
      <c r="AP98" s="58">
        <f t="shared" si="114"/>
        <v>8796227239936</v>
      </c>
      <c r="AQ98" s="59" t="str">
        <f t="shared" si="115"/>
        <v/>
      </c>
      <c r="AR98" s="57">
        <f t="shared" si="116"/>
        <v>0</v>
      </c>
      <c r="AS98" s="56" t="str">
        <f t="shared" si="117"/>
        <v>か</v>
      </c>
      <c r="AT98" s="57" t="str">
        <f t="shared" si="118"/>
        <v>な</v>
      </c>
      <c r="AU98" s="58">
        <f t="shared" si="119"/>
        <v>8796361457664</v>
      </c>
      <c r="AV98" s="59" t="str">
        <f t="shared" si="120"/>
        <v/>
      </c>
      <c r="AW98" s="60">
        <f t="shared" si="121"/>
        <v>0</v>
      </c>
      <c r="AX98" s="94"/>
      <c r="AY98" s="140">
        <v>429</v>
      </c>
      <c r="AZ98" s="4"/>
      <c r="BA98" s="418"/>
      <c r="BB98" s="13"/>
      <c r="BC98" s="4" t="s">
        <v>298</v>
      </c>
      <c r="BD98" s="16"/>
      <c r="BE98" s="16" t="s">
        <v>60</v>
      </c>
      <c r="BF98" s="16" t="s">
        <v>62</v>
      </c>
      <c r="BG98" s="124" t="s">
        <v>96</v>
      </c>
      <c r="BH98" s="26"/>
      <c r="BI98" s="6" t="s">
        <v>376</v>
      </c>
      <c r="BJ98" s="7" t="s">
        <v>377</v>
      </c>
      <c r="BK98" s="15" t="s">
        <v>378</v>
      </c>
      <c r="BL98" s="149" t="str">
        <f t="shared" si="122"/>
        <v>{"key_code":"down_arrow"}</v>
      </c>
      <c r="BM98" s="107"/>
      <c r="BN98" s="149" t="str">
        <f t="shared" si="123"/>
        <v>{"key_code":"down_arrow"}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24"/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</v>
      </c>
      <c r="G99" s="110" t="str">
        <f t="shared" si="130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</v>
      </c>
      <c r="H99" s="110" t="str">
        <f t="shared" si="131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  <c r="I99" s="110" t="str">
        <f t="shared" si="125"/>
        <v/>
      </c>
      <c r="J99" s="110" t="str">
        <f t="shared" si="132"/>
        <v/>
      </c>
      <c r="K99" s="110" t="str">
        <f t="shared" si="133"/>
        <v/>
      </c>
      <c r="L99" s="110" t="str">
        <f t="shared" si="126"/>
        <v/>
      </c>
      <c r="M99" s="110" t="str">
        <f t="shared" si="134"/>
        <v/>
      </c>
      <c r="N99" s="110" t="str">
        <f t="shared" si="127"/>
        <v/>
      </c>
      <c r="O99" s="110" t="str">
        <f t="shared" si="135"/>
        <v/>
      </c>
      <c r="P99" s="110" t="str">
        <f t="shared" si="128"/>
        <v/>
      </c>
      <c r="Q99" s="110" t="str">
        <f t="shared" si="136"/>
        <v/>
      </c>
      <c r="R99" s="110" t="str">
        <f t="shared" si="139"/>
        <v/>
      </c>
      <c r="S99" s="110" t="str">
        <f t="shared" si="140"/>
        <v/>
      </c>
      <c r="T99" s="110" t="str">
        <f t="shared" si="141"/>
        <v/>
      </c>
      <c r="U99" s="353"/>
      <c r="V99" s="116" t="str">
        <f t="shared" si="129"/>
        <v/>
      </c>
      <c r="W99" s="110" t="str">
        <f t="shared" si="137"/>
        <v/>
      </c>
      <c r="X99" s="110" t="str">
        <f t="shared" si="138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1"/>
        <v>3</v>
      </c>
      <c r="AC99" s="27" t="str">
        <f t="shared" si="102"/>
        <v>A</v>
      </c>
      <c r="AD99" s="27">
        <f t="shared" si="103"/>
        <v>1</v>
      </c>
      <c r="AE99" s="27">
        <f t="shared" si="104"/>
        <v>0</v>
      </c>
      <c r="AF99" s="34">
        <f t="shared" si="105"/>
        <v>17592588697600</v>
      </c>
      <c r="AG99" s="218">
        <f t="shared" si="106"/>
        <v>0</v>
      </c>
      <c r="AH99" s="94"/>
      <c r="AI99" s="56" t="str">
        <f t="shared" si="107"/>
        <v>と</v>
      </c>
      <c r="AJ99" s="57" t="str">
        <f t="shared" si="108"/>
        <v>か</v>
      </c>
      <c r="AK99" s="58">
        <f t="shared" si="109"/>
        <v>402653184</v>
      </c>
      <c r="AL99" s="59" t="str">
        <f t="shared" si="110"/>
        <v/>
      </c>
      <c r="AM99" s="57">
        <f t="shared" si="111"/>
        <v>0</v>
      </c>
      <c r="AN99" s="56" t="str">
        <f t="shared" si="112"/>
        <v>と</v>
      </c>
      <c r="AO99" s="57" t="str">
        <f t="shared" si="113"/>
        <v>ん</v>
      </c>
      <c r="AP99" s="58">
        <f t="shared" si="114"/>
        <v>17592320262144</v>
      </c>
      <c r="AQ99" s="59" t="str">
        <f t="shared" si="115"/>
        <v/>
      </c>
      <c r="AR99" s="57">
        <f t="shared" si="116"/>
        <v>0</v>
      </c>
      <c r="AS99" s="56" t="str">
        <f t="shared" si="117"/>
        <v>か</v>
      </c>
      <c r="AT99" s="57" t="str">
        <f t="shared" si="118"/>
        <v>ん</v>
      </c>
      <c r="AU99" s="58">
        <f t="shared" si="119"/>
        <v>17592454479872</v>
      </c>
      <c r="AV99" s="59" t="str">
        <f t="shared" si="120"/>
        <v/>
      </c>
      <c r="AW99" s="60">
        <f t="shared" si="121"/>
        <v>0</v>
      </c>
      <c r="AX99" s="94"/>
      <c r="AY99" s="140">
        <v>430</v>
      </c>
      <c r="AZ99" s="4"/>
      <c r="BA99" s="418"/>
      <c r="BB99" s="13"/>
      <c r="BC99" s="4" t="s">
        <v>298</v>
      </c>
      <c r="BD99" s="16"/>
      <c r="BE99" s="16" t="s">
        <v>60</v>
      </c>
      <c r="BF99" s="16" t="s">
        <v>62</v>
      </c>
      <c r="BG99" s="124" t="s">
        <v>98</v>
      </c>
      <c r="BH99" s="26"/>
      <c r="BI99" s="6" t="s">
        <v>379</v>
      </c>
      <c r="BJ99" s="7" t="s">
        <v>380</v>
      </c>
      <c r="BK99" s="15" t="s">
        <v>381</v>
      </c>
      <c r="BL99" s="149" t="str">
        <f t="shared" si="122"/>
        <v>{"key_code":"down_arrow","modifiers":["shift"]}</v>
      </c>
      <c r="BM99" s="107"/>
      <c r="BN99" s="149" t="str">
        <f t="shared" si="123"/>
        <v>{"key_code":"down_arrow","modifiers":["shift"]}</v>
      </c>
      <c r="BO99" s="397"/>
      <c r="BP99" s="398"/>
    </row>
    <row r="100" spans="1:68" ht="63">
      <c r="A100" s="352"/>
      <c r="B100" s="353"/>
      <c r="C100" s="362"/>
      <c r="D100" s="363"/>
      <c r="E100" s="358"/>
      <c r="F100" s="249" t="str">
        <f t="shared" si="124"/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</v>
      </c>
      <c r="G100" s="110" t="str">
        <f t="shared" si="130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</v>
      </c>
      <c r="H100" s="110" t="str">
        <f t="shared" si="131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  <c r="I100" s="110" t="str">
        <f t="shared" si="125"/>
        <v/>
      </c>
      <c r="J100" s="110" t="str">
        <f t="shared" si="132"/>
        <v/>
      </c>
      <c r="K100" s="110" t="str">
        <f t="shared" si="133"/>
        <v/>
      </c>
      <c r="L100" s="110" t="str">
        <f t="shared" si="126"/>
        <v/>
      </c>
      <c r="M100" s="110" t="str">
        <f t="shared" si="134"/>
        <v/>
      </c>
      <c r="N100" s="110" t="str">
        <f t="shared" si="127"/>
        <v/>
      </c>
      <c r="O100" s="110" t="str">
        <f t="shared" si="135"/>
        <v/>
      </c>
      <c r="P100" s="110" t="str">
        <f t="shared" si="128"/>
        <v/>
      </c>
      <c r="Q100" s="110" t="str">
        <f t="shared" si="136"/>
        <v/>
      </c>
      <c r="R100" s="110" t="str">
        <f t="shared" si="139"/>
        <v/>
      </c>
      <c r="S100" s="110" t="str">
        <f t="shared" si="140"/>
        <v/>
      </c>
      <c r="T100" s="110" t="str">
        <f t="shared" si="141"/>
        <v/>
      </c>
      <c r="U100" s="353"/>
      <c r="V100" s="116" t="str">
        <f t="shared" si="129"/>
        <v/>
      </c>
      <c r="W100" s="110" t="str">
        <f t="shared" si="137"/>
        <v/>
      </c>
      <c r="X100" s="110" t="str">
        <f t="shared" si="138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1"/>
        <v>3</v>
      </c>
      <c r="AC100" s="27" t="str">
        <f t="shared" si="102"/>
        <v>A</v>
      </c>
      <c r="AD100" s="27">
        <f t="shared" si="103"/>
        <v>1</v>
      </c>
      <c r="AE100" s="27">
        <f t="shared" si="104"/>
        <v>0</v>
      </c>
      <c r="AF100" s="34">
        <f t="shared" si="105"/>
        <v>35184774742016</v>
      </c>
      <c r="AG100" s="218">
        <f t="shared" si="106"/>
        <v>0</v>
      </c>
      <c r="AH100" s="94"/>
      <c r="AI100" s="56" t="str">
        <f t="shared" si="107"/>
        <v>と</v>
      </c>
      <c r="AJ100" s="57" t="str">
        <f t="shared" si="108"/>
        <v>か</v>
      </c>
      <c r="AK100" s="58">
        <f t="shared" si="109"/>
        <v>402653184</v>
      </c>
      <c r="AL100" s="59" t="str">
        <f t="shared" si="110"/>
        <v/>
      </c>
      <c r="AM100" s="57">
        <f t="shared" si="111"/>
        <v>0</v>
      </c>
      <c r="AN100" s="56" t="str">
        <f t="shared" si="112"/>
        <v>と</v>
      </c>
      <c r="AO100" s="57" t="str">
        <f t="shared" si="113"/>
        <v>ら</v>
      </c>
      <c r="AP100" s="58">
        <f t="shared" si="114"/>
        <v>35184506306560</v>
      </c>
      <c r="AQ100" s="59" t="str">
        <f t="shared" si="115"/>
        <v/>
      </c>
      <c r="AR100" s="57">
        <f t="shared" si="116"/>
        <v>0</v>
      </c>
      <c r="AS100" s="56" t="str">
        <f t="shared" si="117"/>
        <v>か</v>
      </c>
      <c r="AT100" s="57" t="str">
        <f t="shared" si="118"/>
        <v>ら</v>
      </c>
      <c r="AU100" s="58">
        <f t="shared" si="119"/>
        <v>35184640524288</v>
      </c>
      <c r="AV100" s="59" t="str">
        <f t="shared" si="120"/>
        <v>ぶ</v>
      </c>
      <c r="AW100" s="60">
        <f t="shared" si="121"/>
        <v>1</v>
      </c>
      <c r="AX100" s="94"/>
      <c r="AY100" s="140">
        <v>431</v>
      </c>
      <c r="AZ100" s="4"/>
      <c r="BA100" s="418"/>
      <c r="BB100" s="13"/>
      <c r="BC100" s="4" t="s">
        <v>298</v>
      </c>
      <c r="BD100" s="16"/>
      <c r="BE100" s="16" t="s">
        <v>60</v>
      </c>
      <c r="BF100" s="16" t="s">
        <v>62</v>
      </c>
      <c r="BG100" s="124" t="s">
        <v>100</v>
      </c>
      <c r="BH100" s="26"/>
      <c r="BI100" s="6" t="s">
        <v>382</v>
      </c>
      <c r="BJ100" s="7" t="s">
        <v>383</v>
      </c>
      <c r="BK100" s="15" t="s">
        <v>384</v>
      </c>
      <c r="BL100" s="149" t="str">
        <f t="shared" si="122"/>
        <v>{"key_code":"down_arrow"},{"key_code":"down_arrow"},{"key_code":"down_arrow"},{"key_code":"down_arrow"},{"key_code":"down_arrow"}</v>
      </c>
      <c r="BM100" s="107"/>
      <c r="BN100" s="149" t="str">
        <f t="shared" si="123"/>
        <v>{"key_code":"down_arrow"},{"key_code":"down_arrow"},{"key_code":"down_arrow"},{"key_code":"down_arrow"},{"key_code":"down_arrow"}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24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0" t="str">
        <f t="shared" si="130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0" t="str">
        <f t="shared" si="131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0" t="str">
        <f t="shared" si="125"/>
        <v/>
      </c>
      <c r="J101" s="110" t="str">
        <f t="shared" si="132"/>
        <v/>
      </c>
      <c r="K101" s="110" t="str">
        <f t="shared" si="133"/>
        <v/>
      </c>
      <c r="L101" s="110" t="str">
        <f t="shared" si="126"/>
        <v/>
      </c>
      <c r="M101" s="110" t="str">
        <f t="shared" si="134"/>
        <v/>
      </c>
      <c r="N101" s="110" t="str">
        <f t="shared" si="127"/>
        <v/>
      </c>
      <c r="O101" s="110" t="str">
        <f t="shared" si="135"/>
        <v/>
      </c>
      <c r="P101" s="110" t="str">
        <f t="shared" si="128"/>
        <v/>
      </c>
      <c r="Q101" s="110" t="str">
        <f t="shared" si="136"/>
        <v/>
      </c>
      <c r="R101" s="110" t="str">
        <f t="shared" si="139"/>
        <v/>
      </c>
      <c r="S101" s="110" t="str">
        <f t="shared" si="140"/>
        <v/>
      </c>
      <c r="T101" s="110" t="str">
        <f t="shared" si="141"/>
        <v/>
      </c>
      <c r="U101" s="353"/>
      <c r="V101" s="116" t="str">
        <f t="shared" si="129"/>
        <v/>
      </c>
      <c r="W101" s="110" t="str">
        <f t="shared" si="137"/>
        <v/>
      </c>
      <c r="X101" s="110" t="str">
        <f t="shared" si="138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1"/>
        <v>3</v>
      </c>
      <c r="AC101" s="27" t="str">
        <f t="shared" si="102"/>
        <v>A</v>
      </c>
      <c r="AD101" s="27">
        <f t="shared" si="103"/>
        <v>1</v>
      </c>
      <c r="AE101" s="27">
        <f t="shared" si="104"/>
        <v>0</v>
      </c>
      <c r="AF101" s="34">
        <f t="shared" si="105"/>
        <v>70369146830848</v>
      </c>
      <c r="AG101" s="218">
        <f t="shared" si="106"/>
        <v>0</v>
      </c>
      <c r="AH101" s="94"/>
      <c r="AI101" s="56" t="str">
        <f t="shared" si="107"/>
        <v>と</v>
      </c>
      <c r="AJ101" s="57" t="str">
        <f t="shared" si="108"/>
        <v>か</v>
      </c>
      <c r="AK101" s="58">
        <f t="shared" si="109"/>
        <v>402653184</v>
      </c>
      <c r="AL101" s="59" t="str">
        <f t="shared" si="110"/>
        <v/>
      </c>
      <c r="AM101" s="57">
        <f t="shared" si="111"/>
        <v>0</v>
      </c>
      <c r="AN101" s="56" t="str">
        <f t="shared" si="112"/>
        <v>と</v>
      </c>
      <c r="AO101" s="57" t="str">
        <f t="shared" si="113"/>
        <v>れ</v>
      </c>
      <c r="AP101" s="58">
        <f t="shared" si="114"/>
        <v>70368878395392</v>
      </c>
      <c r="AQ101" s="59" t="str">
        <f t="shared" si="115"/>
        <v/>
      </c>
      <c r="AR101" s="57">
        <f t="shared" si="116"/>
        <v>0</v>
      </c>
      <c r="AS101" s="56" t="str">
        <f t="shared" si="117"/>
        <v>か</v>
      </c>
      <c r="AT101" s="57" t="str">
        <f t="shared" si="118"/>
        <v>れ</v>
      </c>
      <c r="AU101" s="58">
        <f t="shared" si="119"/>
        <v>70369012613120</v>
      </c>
      <c r="AV101" s="59" t="str">
        <f t="shared" si="120"/>
        <v/>
      </c>
      <c r="AW101" s="60">
        <f t="shared" si="121"/>
        <v>0</v>
      </c>
      <c r="AX101" s="94"/>
      <c r="AY101" s="140">
        <v>432</v>
      </c>
      <c r="AZ101" s="4"/>
      <c r="BA101" s="418"/>
      <c r="BB101" s="13"/>
      <c r="BC101" s="4" t="s">
        <v>298</v>
      </c>
      <c r="BD101" s="16"/>
      <c r="BE101" s="16" t="s">
        <v>60</v>
      </c>
      <c r="BF101" s="16" t="s">
        <v>62</v>
      </c>
      <c r="BG101" s="124" t="s">
        <v>102</v>
      </c>
      <c r="BH101" s="26"/>
      <c r="BI101" s="6" t="s">
        <v>385</v>
      </c>
      <c r="BJ101" s="7" t="s">
        <v>386</v>
      </c>
      <c r="BK101" s="15" t="s">
        <v>387</v>
      </c>
      <c r="BL101" s="149" t="str">
        <f t="shared" si="122"/>
        <v>{"key_code":"f6"}</v>
      </c>
      <c r="BM101" s="107"/>
      <c r="BN101" s="149" t="str">
        <f t="shared" si="123"/>
        <v>{"key_code":"f6"}</v>
      </c>
      <c r="BO101" s="397"/>
      <c r="BP101" s="398"/>
    </row>
    <row r="102" spans="1:68" ht="42">
      <c r="A102" s="352"/>
      <c r="B102" s="353"/>
      <c r="C102" s="362"/>
      <c r="D102" s="363"/>
      <c r="E102" s="358"/>
      <c r="F102" s="249" t="str">
        <f t="shared" si="124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30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31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5"/>
        <v/>
      </c>
      <c r="J102" s="110" t="str">
        <f t="shared" si="132"/>
        <v/>
      </c>
      <c r="K102" s="110" t="str">
        <f t="shared" si="133"/>
        <v/>
      </c>
      <c r="L102" s="110" t="str">
        <f t="shared" si="126"/>
        <v/>
      </c>
      <c r="M102" s="110" t="str">
        <f t="shared" si="134"/>
        <v/>
      </c>
      <c r="N102" s="110" t="str">
        <f t="shared" si="127"/>
        <v/>
      </c>
      <c r="O102" s="110" t="str">
        <f t="shared" si="135"/>
        <v/>
      </c>
      <c r="P102" s="110" t="str">
        <f t="shared" si="128"/>
        <v/>
      </c>
      <c r="Q102" s="110" t="str">
        <f t="shared" si="136"/>
        <v/>
      </c>
      <c r="R102" s="110" t="str">
        <f t="shared" si="139"/>
        <v/>
      </c>
      <c r="S102" s="110" t="str">
        <f t="shared" si="140"/>
        <v/>
      </c>
      <c r="T102" s="110" t="str">
        <f t="shared" si="141"/>
        <v/>
      </c>
      <c r="U102" s="353"/>
      <c r="V102" s="116" t="str">
        <f t="shared" si="129"/>
        <v/>
      </c>
      <c r="W102" s="110" t="str">
        <f t="shared" si="137"/>
        <v/>
      </c>
      <c r="X102" s="110" t="str">
        <f t="shared" si="138"/>
        <v/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1"/>
        <v>3</v>
      </c>
      <c r="AC102" s="27" t="str">
        <f t="shared" si="102"/>
        <v>A</v>
      </c>
      <c r="AD102" s="27">
        <f t="shared" si="103"/>
        <v>1</v>
      </c>
      <c r="AE102" s="27">
        <f t="shared" si="104"/>
        <v>0</v>
      </c>
      <c r="AF102" s="34">
        <f t="shared" si="105"/>
        <v>26388279074816</v>
      </c>
      <c r="AG102" s="218">
        <f t="shared" si="106"/>
        <v>0</v>
      </c>
      <c r="AH102" s="94"/>
      <c r="AI102" s="56" t="str">
        <f t="shared" si="107"/>
        <v>な</v>
      </c>
      <c r="AJ102" s="57" t="str">
        <f t="shared" si="108"/>
        <v>ん</v>
      </c>
      <c r="AK102" s="58">
        <f t="shared" si="109"/>
        <v>26388279066624</v>
      </c>
      <c r="AL102" s="59" t="str">
        <f t="shared" si="110"/>
        <v/>
      </c>
      <c r="AM102" s="57">
        <f t="shared" si="111"/>
        <v>0</v>
      </c>
      <c r="AN102" s="56" t="str">
        <f t="shared" si="112"/>
        <v>な</v>
      </c>
      <c r="AO102" s="57" t="str">
        <f t="shared" si="113"/>
        <v>小</v>
      </c>
      <c r="AP102" s="58">
        <f t="shared" si="114"/>
        <v>8796093030400</v>
      </c>
      <c r="AQ102" s="59" t="str">
        <f t="shared" si="115"/>
        <v/>
      </c>
      <c r="AR102" s="57">
        <f t="shared" si="116"/>
        <v>0</v>
      </c>
      <c r="AS102" s="56" t="str">
        <f t="shared" si="117"/>
        <v>ん</v>
      </c>
      <c r="AT102" s="57" t="str">
        <f t="shared" si="118"/>
        <v>小</v>
      </c>
      <c r="AU102" s="58">
        <f t="shared" si="119"/>
        <v>17592186052608</v>
      </c>
      <c r="AV102" s="59" t="str">
        <f t="shared" si="120"/>
        <v/>
      </c>
      <c r="AW102" s="60">
        <f t="shared" si="121"/>
        <v>0</v>
      </c>
      <c r="AX102" s="94"/>
      <c r="AY102" s="140">
        <v>433</v>
      </c>
      <c r="AZ102" s="4"/>
      <c r="BA102" s="418"/>
      <c r="BB102" s="13"/>
      <c r="BC102" s="4" t="s">
        <v>298</v>
      </c>
      <c r="BD102" s="16"/>
      <c r="BE102" s="16" t="s">
        <v>96</v>
      </c>
      <c r="BF102" s="16" t="s">
        <v>98</v>
      </c>
      <c r="BG102" s="124" t="s">
        <v>23</v>
      </c>
      <c r="BH102" s="26"/>
      <c r="BI102" s="6" t="s">
        <v>685</v>
      </c>
      <c r="BJ102" s="7" t="s">
        <v>685</v>
      </c>
      <c r="BK102" s="15" t="s">
        <v>813</v>
      </c>
      <c r="BL102" s="149" t="str">
        <f t="shared" si="122"/>
        <v>{"key_code":"slash","modifiers":["option"]},{"key_code":"return_or_enter"}</v>
      </c>
      <c r="BM102" s="107" t="s">
        <v>686</v>
      </c>
      <c r="BN102" s="149" t="str">
        <f t="shared" si="123"/>
        <v>{"key_code":"slash"}</v>
      </c>
      <c r="BO102" s="397"/>
      <c r="BP102" s="398"/>
    </row>
    <row r="103" spans="1:68" ht="168">
      <c r="A103" s="352"/>
      <c r="B103" s="353"/>
      <c r="C103" s="362"/>
      <c r="D103" s="363"/>
      <c r="E103" s="358"/>
      <c r="F103" s="249" t="str">
        <f t="shared" si="124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0" t="str">
        <f t="shared" si="130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0" t="str">
        <f t="shared" si="131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0" t="str">
        <f t="shared" si="125"/>
        <v/>
      </c>
      <c r="J103" s="110" t="str">
        <f t="shared" si="132"/>
        <v/>
      </c>
      <c r="K103" s="110" t="str">
        <f t="shared" si="133"/>
        <v/>
      </c>
      <c r="L103" s="110" t="str">
        <f t="shared" si="126"/>
        <v/>
      </c>
      <c r="M103" s="110" t="str">
        <f t="shared" si="134"/>
        <v/>
      </c>
      <c r="N103" s="110" t="str">
        <f t="shared" si="127"/>
        <v/>
      </c>
      <c r="O103" s="110" t="str">
        <f t="shared" si="135"/>
        <v/>
      </c>
      <c r="P103" s="110" t="str">
        <f t="shared" si="128"/>
        <v/>
      </c>
      <c r="Q103" s="110" t="str">
        <f t="shared" si="136"/>
        <v/>
      </c>
      <c r="R103" s="110" t="str">
        <f t="shared" si="139"/>
        <v/>
      </c>
      <c r="S103" s="110" t="str">
        <f t="shared" si="140"/>
        <v/>
      </c>
      <c r="T103" s="110" t="str">
        <f t="shared" si="141"/>
        <v/>
      </c>
      <c r="U103" s="353"/>
      <c r="V103" s="116" t="str">
        <f t="shared" si="129"/>
        <v/>
      </c>
      <c r="W103" s="110" t="str">
        <f t="shared" si="137"/>
        <v/>
      </c>
      <c r="X103" s="110" t="str">
        <f t="shared" si="138"/>
        <v/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1"/>
        <v>3</v>
      </c>
      <c r="AC103" s="27" t="str">
        <f t="shared" si="102"/>
        <v>A</v>
      </c>
      <c r="AD103" s="27">
        <f t="shared" si="103"/>
        <v>1</v>
      </c>
      <c r="AE103" s="27">
        <f t="shared" si="104"/>
        <v>0</v>
      </c>
      <c r="AF103" s="34">
        <f t="shared" si="105"/>
        <v>26388279083008</v>
      </c>
      <c r="AG103" s="218">
        <f t="shared" si="106"/>
        <v>0</v>
      </c>
      <c r="AH103" s="94"/>
      <c r="AI103" s="56" t="str">
        <f t="shared" si="107"/>
        <v>な</v>
      </c>
      <c r="AJ103" s="57" t="str">
        <f t="shared" si="108"/>
        <v>ん</v>
      </c>
      <c r="AK103" s="58">
        <f t="shared" si="109"/>
        <v>26388279066624</v>
      </c>
      <c r="AL103" s="59" t="str">
        <f t="shared" si="110"/>
        <v/>
      </c>
      <c r="AM103" s="57">
        <f t="shared" si="111"/>
        <v>0</v>
      </c>
      <c r="AN103" s="56" t="str">
        <f t="shared" si="112"/>
        <v>な</v>
      </c>
      <c r="AO103" s="57" t="str">
        <f t="shared" si="113"/>
        <v>き</v>
      </c>
      <c r="AP103" s="58">
        <f t="shared" si="114"/>
        <v>8796093038592</v>
      </c>
      <c r="AQ103" s="59" t="str">
        <f t="shared" si="115"/>
        <v/>
      </c>
      <c r="AR103" s="57">
        <f t="shared" si="116"/>
        <v>0</v>
      </c>
      <c r="AS103" s="56" t="str">
        <f t="shared" si="117"/>
        <v>ん</v>
      </c>
      <c r="AT103" s="57" t="str">
        <f t="shared" si="118"/>
        <v>き</v>
      </c>
      <c r="AU103" s="58">
        <f t="shared" si="119"/>
        <v>17592186060800</v>
      </c>
      <c r="AV103" s="59" t="str">
        <f t="shared" si="120"/>
        <v/>
      </c>
      <c r="AW103" s="60">
        <f t="shared" si="121"/>
        <v>0</v>
      </c>
      <c r="AX103" s="94"/>
      <c r="AY103" s="140">
        <v>434</v>
      </c>
      <c r="AZ103" s="4"/>
      <c r="BA103" s="418"/>
      <c r="BB103" s="13"/>
      <c r="BC103" s="4" t="s">
        <v>298</v>
      </c>
      <c r="BD103" s="16"/>
      <c r="BE103" s="16" t="s">
        <v>96</v>
      </c>
      <c r="BF103" s="16" t="s">
        <v>98</v>
      </c>
      <c r="BG103" s="124" t="s">
        <v>25</v>
      </c>
      <c r="BH103" s="26"/>
      <c r="BI103" s="6" t="s">
        <v>391</v>
      </c>
      <c r="BJ103" s="7" t="s">
        <v>392</v>
      </c>
      <c r="BK103" s="15" t="s">
        <v>751</v>
      </c>
      <c r="BL103" s="149" t="str">
        <f t="shared" si="122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07" t="s">
        <v>756</v>
      </c>
      <c r="BN103" s="149" t="str">
        <f t="shared" si="123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397" t="s">
        <v>752</v>
      </c>
      <c r="BP103" s="398" t="s">
        <v>757</v>
      </c>
    </row>
    <row r="104" spans="1:68" ht="105">
      <c r="A104" s="352"/>
      <c r="B104" s="353"/>
      <c r="C104" s="362"/>
      <c r="D104" s="363"/>
      <c r="E104" s="358"/>
      <c r="F104" s="249" t="str">
        <f t="shared" si="124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0" t="str">
        <f t="shared" si="130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0" t="str">
        <f t="shared" si="131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0" t="str">
        <f t="shared" si="125"/>
        <v/>
      </c>
      <c r="J104" s="110" t="str">
        <f t="shared" si="132"/>
        <v/>
      </c>
      <c r="K104" s="110" t="str">
        <f t="shared" si="133"/>
        <v/>
      </c>
      <c r="L104" s="110" t="str">
        <f t="shared" si="126"/>
        <v/>
      </c>
      <c r="M104" s="110" t="str">
        <f t="shared" si="134"/>
        <v/>
      </c>
      <c r="N104" s="110" t="str">
        <f t="shared" si="127"/>
        <v/>
      </c>
      <c r="O104" s="110" t="str">
        <f t="shared" si="135"/>
        <v/>
      </c>
      <c r="P104" s="110" t="str">
        <f t="shared" si="128"/>
        <v/>
      </c>
      <c r="Q104" s="110" t="str">
        <f t="shared" si="136"/>
        <v/>
      </c>
      <c r="R104" s="110" t="str">
        <f t="shared" si="139"/>
        <v/>
      </c>
      <c r="S104" s="110" t="str">
        <f t="shared" si="140"/>
        <v/>
      </c>
      <c r="T104" s="110" t="str">
        <f t="shared" si="141"/>
        <v/>
      </c>
      <c r="U104" s="353"/>
      <c r="V104" s="116" t="str">
        <f t="shared" si="129"/>
        <v/>
      </c>
      <c r="W104" s="110" t="str">
        <f t="shared" si="137"/>
        <v/>
      </c>
      <c r="X104" s="110" t="str">
        <f t="shared" si="138"/>
        <v/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1"/>
        <v>3</v>
      </c>
      <c r="AC104" s="27" t="str">
        <f t="shared" si="102"/>
        <v>A</v>
      </c>
      <c r="AD104" s="27">
        <f t="shared" si="103"/>
        <v>1</v>
      </c>
      <c r="AE104" s="27">
        <f t="shared" si="104"/>
        <v>0</v>
      </c>
      <c r="AF104" s="34">
        <f t="shared" si="105"/>
        <v>26388279099392</v>
      </c>
      <c r="AG104" s="218">
        <f t="shared" si="106"/>
        <v>0</v>
      </c>
      <c r="AH104" s="94"/>
      <c r="AI104" s="56" t="str">
        <f t="shared" si="107"/>
        <v>な</v>
      </c>
      <c r="AJ104" s="57" t="str">
        <f t="shared" si="108"/>
        <v>ん</v>
      </c>
      <c r="AK104" s="58">
        <f t="shared" si="109"/>
        <v>26388279066624</v>
      </c>
      <c r="AL104" s="59" t="str">
        <f t="shared" si="110"/>
        <v/>
      </c>
      <c r="AM104" s="57">
        <f t="shared" si="111"/>
        <v>0</v>
      </c>
      <c r="AN104" s="56" t="str">
        <f t="shared" si="112"/>
        <v>な</v>
      </c>
      <c r="AO104" s="57" t="str">
        <f t="shared" si="113"/>
        <v>て</v>
      </c>
      <c r="AP104" s="58">
        <f t="shared" si="114"/>
        <v>8796093054976</v>
      </c>
      <c r="AQ104" s="59" t="str">
        <f t="shared" si="115"/>
        <v/>
      </c>
      <c r="AR104" s="57">
        <f t="shared" si="116"/>
        <v>0</v>
      </c>
      <c r="AS104" s="56" t="str">
        <f t="shared" si="117"/>
        <v>ん</v>
      </c>
      <c r="AT104" s="57" t="str">
        <f t="shared" si="118"/>
        <v>て</v>
      </c>
      <c r="AU104" s="58">
        <f t="shared" si="119"/>
        <v>17592186077184</v>
      </c>
      <c r="AV104" s="59" t="str">
        <f t="shared" si="120"/>
        <v/>
      </c>
      <c r="AW104" s="60">
        <f t="shared" si="121"/>
        <v>0</v>
      </c>
      <c r="AX104" s="94"/>
      <c r="AY104" s="140">
        <v>435</v>
      </c>
      <c r="AZ104" s="4"/>
      <c r="BA104" s="418"/>
      <c r="BB104" s="13"/>
      <c r="BC104" s="4" t="s">
        <v>298</v>
      </c>
      <c r="BD104" s="16"/>
      <c r="BE104" s="16" t="s">
        <v>96</v>
      </c>
      <c r="BF104" s="16" t="s">
        <v>98</v>
      </c>
      <c r="BG104" s="124" t="s">
        <v>27</v>
      </c>
      <c r="BH104" s="26"/>
      <c r="BI104" s="6" t="s">
        <v>396</v>
      </c>
      <c r="BJ104" s="7" t="s">
        <v>397</v>
      </c>
      <c r="BK104" s="15" t="s">
        <v>398</v>
      </c>
      <c r="BL104" s="149" t="str">
        <f t="shared" si="122"/>
        <v>{"key_code":"up_arrow","modifiers":["command"]},{"key_code":"return_or_enter"},{"key_code":"spacebar"},{"key_code":"spacebar"},{"key_code":"spacebar"},{"key_code":"down_arrow","modifiers":["command"]}</v>
      </c>
      <c r="BM104" s="107"/>
      <c r="BN104" s="149" t="str">
        <f t="shared" si="123"/>
        <v>{"key_code":"up_arrow","modifiers":["command"]},{"key_code":"return_or_enter"},{"key_code":"spacebar"},{"key_code":"spacebar"},{"key_code":"spacebar"},{"key_code":"down_arrow","modifiers":["command"]}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24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0" t="str">
        <f t="shared" si="130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0" t="str">
        <f t="shared" si="131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0" t="str">
        <f t="shared" si="125"/>
        <v/>
      </c>
      <c r="J105" s="110" t="str">
        <f t="shared" si="132"/>
        <v/>
      </c>
      <c r="K105" s="110" t="str">
        <f t="shared" si="133"/>
        <v/>
      </c>
      <c r="L105" s="110" t="str">
        <f t="shared" si="126"/>
        <v/>
      </c>
      <c r="M105" s="110" t="str">
        <f t="shared" si="134"/>
        <v/>
      </c>
      <c r="N105" s="110" t="str">
        <f t="shared" si="127"/>
        <v/>
      </c>
      <c r="O105" s="110" t="str">
        <f t="shared" si="135"/>
        <v/>
      </c>
      <c r="P105" s="110" t="str">
        <f t="shared" si="128"/>
        <v/>
      </c>
      <c r="Q105" s="110" t="str">
        <f t="shared" si="136"/>
        <v/>
      </c>
      <c r="R105" s="110" t="str">
        <f t="shared" si="139"/>
        <v/>
      </c>
      <c r="S105" s="110" t="str">
        <f t="shared" si="140"/>
        <v/>
      </c>
      <c r="T105" s="110" t="str">
        <f t="shared" si="141"/>
        <v/>
      </c>
      <c r="U105" s="353"/>
      <c r="V105" s="116" t="str">
        <f t="shared" si="129"/>
        <v/>
      </c>
      <c r="W105" s="110" t="str">
        <f t="shared" si="137"/>
        <v/>
      </c>
      <c r="X105" s="110" t="str">
        <f t="shared" si="138"/>
        <v/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1"/>
        <v>3</v>
      </c>
      <c r="AC105" s="27" t="str">
        <f t="shared" si="102"/>
        <v>A</v>
      </c>
      <c r="AD105" s="27">
        <f t="shared" si="103"/>
        <v>1</v>
      </c>
      <c r="AE105" s="27">
        <f t="shared" si="104"/>
        <v>0</v>
      </c>
      <c r="AF105" s="34">
        <f t="shared" si="105"/>
        <v>26388279132160</v>
      </c>
      <c r="AG105" s="218">
        <f t="shared" si="106"/>
        <v>0</v>
      </c>
      <c r="AH105" s="94"/>
      <c r="AI105" s="56" t="str">
        <f t="shared" si="107"/>
        <v>な</v>
      </c>
      <c r="AJ105" s="57" t="str">
        <f t="shared" si="108"/>
        <v>ん</v>
      </c>
      <c r="AK105" s="58">
        <f t="shared" si="109"/>
        <v>26388279066624</v>
      </c>
      <c r="AL105" s="59" t="str">
        <f t="shared" si="110"/>
        <v/>
      </c>
      <c r="AM105" s="57">
        <f t="shared" si="111"/>
        <v>0</v>
      </c>
      <c r="AN105" s="56" t="str">
        <f t="shared" si="112"/>
        <v>な</v>
      </c>
      <c r="AO105" s="57" t="str">
        <f t="shared" si="113"/>
        <v>し</v>
      </c>
      <c r="AP105" s="58">
        <f t="shared" si="114"/>
        <v>8796093087744</v>
      </c>
      <c r="AQ105" s="59" t="str">
        <f t="shared" si="115"/>
        <v/>
      </c>
      <c r="AR105" s="57">
        <f t="shared" si="116"/>
        <v>0</v>
      </c>
      <c r="AS105" s="56" t="str">
        <f t="shared" si="117"/>
        <v>ん</v>
      </c>
      <c r="AT105" s="57" t="str">
        <f t="shared" si="118"/>
        <v>し</v>
      </c>
      <c r="AU105" s="58">
        <f t="shared" si="119"/>
        <v>17592186109952</v>
      </c>
      <c r="AV105" s="59" t="str">
        <f t="shared" si="120"/>
        <v/>
      </c>
      <c r="AW105" s="60">
        <f t="shared" si="121"/>
        <v>0</v>
      </c>
      <c r="AX105" s="94"/>
      <c r="AY105" s="140">
        <v>436</v>
      </c>
      <c r="AZ105" s="4"/>
      <c r="BA105" s="418"/>
      <c r="BB105" s="13"/>
      <c r="BC105" s="4" t="s">
        <v>298</v>
      </c>
      <c r="BD105" s="16"/>
      <c r="BE105" s="16" t="s">
        <v>96</v>
      </c>
      <c r="BF105" s="16" t="s">
        <v>98</v>
      </c>
      <c r="BG105" s="124" t="s">
        <v>29</v>
      </c>
      <c r="BH105" s="26"/>
      <c r="BI105" s="6" t="s">
        <v>393</v>
      </c>
      <c r="BJ105" s="7" t="s">
        <v>394</v>
      </c>
      <c r="BK105" s="15" t="s">
        <v>395</v>
      </c>
      <c r="BL105" s="149" t="str">
        <f t="shared" si="122"/>
        <v>{"key_code":"up_arrow","modifiers":["command"]},{"key_code":"return_or_enter"},{"key_code":"spacebar"},{"key_code":"down_arrow","modifiers":["command"]}</v>
      </c>
      <c r="BM105" s="107"/>
      <c r="BN105" s="149" t="str">
        <f t="shared" si="123"/>
        <v>{"key_code":"up_arrow","modifiers":["command"]},{"key_code":"return_or_enter"},{"key_code":"spacebar"},{"key_code":"down_arrow","modifiers":["command"]}</v>
      </c>
      <c r="BO105" s="397"/>
      <c r="BP105" s="398"/>
    </row>
    <row r="106" spans="1:68" ht="63">
      <c r="A106" s="352"/>
      <c r="B106" s="353"/>
      <c r="C106" s="362"/>
      <c r="D106" s="363"/>
      <c r="E106" s="358"/>
      <c r="F106" s="249" t="str">
        <f t="shared" si="124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30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31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5"/>
        <v/>
      </c>
      <c r="J106" s="110" t="str">
        <f t="shared" si="132"/>
        <v/>
      </c>
      <c r="K106" s="110" t="str">
        <f t="shared" si="133"/>
        <v/>
      </c>
      <c r="L106" s="110" t="str">
        <f t="shared" si="126"/>
        <v/>
      </c>
      <c r="M106" s="110" t="str">
        <f t="shared" si="134"/>
        <v/>
      </c>
      <c r="N106" s="110" t="str">
        <f t="shared" si="127"/>
        <v/>
      </c>
      <c r="O106" s="110" t="str">
        <f t="shared" si="135"/>
        <v/>
      </c>
      <c r="P106" s="110" t="str">
        <f t="shared" si="128"/>
        <v/>
      </c>
      <c r="Q106" s="110" t="str">
        <f t="shared" si="136"/>
        <v/>
      </c>
      <c r="R106" s="110" t="str">
        <f t="shared" si="139"/>
        <v/>
      </c>
      <c r="S106" s="110" t="str">
        <f t="shared" si="140"/>
        <v/>
      </c>
      <c r="T106" s="110" t="str">
        <f t="shared" si="141"/>
        <v/>
      </c>
      <c r="U106" s="353"/>
      <c r="V106" s="116" t="str">
        <f t="shared" si="129"/>
        <v/>
      </c>
      <c r="W106" s="110" t="str">
        <f t="shared" si="137"/>
        <v/>
      </c>
      <c r="X106" s="110" t="str">
        <f t="shared" si="138"/>
        <v/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1"/>
        <v>3</v>
      </c>
      <c r="AC106" s="27" t="str">
        <f t="shared" si="102"/>
        <v>A</v>
      </c>
      <c r="AD106" s="27">
        <f t="shared" si="103"/>
        <v>1</v>
      </c>
      <c r="AE106" s="27">
        <f t="shared" si="104"/>
        <v>0</v>
      </c>
      <c r="AF106" s="34">
        <f t="shared" si="105"/>
        <v>26388279197696</v>
      </c>
      <c r="AG106" s="218">
        <f t="shared" si="106"/>
        <v>0</v>
      </c>
      <c r="AH106" s="94"/>
      <c r="AI106" s="56" t="str">
        <f t="shared" si="107"/>
        <v>な</v>
      </c>
      <c r="AJ106" s="57" t="str">
        <f t="shared" si="108"/>
        <v>ん</v>
      </c>
      <c r="AK106" s="58">
        <f t="shared" si="109"/>
        <v>26388279066624</v>
      </c>
      <c r="AL106" s="59" t="str">
        <f t="shared" si="110"/>
        <v/>
      </c>
      <c r="AM106" s="57">
        <f t="shared" si="111"/>
        <v>0</v>
      </c>
      <c r="AN106" s="56" t="str">
        <f t="shared" si="112"/>
        <v>な</v>
      </c>
      <c r="AO106" s="57" t="str">
        <f t="shared" si="113"/>
        <v>左</v>
      </c>
      <c r="AP106" s="58">
        <f t="shared" si="114"/>
        <v>8796093153280</v>
      </c>
      <c r="AQ106" s="59" t="str">
        <f t="shared" si="115"/>
        <v/>
      </c>
      <c r="AR106" s="57">
        <f t="shared" si="116"/>
        <v>0</v>
      </c>
      <c r="AS106" s="56" t="str">
        <f t="shared" si="117"/>
        <v>ん</v>
      </c>
      <c r="AT106" s="57" t="str">
        <f t="shared" si="118"/>
        <v>左</v>
      </c>
      <c r="AU106" s="58">
        <f t="shared" si="119"/>
        <v>17592186175488</v>
      </c>
      <c r="AV106" s="59" t="str">
        <f t="shared" si="120"/>
        <v/>
      </c>
      <c r="AW106" s="60">
        <f t="shared" si="121"/>
        <v>0</v>
      </c>
      <c r="AX106" s="94"/>
      <c r="AY106" s="140">
        <v>437</v>
      </c>
      <c r="AZ106" s="4"/>
      <c r="BA106" s="418"/>
      <c r="BB106" s="13"/>
      <c r="BC106" s="4" t="s">
        <v>298</v>
      </c>
      <c r="BD106" s="16"/>
      <c r="BE106" s="16" t="s">
        <v>96</v>
      </c>
      <c r="BF106" s="16" t="s">
        <v>98</v>
      </c>
      <c r="BG106" s="124" t="s">
        <v>31</v>
      </c>
      <c r="BH106" s="26"/>
      <c r="BI106" s="6" t="s">
        <v>399</v>
      </c>
      <c r="BJ106" s="7" t="s">
        <v>400</v>
      </c>
      <c r="BK106" s="15" t="s">
        <v>401</v>
      </c>
      <c r="BL106" s="149" t="str">
        <f t="shared" si="122"/>
        <v>{"key_code":"b","modifiers":["shift","option"]},{"key_code":"2"},{"key_code":"5"},{"key_code":"c"},{"key_code":"b"},{"key_code":"lang1"}</v>
      </c>
      <c r="BM106" s="107" t="s">
        <v>402</v>
      </c>
      <c r="BN106" s="149" t="str">
        <f t="shared" si="123"/>
        <v>{"key_code":"b","modifiers":["shift","option"]},{"key_code":"2"},{"key_code":"5"},{"key_code":"c"},{"key_code":"b"},{"key_code":"lang2"}</v>
      </c>
      <c r="BO106" s="397"/>
      <c r="BP106" s="398"/>
    </row>
    <row r="107" spans="1:68" ht="63">
      <c r="A107" s="352"/>
      <c r="B107" s="353"/>
      <c r="C107" s="362"/>
      <c r="D107" s="363"/>
      <c r="E107" s="358"/>
      <c r="F107" s="249" t="str">
        <f t="shared" si="124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30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31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5"/>
        <v/>
      </c>
      <c r="J107" s="110" t="str">
        <f t="shared" si="132"/>
        <v/>
      </c>
      <c r="K107" s="110" t="str">
        <f t="shared" si="133"/>
        <v/>
      </c>
      <c r="L107" s="110" t="str">
        <f t="shared" si="126"/>
        <v/>
      </c>
      <c r="M107" s="110" t="str">
        <f t="shared" si="134"/>
        <v/>
      </c>
      <c r="N107" s="110" t="str">
        <f t="shared" si="127"/>
        <v/>
      </c>
      <c r="O107" s="110" t="str">
        <f t="shared" si="135"/>
        <v/>
      </c>
      <c r="P107" s="110" t="str">
        <f t="shared" si="128"/>
        <v/>
      </c>
      <c r="Q107" s="110" t="str">
        <f t="shared" si="136"/>
        <v/>
      </c>
      <c r="R107" s="110" t="str">
        <f t="shared" si="139"/>
        <v/>
      </c>
      <c r="S107" s="110" t="str">
        <f t="shared" si="140"/>
        <v/>
      </c>
      <c r="T107" s="110" t="str">
        <f t="shared" si="141"/>
        <v/>
      </c>
      <c r="U107" s="353"/>
      <c r="V107" s="116" t="str">
        <f t="shared" si="129"/>
        <v/>
      </c>
      <c r="W107" s="110" t="str">
        <f t="shared" si="137"/>
        <v/>
      </c>
      <c r="X107" s="110" t="str">
        <f t="shared" si="138"/>
        <v/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1"/>
        <v>3</v>
      </c>
      <c r="AC107" s="27" t="str">
        <f t="shared" si="102"/>
        <v>A</v>
      </c>
      <c r="AD107" s="27">
        <f t="shared" si="103"/>
        <v>1</v>
      </c>
      <c r="AE107" s="27">
        <f t="shared" si="104"/>
        <v>0</v>
      </c>
      <c r="AF107" s="34">
        <f t="shared" si="105"/>
        <v>26388312621056</v>
      </c>
      <c r="AG107" s="218">
        <f t="shared" si="106"/>
        <v>0</v>
      </c>
      <c r="AH107" s="94"/>
      <c r="AI107" s="56" t="str">
        <f t="shared" si="107"/>
        <v>な</v>
      </c>
      <c r="AJ107" s="57" t="str">
        <f t="shared" si="108"/>
        <v>ん</v>
      </c>
      <c r="AK107" s="58">
        <f t="shared" si="109"/>
        <v>26388279066624</v>
      </c>
      <c r="AL107" s="59" t="str">
        <f t="shared" si="110"/>
        <v/>
      </c>
      <c r="AM107" s="57">
        <f t="shared" si="111"/>
        <v>0</v>
      </c>
      <c r="AN107" s="56" t="str">
        <f t="shared" si="112"/>
        <v>な</v>
      </c>
      <c r="AO107" s="57" t="str">
        <f t="shared" si="113"/>
        <v>ろ</v>
      </c>
      <c r="AP107" s="58">
        <f t="shared" si="114"/>
        <v>8796126576640</v>
      </c>
      <c r="AQ107" s="59" t="str">
        <f t="shared" si="115"/>
        <v/>
      </c>
      <c r="AR107" s="57">
        <f t="shared" si="116"/>
        <v>0</v>
      </c>
      <c r="AS107" s="56" t="str">
        <f t="shared" si="117"/>
        <v>ん</v>
      </c>
      <c r="AT107" s="57" t="str">
        <f t="shared" si="118"/>
        <v>ろ</v>
      </c>
      <c r="AU107" s="58">
        <f t="shared" si="119"/>
        <v>17592219598848</v>
      </c>
      <c r="AV107" s="59" t="str">
        <f t="shared" si="120"/>
        <v/>
      </c>
      <c r="AW107" s="60">
        <f t="shared" si="121"/>
        <v>0</v>
      </c>
      <c r="AX107" s="94"/>
      <c r="AY107" s="140">
        <v>438</v>
      </c>
      <c r="AZ107" s="4"/>
      <c r="BA107" s="418"/>
      <c r="BB107" s="13"/>
      <c r="BC107" s="4" t="s">
        <v>298</v>
      </c>
      <c r="BD107" s="16"/>
      <c r="BE107" s="16" t="s">
        <v>96</v>
      </c>
      <c r="BF107" s="16" t="s">
        <v>98</v>
      </c>
      <c r="BG107" s="124" t="s">
        <v>56</v>
      </c>
      <c r="BH107" s="26"/>
      <c r="BI107" s="6" t="s">
        <v>403</v>
      </c>
      <c r="BJ107" s="7" t="s">
        <v>404</v>
      </c>
      <c r="BK107" s="15" t="s">
        <v>405</v>
      </c>
      <c r="BL107" s="149" t="str">
        <f t="shared" si="122"/>
        <v>{"key_code":"b","modifiers":["shift","option"]},{"key_code":"3"},{"key_code":"0"},{"key_code":"1"},{"key_code":"0"},{"key_code":"lang1"}</v>
      </c>
      <c r="BM107" s="107" t="s">
        <v>406</v>
      </c>
      <c r="BN107" s="149" t="str">
        <f t="shared" si="123"/>
        <v>{"key_code":"b","modifiers":["shift","option"]},{"key_code":"3"},{"key_code":"0"},{"key_code":"1"},{"key_code":"0"},{"key_code":"lang2"}</v>
      </c>
      <c r="BO107" s="397"/>
      <c r="BP107" s="398"/>
    </row>
    <row r="108" spans="1:68" ht="63">
      <c r="A108" s="352"/>
      <c r="B108" s="353"/>
      <c r="C108" s="362"/>
      <c r="D108" s="363"/>
      <c r="E108" s="358"/>
      <c r="F108" s="249" t="str">
        <f t="shared" si="124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30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31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5"/>
        <v/>
      </c>
      <c r="J108" s="110" t="str">
        <f t="shared" si="132"/>
        <v/>
      </c>
      <c r="K108" s="110" t="str">
        <f t="shared" si="133"/>
        <v/>
      </c>
      <c r="L108" s="110" t="str">
        <f t="shared" si="126"/>
        <v/>
      </c>
      <c r="M108" s="110" t="str">
        <f t="shared" si="134"/>
        <v/>
      </c>
      <c r="N108" s="110" t="str">
        <f t="shared" si="127"/>
        <v/>
      </c>
      <c r="O108" s="110" t="str">
        <f t="shared" si="135"/>
        <v/>
      </c>
      <c r="P108" s="110" t="str">
        <f t="shared" si="128"/>
        <v/>
      </c>
      <c r="Q108" s="110" t="str">
        <f t="shared" si="136"/>
        <v/>
      </c>
      <c r="R108" s="110" t="str">
        <f t="shared" si="139"/>
        <v/>
      </c>
      <c r="S108" s="110" t="str">
        <f t="shared" si="140"/>
        <v/>
      </c>
      <c r="T108" s="110" t="str">
        <f t="shared" si="141"/>
        <v/>
      </c>
      <c r="U108" s="353"/>
      <c r="V108" s="116" t="str">
        <f t="shared" si="129"/>
        <v/>
      </c>
      <c r="W108" s="110" t="str">
        <f t="shared" si="137"/>
        <v/>
      </c>
      <c r="X108" s="110" t="str">
        <f t="shared" si="138"/>
        <v/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1"/>
        <v>3</v>
      </c>
      <c r="AC108" s="27" t="str">
        <f t="shared" si="102"/>
        <v>A</v>
      </c>
      <c r="AD108" s="27">
        <f t="shared" si="103"/>
        <v>1</v>
      </c>
      <c r="AE108" s="27">
        <f t="shared" si="104"/>
        <v>0</v>
      </c>
      <c r="AF108" s="34">
        <f t="shared" si="105"/>
        <v>26388346175488</v>
      </c>
      <c r="AG108" s="218">
        <f t="shared" si="106"/>
        <v>0</v>
      </c>
      <c r="AH108" s="94"/>
      <c r="AI108" s="56" t="str">
        <f t="shared" si="107"/>
        <v>な</v>
      </c>
      <c r="AJ108" s="57" t="str">
        <f t="shared" si="108"/>
        <v>ん</v>
      </c>
      <c r="AK108" s="58">
        <f t="shared" si="109"/>
        <v>26388279066624</v>
      </c>
      <c r="AL108" s="59" t="str">
        <f t="shared" si="110"/>
        <v/>
      </c>
      <c r="AM108" s="57">
        <f t="shared" si="111"/>
        <v>0</v>
      </c>
      <c r="AN108" s="56" t="str">
        <f t="shared" si="112"/>
        <v>な</v>
      </c>
      <c r="AO108" s="57" t="str">
        <f t="shared" si="113"/>
        <v>け</v>
      </c>
      <c r="AP108" s="58">
        <f t="shared" si="114"/>
        <v>8796160131072</v>
      </c>
      <c r="AQ108" s="59" t="str">
        <f t="shared" si="115"/>
        <v/>
      </c>
      <c r="AR108" s="57">
        <f t="shared" si="116"/>
        <v>0</v>
      </c>
      <c r="AS108" s="56" t="str">
        <f t="shared" si="117"/>
        <v>ん</v>
      </c>
      <c r="AT108" s="57" t="str">
        <f t="shared" si="118"/>
        <v>け</v>
      </c>
      <c r="AU108" s="58">
        <f t="shared" si="119"/>
        <v>17592253153280</v>
      </c>
      <c r="AV108" s="59" t="str">
        <f t="shared" si="120"/>
        <v/>
      </c>
      <c r="AW108" s="60">
        <f t="shared" si="121"/>
        <v>0</v>
      </c>
      <c r="AX108" s="94"/>
      <c r="AY108" s="140">
        <v>439</v>
      </c>
      <c r="AZ108" s="4"/>
      <c r="BA108" s="418"/>
      <c r="BB108" s="13"/>
      <c r="BC108" s="4" t="s">
        <v>298</v>
      </c>
      <c r="BD108" s="16"/>
      <c r="BE108" s="16" t="s">
        <v>96</v>
      </c>
      <c r="BF108" s="16" t="s">
        <v>98</v>
      </c>
      <c r="BG108" s="124" t="s">
        <v>58</v>
      </c>
      <c r="BH108" s="26"/>
      <c r="BI108" s="6" t="s">
        <v>407</v>
      </c>
      <c r="BJ108" s="7" t="s">
        <v>408</v>
      </c>
      <c r="BK108" s="15" t="s">
        <v>409</v>
      </c>
      <c r="BL108" s="149" t="str">
        <f t="shared" si="122"/>
        <v>{"key_code":"b","modifiers":["shift","option"]},{"key_code":"3"},{"key_code":"0"},{"key_code":"0"},{"key_code":"8"},{"key_code":"lang1"}</v>
      </c>
      <c r="BM108" s="107" t="s">
        <v>410</v>
      </c>
      <c r="BN108" s="149" t="str">
        <f t="shared" si="123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24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30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31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5"/>
        <v/>
      </c>
      <c r="J109" s="110" t="str">
        <f t="shared" si="132"/>
        <v/>
      </c>
      <c r="K109" s="110" t="str">
        <f t="shared" si="133"/>
        <v/>
      </c>
      <c r="L109" s="110" t="str">
        <f t="shared" si="126"/>
        <v/>
      </c>
      <c r="M109" s="110" t="str">
        <f t="shared" si="134"/>
        <v/>
      </c>
      <c r="N109" s="110" t="str">
        <f t="shared" si="127"/>
        <v/>
      </c>
      <c r="O109" s="110" t="str">
        <f t="shared" si="135"/>
        <v/>
      </c>
      <c r="P109" s="110" t="str">
        <f t="shared" si="128"/>
        <v/>
      </c>
      <c r="Q109" s="110" t="str">
        <f t="shared" si="136"/>
        <v/>
      </c>
      <c r="R109" s="110" t="str">
        <f t="shared" si="139"/>
        <v/>
      </c>
      <c r="S109" s="110" t="str">
        <f t="shared" si="140"/>
        <v/>
      </c>
      <c r="T109" s="110" t="str">
        <f t="shared" si="141"/>
        <v/>
      </c>
      <c r="U109" s="353"/>
      <c r="V109" s="116" t="str">
        <f t="shared" si="129"/>
        <v/>
      </c>
      <c r="W109" s="110" t="str">
        <f t="shared" si="137"/>
        <v/>
      </c>
      <c r="X109" s="110" t="str">
        <f t="shared" si="138"/>
        <v/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1"/>
        <v>3</v>
      </c>
      <c r="AC109" s="27" t="str">
        <f t="shared" si="102"/>
        <v>A</v>
      </c>
      <c r="AD109" s="27">
        <f t="shared" si="103"/>
        <v>1</v>
      </c>
      <c r="AE109" s="27">
        <f t="shared" si="104"/>
        <v>0</v>
      </c>
      <c r="AF109" s="34">
        <f t="shared" si="105"/>
        <v>26388413284352</v>
      </c>
      <c r="AG109" s="218">
        <f t="shared" si="106"/>
        <v>0</v>
      </c>
      <c r="AH109" s="94"/>
      <c r="AI109" s="56" t="str">
        <f t="shared" si="107"/>
        <v>な</v>
      </c>
      <c r="AJ109" s="57" t="str">
        <f t="shared" si="108"/>
        <v>ん</v>
      </c>
      <c r="AK109" s="58">
        <f t="shared" si="109"/>
        <v>26388279066624</v>
      </c>
      <c r="AL109" s="59" t="str">
        <f t="shared" si="110"/>
        <v/>
      </c>
      <c r="AM109" s="57">
        <f t="shared" si="111"/>
        <v>0</v>
      </c>
      <c r="AN109" s="56" t="str">
        <f t="shared" si="112"/>
        <v>な</v>
      </c>
      <c r="AO109" s="57" t="str">
        <f t="shared" si="113"/>
        <v>と</v>
      </c>
      <c r="AP109" s="58">
        <f t="shared" si="114"/>
        <v>8796227239936</v>
      </c>
      <c r="AQ109" s="59" t="str">
        <f t="shared" si="115"/>
        <v/>
      </c>
      <c r="AR109" s="57">
        <f t="shared" si="116"/>
        <v>0</v>
      </c>
      <c r="AS109" s="56" t="str">
        <f t="shared" si="117"/>
        <v>ん</v>
      </c>
      <c r="AT109" s="57" t="str">
        <f t="shared" si="118"/>
        <v>と</v>
      </c>
      <c r="AU109" s="58">
        <f t="shared" si="119"/>
        <v>17592320262144</v>
      </c>
      <c r="AV109" s="59" t="str">
        <f t="shared" si="120"/>
        <v/>
      </c>
      <c r="AW109" s="60">
        <f t="shared" si="121"/>
        <v>0</v>
      </c>
      <c r="AX109" s="94"/>
      <c r="AY109" s="140">
        <v>440</v>
      </c>
      <c r="AZ109" s="4"/>
      <c r="BA109" s="418"/>
      <c r="BB109" s="13"/>
      <c r="BC109" s="4" t="s">
        <v>298</v>
      </c>
      <c r="BD109" s="16"/>
      <c r="BE109" s="16" t="s">
        <v>96</v>
      </c>
      <c r="BF109" s="16" t="s">
        <v>98</v>
      </c>
      <c r="BG109" s="124" t="s">
        <v>60</v>
      </c>
      <c r="BH109" s="26"/>
      <c r="BI109" s="6" t="s">
        <v>411</v>
      </c>
      <c r="BJ109" s="7" t="s">
        <v>412</v>
      </c>
      <c r="BK109" s="15" t="s">
        <v>760</v>
      </c>
      <c r="BL109" s="149" t="str">
        <f t="shared" si="122"/>
        <v>{"key_code":"close_bracket","modifiers":["shift"]},{"key_code":"return_or_enter"}</v>
      </c>
      <c r="BM109" s="107" t="s">
        <v>765</v>
      </c>
      <c r="BN109" s="149" t="str">
        <f t="shared" si="123"/>
        <v>{"key_code":"lang1"},{"key_code":"close_bracket","modifiers":["shift"]},{"key_code":"return_or_enter"},{"key_code":"lang2"}</v>
      </c>
      <c r="BO109" s="397" t="s">
        <v>758</v>
      </c>
      <c r="BP109" s="398" t="s">
        <v>766</v>
      </c>
    </row>
    <row r="110" spans="1:68" ht="84">
      <c r="A110" s="352"/>
      <c r="B110" s="353"/>
      <c r="C110" s="362"/>
      <c r="D110" s="363"/>
      <c r="E110" s="358"/>
      <c r="F110" s="249" t="str">
        <f t="shared" si="124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30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31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5"/>
        <v/>
      </c>
      <c r="J110" s="110" t="str">
        <f t="shared" si="132"/>
        <v/>
      </c>
      <c r="K110" s="110" t="str">
        <f t="shared" si="133"/>
        <v/>
      </c>
      <c r="L110" s="110" t="str">
        <f t="shared" si="126"/>
        <v/>
      </c>
      <c r="M110" s="110" t="str">
        <f t="shared" si="134"/>
        <v/>
      </c>
      <c r="N110" s="110" t="str">
        <f t="shared" si="127"/>
        <v/>
      </c>
      <c r="O110" s="110" t="str">
        <f t="shared" si="135"/>
        <v/>
      </c>
      <c r="P110" s="110" t="str">
        <f t="shared" si="128"/>
        <v/>
      </c>
      <c r="Q110" s="110" t="str">
        <f t="shared" si="136"/>
        <v/>
      </c>
      <c r="R110" s="110" t="str">
        <f t="shared" si="139"/>
        <v/>
      </c>
      <c r="S110" s="110" t="str">
        <f t="shared" si="140"/>
        <v/>
      </c>
      <c r="T110" s="110" t="str">
        <f t="shared" si="141"/>
        <v/>
      </c>
      <c r="U110" s="353"/>
      <c r="V110" s="116" t="str">
        <f t="shared" si="129"/>
        <v/>
      </c>
      <c r="W110" s="110" t="str">
        <f t="shared" si="137"/>
        <v/>
      </c>
      <c r="X110" s="110" t="str">
        <f t="shared" si="138"/>
        <v/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1"/>
        <v>3</v>
      </c>
      <c r="AC110" s="27" t="str">
        <f t="shared" si="102"/>
        <v>A</v>
      </c>
      <c r="AD110" s="27">
        <f t="shared" si="103"/>
        <v>1</v>
      </c>
      <c r="AE110" s="27">
        <f t="shared" si="104"/>
        <v>0</v>
      </c>
      <c r="AF110" s="34">
        <f t="shared" si="105"/>
        <v>26388547502080</v>
      </c>
      <c r="AG110" s="218">
        <f t="shared" si="106"/>
        <v>0</v>
      </c>
      <c r="AH110" s="94"/>
      <c r="AI110" s="56" t="str">
        <f t="shared" si="107"/>
        <v>な</v>
      </c>
      <c r="AJ110" s="57" t="str">
        <f t="shared" si="108"/>
        <v>ん</v>
      </c>
      <c r="AK110" s="58">
        <f t="shared" si="109"/>
        <v>26388279066624</v>
      </c>
      <c r="AL110" s="59" t="str">
        <f t="shared" si="110"/>
        <v/>
      </c>
      <c r="AM110" s="57">
        <f t="shared" si="111"/>
        <v>0</v>
      </c>
      <c r="AN110" s="56" t="str">
        <f t="shared" si="112"/>
        <v>な</v>
      </c>
      <c r="AO110" s="57" t="str">
        <f t="shared" si="113"/>
        <v>か</v>
      </c>
      <c r="AP110" s="58">
        <f t="shared" si="114"/>
        <v>8796361457664</v>
      </c>
      <c r="AQ110" s="59" t="str">
        <f t="shared" si="115"/>
        <v/>
      </c>
      <c r="AR110" s="57">
        <f t="shared" si="116"/>
        <v>0</v>
      </c>
      <c r="AS110" s="56" t="str">
        <f t="shared" si="117"/>
        <v>ん</v>
      </c>
      <c r="AT110" s="57" t="str">
        <f t="shared" si="118"/>
        <v>か</v>
      </c>
      <c r="AU110" s="58">
        <f t="shared" si="119"/>
        <v>17592454479872</v>
      </c>
      <c r="AV110" s="59" t="str">
        <f t="shared" si="120"/>
        <v/>
      </c>
      <c r="AW110" s="60">
        <f t="shared" si="121"/>
        <v>0</v>
      </c>
      <c r="AX110" s="94"/>
      <c r="AY110" s="140">
        <v>441</v>
      </c>
      <c r="AZ110" s="4"/>
      <c r="BA110" s="418"/>
      <c r="BB110" s="13"/>
      <c r="BC110" s="4" t="s">
        <v>298</v>
      </c>
      <c r="BD110" s="16"/>
      <c r="BE110" s="16" t="s">
        <v>96</v>
      </c>
      <c r="BF110" s="16" t="s">
        <v>98</v>
      </c>
      <c r="BG110" s="124" t="s">
        <v>62</v>
      </c>
      <c r="BH110" s="26"/>
      <c r="BI110" s="6" t="s">
        <v>413</v>
      </c>
      <c r="BJ110" s="7" t="s">
        <v>414</v>
      </c>
      <c r="BK110" s="15" t="s">
        <v>769</v>
      </c>
      <c r="BL110" s="149" t="str">
        <f t="shared" si="122"/>
        <v>{"key_code":"non_us_pound"},{"key_code":"return_or_enter"},{"key_code":"return_or_enter"},{"key_code":"close_bracket"},{"key_code":"return_or_enter"}</v>
      </c>
      <c r="BM110" s="107" t="s">
        <v>771</v>
      </c>
      <c r="BN110" s="149" t="str">
        <f t="shared" si="123"/>
        <v>{"key_code":"lang1"},{"key_code":"non_us_pound"},{"key_code":"return_or_enter"},{"key_code":"return_or_enter"},{"key_code":"close_bracket"},{"key_code":"return_or_enter"},{"key_code":"lang2"}</v>
      </c>
      <c r="BO110" s="397" t="s">
        <v>770</v>
      </c>
      <c r="BP110" s="398" t="s">
        <v>772</v>
      </c>
    </row>
    <row r="111" spans="1:68" ht="42">
      <c r="A111" s="352"/>
      <c r="B111" s="353"/>
      <c r="C111" s="362"/>
      <c r="D111" s="363"/>
      <c r="E111" s="358"/>
      <c r="F111" s="249" t="str">
        <f t="shared" si="124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30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31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5"/>
        <v/>
      </c>
      <c r="J111" s="110" t="str">
        <f t="shared" si="132"/>
        <v/>
      </c>
      <c r="K111" s="110" t="str">
        <f t="shared" si="133"/>
        <v/>
      </c>
      <c r="L111" s="110" t="str">
        <f t="shared" si="126"/>
        <v/>
      </c>
      <c r="M111" s="110" t="str">
        <f t="shared" si="134"/>
        <v/>
      </c>
      <c r="N111" s="110" t="str">
        <f t="shared" si="127"/>
        <v/>
      </c>
      <c r="O111" s="110" t="str">
        <f t="shared" si="135"/>
        <v/>
      </c>
      <c r="P111" s="110" t="str">
        <f t="shared" si="128"/>
        <v/>
      </c>
      <c r="Q111" s="110" t="str">
        <f t="shared" si="136"/>
        <v/>
      </c>
      <c r="R111" s="110" t="str">
        <f t="shared" si="139"/>
        <v/>
      </c>
      <c r="S111" s="110" t="str">
        <f t="shared" si="140"/>
        <v/>
      </c>
      <c r="T111" s="110" t="str">
        <f t="shared" si="141"/>
        <v/>
      </c>
      <c r="U111" s="353"/>
      <c r="V111" s="116" t="str">
        <f t="shared" si="129"/>
        <v/>
      </c>
      <c r="W111" s="110" t="str">
        <f t="shared" si="137"/>
        <v/>
      </c>
      <c r="X111" s="110" t="str">
        <f t="shared" si="138"/>
        <v/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1"/>
        <v>3</v>
      </c>
      <c r="AC111" s="27" t="str">
        <f t="shared" si="102"/>
        <v>A</v>
      </c>
      <c r="AD111" s="27">
        <f t="shared" si="103"/>
        <v>1</v>
      </c>
      <c r="AE111" s="27">
        <f t="shared" si="104"/>
        <v>0</v>
      </c>
      <c r="AF111" s="34">
        <f t="shared" si="105"/>
        <v>26388815937536</v>
      </c>
      <c r="AG111" s="218">
        <f t="shared" si="106"/>
        <v>0</v>
      </c>
      <c r="AH111" s="94"/>
      <c r="AI111" s="56" t="str">
        <f t="shared" si="107"/>
        <v>な</v>
      </c>
      <c r="AJ111" s="57" t="str">
        <f t="shared" si="108"/>
        <v>ん</v>
      </c>
      <c r="AK111" s="58">
        <f t="shared" si="109"/>
        <v>26388279066624</v>
      </c>
      <c r="AL111" s="59" t="str">
        <f t="shared" si="110"/>
        <v/>
      </c>
      <c r="AM111" s="57">
        <f t="shared" si="111"/>
        <v>0</v>
      </c>
      <c r="AN111" s="56" t="str">
        <f t="shared" si="112"/>
        <v>な</v>
      </c>
      <c r="AO111" s="57" t="str">
        <f t="shared" si="113"/>
        <v>(っ)</v>
      </c>
      <c r="AP111" s="58">
        <f t="shared" si="114"/>
        <v>8796629893120</v>
      </c>
      <c r="AQ111" s="59" t="str">
        <f t="shared" si="115"/>
        <v/>
      </c>
      <c r="AR111" s="57">
        <f t="shared" si="116"/>
        <v>0</v>
      </c>
      <c r="AS111" s="56" t="str">
        <f t="shared" si="117"/>
        <v>ん</v>
      </c>
      <c r="AT111" s="57" t="str">
        <f t="shared" si="118"/>
        <v>(っ)</v>
      </c>
      <c r="AU111" s="58">
        <f t="shared" si="119"/>
        <v>17592722915328</v>
      </c>
      <c r="AV111" s="59" t="str">
        <f t="shared" si="120"/>
        <v/>
      </c>
      <c r="AW111" s="60">
        <f t="shared" si="121"/>
        <v>0</v>
      </c>
      <c r="AX111" s="94"/>
      <c r="AY111" s="140">
        <v>442</v>
      </c>
      <c r="AZ111" s="4"/>
      <c r="BA111" s="418"/>
      <c r="BB111" s="13"/>
      <c r="BC111" s="4" t="s">
        <v>298</v>
      </c>
      <c r="BD111" s="16"/>
      <c r="BE111" s="16" t="s">
        <v>96</v>
      </c>
      <c r="BF111" s="16" t="s">
        <v>98</v>
      </c>
      <c r="BG111" s="124" t="s">
        <v>794</v>
      </c>
      <c r="BH111" s="26"/>
      <c r="BI111" s="6" t="s">
        <v>415</v>
      </c>
      <c r="BJ111" s="7" t="s">
        <v>416</v>
      </c>
      <c r="BK111" s="15" t="s">
        <v>417</v>
      </c>
      <c r="BL111" s="149" t="str">
        <f t="shared" si="122"/>
        <v>{"key_code":"spacebar"},{"key_code":"spacebar"},{"key_code":"spacebar"}</v>
      </c>
      <c r="BM111" s="107"/>
      <c r="BN111" s="149" t="str">
        <f t="shared" si="123"/>
        <v>{"key_code":"spacebar"},{"key_code":"spacebar"},{"key_code":"spacebar"}</v>
      </c>
      <c r="BO111" s="397"/>
      <c r="BP111" s="398"/>
    </row>
    <row r="112" spans="1:68" ht="63">
      <c r="A112" s="352"/>
      <c r="B112" s="353"/>
      <c r="C112" s="362"/>
      <c r="D112" s="363"/>
      <c r="E112" s="358"/>
      <c r="F112" s="249" t="str">
        <f t="shared" si="124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30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31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5"/>
        <v/>
      </c>
      <c r="J112" s="110" t="str">
        <f t="shared" si="132"/>
        <v/>
      </c>
      <c r="K112" s="110" t="str">
        <f t="shared" si="133"/>
        <v/>
      </c>
      <c r="L112" s="110" t="str">
        <f t="shared" si="126"/>
        <v/>
      </c>
      <c r="M112" s="110" t="str">
        <f t="shared" si="134"/>
        <v/>
      </c>
      <c r="N112" s="110" t="str">
        <f t="shared" si="127"/>
        <v/>
      </c>
      <c r="O112" s="110" t="str">
        <f t="shared" si="135"/>
        <v/>
      </c>
      <c r="P112" s="110" t="str">
        <f t="shared" si="128"/>
        <v/>
      </c>
      <c r="Q112" s="110" t="str">
        <f t="shared" si="136"/>
        <v/>
      </c>
      <c r="R112" s="110" t="str">
        <f t="shared" si="139"/>
        <v/>
      </c>
      <c r="S112" s="110" t="str">
        <f t="shared" si="140"/>
        <v/>
      </c>
      <c r="T112" s="110" t="str">
        <f t="shared" si="141"/>
        <v/>
      </c>
      <c r="U112" s="353"/>
      <c r="V112" s="116" t="str">
        <f t="shared" si="129"/>
        <v/>
      </c>
      <c r="W112" s="110" t="str">
        <f t="shared" si="137"/>
        <v/>
      </c>
      <c r="X112" s="110" t="str">
        <f t="shared" si="138"/>
        <v/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1"/>
        <v>3</v>
      </c>
      <c r="AC112" s="27" t="str">
        <f t="shared" si="102"/>
        <v>A</v>
      </c>
      <c r="AD112" s="27">
        <f t="shared" si="103"/>
        <v>1</v>
      </c>
      <c r="AE112" s="27">
        <f t="shared" si="104"/>
        <v>0</v>
      </c>
      <c r="AF112" s="34">
        <f t="shared" si="105"/>
        <v>26525718020096</v>
      </c>
      <c r="AG112" s="218">
        <f t="shared" si="106"/>
        <v>0</v>
      </c>
      <c r="AH112" s="94"/>
      <c r="AI112" s="56" t="str">
        <f t="shared" si="107"/>
        <v>な</v>
      </c>
      <c r="AJ112" s="57" t="str">
        <f t="shared" si="108"/>
        <v>ん</v>
      </c>
      <c r="AK112" s="58">
        <f t="shared" si="109"/>
        <v>26388279066624</v>
      </c>
      <c r="AL112" s="59" t="str">
        <f t="shared" si="110"/>
        <v/>
      </c>
      <c r="AM112" s="57">
        <f t="shared" si="111"/>
        <v>0</v>
      </c>
      <c r="AN112" s="56" t="str">
        <f t="shared" si="112"/>
        <v>な</v>
      </c>
      <c r="AO112" s="57" t="str">
        <f t="shared" si="113"/>
        <v>ほ</v>
      </c>
      <c r="AP112" s="58">
        <f t="shared" si="114"/>
        <v>8933531975680</v>
      </c>
      <c r="AQ112" s="59" t="str">
        <f t="shared" si="115"/>
        <v>ぽ</v>
      </c>
      <c r="AR112" s="57">
        <f t="shared" si="116"/>
        <v>1</v>
      </c>
      <c r="AS112" s="56" t="str">
        <f t="shared" si="117"/>
        <v>ん</v>
      </c>
      <c r="AT112" s="57" t="str">
        <f t="shared" si="118"/>
        <v>ほ</v>
      </c>
      <c r="AU112" s="58">
        <f t="shared" si="119"/>
        <v>17729624997888</v>
      </c>
      <c r="AV112" s="59" t="str">
        <f t="shared" si="120"/>
        <v/>
      </c>
      <c r="AW112" s="60">
        <f t="shared" si="121"/>
        <v>0</v>
      </c>
      <c r="AX112" s="94"/>
      <c r="AY112" s="140">
        <v>443</v>
      </c>
      <c r="AZ112" s="4"/>
      <c r="BA112" s="418"/>
      <c r="BB112" s="13"/>
      <c r="BC112" s="4" t="s">
        <v>298</v>
      </c>
      <c r="BD112" s="16"/>
      <c r="BE112" s="16" t="s">
        <v>96</v>
      </c>
      <c r="BF112" s="16" t="s">
        <v>98</v>
      </c>
      <c r="BG112" s="124" t="s">
        <v>84</v>
      </c>
      <c r="BH112" s="26"/>
      <c r="BI112" s="6" t="s">
        <v>418</v>
      </c>
      <c r="BJ112" s="7" t="s">
        <v>419</v>
      </c>
      <c r="BK112" s="15" t="s">
        <v>420</v>
      </c>
      <c r="BL112" s="149" t="str">
        <f t="shared" si="122"/>
        <v>{"key_code":"b","modifiers":["shift","option"]},{"key_code":"3"},{"key_code":"0"},{"key_code":"1"},{"key_code":"1"},{"key_code":"lang1"}</v>
      </c>
      <c r="BM112" s="107" t="s">
        <v>421</v>
      </c>
      <c r="BN112" s="149" t="str">
        <f t="shared" si="123"/>
        <v>{"key_code":"b","modifiers":["shift","option"]},{"key_code":"3"},{"key_code":"0"},{"key_code":"1"},{"key_code":"1"},{"key_code":"lang2"}</v>
      </c>
      <c r="BO112" s="397"/>
      <c r="BP112" s="398"/>
    </row>
    <row r="113" spans="1:68" ht="63">
      <c r="A113" s="352"/>
      <c r="B113" s="353"/>
      <c r="C113" s="362"/>
      <c r="D113" s="363"/>
      <c r="E113" s="358"/>
      <c r="F113" s="249" t="str">
        <f t="shared" si="124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30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31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5"/>
        <v/>
      </c>
      <c r="J113" s="110" t="str">
        <f t="shared" si="132"/>
        <v/>
      </c>
      <c r="K113" s="110" t="str">
        <f t="shared" si="133"/>
        <v/>
      </c>
      <c r="L113" s="110" t="str">
        <f t="shared" si="126"/>
        <v/>
      </c>
      <c r="M113" s="110" t="str">
        <f t="shared" si="134"/>
        <v/>
      </c>
      <c r="N113" s="110" t="str">
        <f t="shared" si="127"/>
        <v/>
      </c>
      <c r="O113" s="110" t="str">
        <f t="shared" si="135"/>
        <v/>
      </c>
      <c r="P113" s="110" t="str">
        <f t="shared" si="128"/>
        <v/>
      </c>
      <c r="Q113" s="110" t="str">
        <f t="shared" si="136"/>
        <v/>
      </c>
      <c r="R113" s="110" t="str">
        <f t="shared" si="139"/>
        <v/>
      </c>
      <c r="S113" s="110" t="str">
        <f t="shared" si="140"/>
        <v/>
      </c>
      <c r="T113" s="110" t="str">
        <f t="shared" si="141"/>
        <v/>
      </c>
      <c r="U113" s="353"/>
      <c r="V113" s="116" t="str">
        <f t="shared" si="129"/>
        <v/>
      </c>
      <c r="W113" s="110" t="str">
        <f t="shared" si="137"/>
        <v/>
      </c>
      <c r="X113" s="110" t="str">
        <f t="shared" si="138"/>
        <v/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1"/>
        <v>3</v>
      </c>
      <c r="AC113" s="27" t="str">
        <f t="shared" si="102"/>
        <v>A</v>
      </c>
      <c r="AD113" s="27">
        <f t="shared" si="103"/>
        <v>1</v>
      </c>
      <c r="AE113" s="27">
        <f t="shared" si="104"/>
        <v>0</v>
      </c>
      <c r="AF113" s="34">
        <f t="shared" si="105"/>
        <v>26663156973568</v>
      </c>
      <c r="AG113" s="218">
        <f t="shared" si="106"/>
        <v>0</v>
      </c>
      <c r="AH113" s="94"/>
      <c r="AI113" s="56" t="str">
        <f t="shared" si="107"/>
        <v>な</v>
      </c>
      <c r="AJ113" s="57" t="str">
        <f t="shared" si="108"/>
        <v>ん</v>
      </c>
      <c r="AK113" s="58">
        <f t="shared" si="109"/>
        <v>26388279066624</v>
      </c>
      <c r="AL113" s="59" t="str">
        <f t="shared" si="110"/>
        <v/>
      </c>
      <c r="AM113" s="57">
        <f t="shared" si="111"/>
        <v>0</v>
      </c>
      <c r="AN113" s="56" t="str">
        <f t="shared" si="112"/>
        <v>な</v>
      </c>
      <c r="AO113" s="57" t="str">
        <f t="shared" si="113"/>
        <v>ひ</v>
      </c>
      <c r="AP113" s="58">
        <f t="shared" si="114"/>
        <v>9070970929152</v>
      </c>
      <c r="AQ113" s="59" t="str">
        <f t="shared" si="115"/>
        <v>ぴ</v>
      </c>
      <c r="AR113" s="57">
        <f t="shared" si="116"/>
        <v>1</v>
      </c>
      <c r="AS113" s="56" t="str">
        <f t="shared" si="117"/>
        <v>ん</v>
      </c>
      <c r="AT113" s="57" t="str">
        <f t="shared" si="118"/>
        <v>ひ</v>
      </c>
      <c r="AU113" s="58">
        <f t="shared" si="119"/>
        <v>17867063951360</v>
      </c>
      <c r="AV113" s="59" t="str">
        <f t="shared" si="120"/>
        <v/>
      </c>
      <c r="AW113" s="60">
        <f t="shared" si="121"/>
        <v>0</v>
      </c>
      <c r="AX113" s="94"/>
      <c r="AY113" s="140">
        <v>444</v>
      </c>
      <c r="AZ113" s="4"/>
      <c r="BA113" s="418"/>
      <c r="BB113" s="13"/>
      <c r="BC113" s="4" t="s">
        <v>298</v>
      </c>
      <c r="BD113" s="16"/>
      <c r="BE113" s="16" t="s">
        <v>96</v>
      </c>
      <c r="BF113" s="16" t="s">
        <v>98</v>
      </c>
      <c r="BG113" s="124" t="s">
        <v>86</v>
      </c>
      <c r="BH113" s="26"/>
      <c r="BI113" s="6" t="s">
        <v>422</v>
      </c>
      <c r="BJ113" s="7" t="s">
        <v>423</v>
      </c>
      <c r="BK113" s="15" t="s">
        <v>424</v>
      </c>
      <c r="BL113" s="149" t="str">
        <f t="shared" si="122"/>
        <v>{"key_code":"b","modifiers":["shift","option"]},{"key_code":"3"},{"key_code":"0"},{"key_code":"0"},{"key_code":"9"},{"key_code":"lang1"}</v>
      </c>
      <c r="BM113" s="107" t="s">
        <v>425</v>
      </c>
      <c r="BN113" s="149" t="str">
        <f t="shared" si="123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24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30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31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5"/>
        <v/>
      </c>
      <c r="J114" s="110" t="str">
        <f t="shared" si="132"/>
        <v/>
      </c>
      <c r="K114" s="110" t="str">
        <f t="shared" si="133"/>
        <v/>
      </c>
      <c r="L114" s="110" t="str">
        <f t="shared" si="126"/>
        <v/>
      </c>
      <c r="M114" s="110" t="str">
        <f t="shared" si="134"/>
        <v/>
      </c>
      <c r="N114" s="110" t="str">
        <f t="shared" si="127"/>
        <v/>
      </c>
      <c r="O114" s="110" t="str">
        <f t="shared" si="135"/>
        <v/>
      </c>
      <c r="P114" s="110" t="str">
        <f t="shared" si="128"/>
        <v/>
      </c>
      <c r="Q114" s="110" t="str">
        <f t="shared" si="136"/>
        <v/>
      </c>
      <c r="R114" s="110" t="str">
        <f t="shared" si="139"/>
        <v/>
      </c>
      <c r="S114" s="110" t="str">
        <f t="shared" si="140"/>
        <v/>
      </c>
      <c r="T114" s="110" t="str">
        <f t="shared" si="141"/>
        <v/>
      </c>
      <c r="U114" s="353"/>
      <c r="V114" s="116" t="str">
        <f t="shared" si="129"/>
        <v/>
      </c>
      <c r="W114" s="110" t="str">
        <f t="shared" si="137"/>
        <v/>
      </c>
      <c r="X114" s="110" t="str">
        <f t="shared" si="138"/>
        <v/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1"/>
        <v>3</v>
      </c>
      <c r="AC114" s="27" t="str">
        <f t="shared" si="102"/>
        <v>A</v>
      </c>
      <c r="AD114" s="27">
        <f t="shared" si="103"/>
        <v>1</v>
      </c>
      <c r="AE114" s="27">
        <f t="shared" si="104"/>
        <v>0</v>
      </c>
      <c r="AF114" s="34">
        <f t="shared" si="105"/>
        <v>26938034880512</v>
      </c>
      <c r="AG114" s="218">
        <f t="shared" si="106"/>
        <v>0</v>
      </c>
      <c r="AH114" s="94"/>
      <c r="AI114" s="56" t="str">
        <f t="shared" si="107"/>
        <v>な</v>
      </c>
      <c r="AJ114" s="57" t="str">
        <f t="shared" si="108"/>
        <v>ん</v>
      </c>
      <c r="AK114" s="58">
        <f t="shared" si="109"/>
        <v>26388279066624</v>
      </c>
      <c r="AL114" s="59" t="str">
        <f t="shared" si="110"/>
        <v/>
      </c>
      <c r="AM114" s="57">
        <f t="shared" si="111"/>
        <v>0</v>
      </c>
      <c r="AN114" s="56" t="str">
        <f t="shared" si="112"/>
        <v>な</v>
      </c>
      <c r="AO114" s="57" t="str">
        <f t="shared" si="113"/>
        <v>は</v>
      </c>
      <c r="AP114" s="58">
        <f t="shared" si="114"/>
        <v>9345848836096</v>
      </c>
      <c r="AQ114" s="59" t="str">
        <f t="shared" si="115"/>
        <v>ぱ</v>
      </c>
      <c r="AR114" s="57">
        <f t="shared" si="116"/>
        <v>1</v>
      </c>
      <c r="AS114" s="56" t="str">
        <f t="shared" si="117"/>
        <v>ん</v>
      </c>
      <c r="AT114" s="57" t="str">
        <f t="shared" si="118"/>
        <v>は</v>
      </c>
      <c r="AU114" s="58">
        <f t="shared" si="119"/>
        <v>18141941858304</v>
      </c>
      <c r="AV114" s="59" t="str">
        <f t="shared" si="120"/>
        <v/>
      </c>
      <c r="AW114" s="60">
        <f t="shared" si="121"/>
        <v>0</v>
      </c>
      <c r="AX114" s="94"/>
      <c r="AY114" s="140">
        <v>445</v>
      </c>
      <c r="AZ114" s="4"/>
      <c r="BA114" s="418"/>
      <c r="BB114" s="13"/>
      <c r="BC114" s="4" t="s">
        <v>298</v>
      </c>
      <c r="BD114" s="16"/>
      <c r="BE114" s="16" t="s">
        <v>96</v>
      </c>
      <c r="BF114" s="16" t="s">
        <v>98</v>
      </c>
      <c r="BG114" s="124" t="s">
        <v>88</v>
      </c>
      <c r="BH114" s="26"/>
      <c r="BI114" s="6" t="s">
        <v>426</v>
      </c>
      <c r="BJ114" s="7" t="s">
        <v>427</v>
      </c>
      <c r="BK114" s="15" t="s">
        <v>767</v>
      </c>
      <c r="BL114" s="149" t="str">
        <f t="shared" si="122"/>
        <v>{"key_code":"non_us_pound","modifiers":["shift"]},{"key_code":"return_or_enter"}</v>
      </c>
      <c r="BM114" s="107" t="s">
        <v>768</v>
      </c>
      <c r="BN114" s="149" t="str">
        <f t="shared" si="123"/>
        <v>{"key_code":"lang1"},{"key_code":"non_us_pound","modifiers":["shift"]},{"key_code":"return_or_enter"},{"key_code":"lang2"}</v>
      </c>
      <c r="BO114" s="397" t="s">
        <v>759</v>
      </c>
      <c r="BP114" s="398" t="s">
        <v>764</v>
      </c>
    </row>
    <row r="115" spans="1:68" ht="84">
      <c r="A115" s="352"/>
      <c r="B115" s="353"/>
      <c r="C115" s="362"/>
      <c r="D115" s="363"/>
      <c r="E115" s="358"/>
      <c r="F115" s="249" t="str">
        <f t="shared" si="124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30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31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5"/>
        <v/>
      </c>
      <c r="J115" s="110" t="str">
        <f t="shared" si="132"/>
        <v/>
      </c>
      <c r="K115" s="110" t="str">
        <f t="shared" si="133"/>
        <v/>
      </c>
      <c r="L115" s="110" t="str">
        <f t="shared" si="126"/>
        <v/>
      </c>
      <c r="M115" s="110" t="str">
        <f t="shared" si="134"/>
        <v/>
      </c>
      <c r="N115" s="110" t="str">
        <f t="shared" si="127"/>
        <v/>
      </c>
      <c r="O115" s="110" t="str">
        <f t="shared" si="135"/>
        <v/>
      </c>
      <c r="P115" s="110" t="str">
        <f t="shared" si="128"/>
        <v/>
      </c>
      <c r="Q115" s="110" t="str">
        <f t="shared" si="136"/>
        <v/>
      </c>
      <c r="R115" s="110" t="str">
        <f t="shared" si="139"/>
        <v/>
      </c>
      <c r="S115" s="110" t="str">
        <f t="shared" si="140"/>
        <v/>
      </c>
      <c r="T115" s="110" t="str">
        <f t="shared" si="141"/>
        <v/>
      </c>
      <c r="U115" s="353"/>
      <c r="V115" s="116" t="str">
        <f t="shared" si="129"/>
        <v/>
      </c>
      <c r="W115" s="110" t="str">
        <f t="shared" si="137"/>
        <v/>
      </c>
      <c r="X115" s="110" t="str">
        <f t="shared" si="138"/>
        <v/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1"/>
        <v>3</v>
      </c>
      <c r="AC115" s="27" t="str">
        <f t="shared" si="102"/>
        <v>A</v>
      </c>
      <c r="AD115" s="27">
        <f t="shared" si="103"/>
        <v>1</v>
      </c>
      <c r="AE115" s="27">
        <f t="shared" si="104"/>
        <v>0</v>
      </c>
      <c r="AF115" s="34">
        <f t="shared" si="105"/>
        <v>27487790694400</v>
      </c>
      <c r="AG115" s="218">
        <f t="shared" si="106"/>
        <v>0</v>
      </c>
      <c r="AH115" s="94"/>
      <c r="AI115" s="56" t="str">
        <f t="shared" si="107"/>
        <v>な</v>
      </c>
      <c r="AJ115" s="57" t="str">
        <f t="shared" si="108"/>
        <v>ん</v>
      </c>
      <c r="AK115" s="58">
        <f t="shared" si="109"/>
        <v>26388279066624</v>
      </c>
      <c r="AL115" s="59" t="str">
        <f t="shared" si="110"/>
        <v/>
      </c>
      <c r="AM115" s="57">
        <f t="shared" si="111"/>
        <v>0</v>
      </c>
      <c r="AN115" s="56" t="str">
        <f t="shared" si="112"/>
        <v>な</v>
      </c>
      <c r="AO115" s="57" t="str">
        <f t="shared" si="113"/>
        <v>こ</v>
      </c>
      <c r="AP115" s="58">
        <f t="shared" si="114"/>
        <v>9895604649984</v>
      </c>
      <c r="AQ115" s="59">
        <f t="shared" si="115"/>
        <v>0</v>
      </c>
      <c r="AR115" s="57">
        <f t="shared" si="116"/>
        <v>0</v>
      </c>
      <c r="AS115" s="56" t="str">
        <f t="shared" si="117"/>
        <v>ん</v>
      </c>
      <c r="AT115" s="57" t="str">
        <f t="shared" si="118"/>
        <v>こ</v>
      </c>
      <c r="AU115" s="58">
        <f t="shared" si="119"/>
        <v>18691697672192</v>
      </c>
      <c r="AV115" s="59" t="str">
        <f t="shared" si="120"/>
        <v/>
      </c>
      <c r="AW115" s="60">
        <f t="shared" si="121"/>
        <v>0</v>
      </c>
      <c r="AX115" s="94"/>
      <c r="AY115" s="140">
        <v>446</v>
      </c>
      <c r="AZ115" s="4"/>
      <c r="BA115" s="418"/>
      <c r="BB115" s="13"/>
      <c r="BC115" s="4" t="s">
        <v>298</v>
      </c>
      <c r="BD115" s="16"/>
      <c r="BE115" s="16" t="s">
        <v>96</v>
      </c>
      <c r="BF115" s="16" t="s">
        <v>98</v>
      </c>
      <c r="BG115" s="124" t="s">
        <v>90</v>
      </c>
      <c r="BH115" s="26"/>
      <c r="BI115" s="6" t="s">
        <v>428</v>
      </c>
      <c r="BJ115" s="7" t="s">
        <v>429</v>
      </c>
      <c r="BK115" s="15" t="s">
        <v>790</v>
      </c>
      <c r="BL115" s="149" t="str">
        <f t="shared" si="122"/>
        <v>{"key_code":"non_us_pound"},{"key_code":"return_or_enter"},{"key_code":"return_or_enter"},{"key_code":"spacebar"}</v>
      </c>
      <c r="BM115" s="107" t="s">
        <v>792</v>
      </c>
      <c r="BN115" s="149" t="str">
        <f t="shared" si="123"/>
        <v>{"key_code":"lang1"},{"key_code":"non_us_pound"},{"key_code":"return_or_enter"},{"key_code":"return_or_enter"},{"key_code":"spacebar"},{"key_code":"lang2"}</v>
      </c>
      <c r="BO115" s="397" t="s">
        <v>773</v>
      </c>
      <c r="BP115" s="398" t="s">
        <v>791</v>
      </c>
    </row>
    <row r="116" spans="1:68" ht="294">
      <c r="A116" s="352"/>
      <c r="B116" s="353"/>
      <c r="C116" s="362"/>
      <c r="D116" s="363"/>
      <c r="E116" s="358"/>
      <c r="F116" s="249" t="str">
        <f t="shared" si="124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30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31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5"/>
        <v/>
      </c>
      <c r="J116" s="110" t="str">
        <f t="shared" si="132"/>
        <v/>
      </c>
      <c r="K116" s="110" t="str">
        <f t="shared" si="133"/>
        <v/>
      </c>
      <c r="L116" s="110" t="str">
        <f t="shared" si="126"/>
        <v/>
      </c>
      <c r="M116" s="110" t="str">
        <f t="shared" si="134"/>
        <v/>
      </c>
      <c r="N116" s="110" t="str">
        <f t="shared" si="127"/>
        <v/>
      </c>
      <c r="O116" s="110" t="str">
        <f t="shared" si="135"/>
        <v/>
      </c>
      <c r="P116" s="110" t="str">
        <f t="shared" si="128"/>
        <v/>
      </c>
      <c r="Q116" s="110" t="str">
        <f t="shared" si="136"/>
        <v/>
      </c>
      <c r="R116" s="110" t="str">
        <f t="shared" si="139"/>
        <v/>
      </c>
      <c r="S116" s="110" t="str">
        <f t="shared" si="140"/>
        <v/>
      </c>
      <c r="T116" s="110" t="str">
        <f t="shared" si="141"/>
        <v/>
      </c>
      <c r="U116" s="353"/>
      <c r="V116" s="116" t="str">
        <f t="shared" si="129"/>
        <v/>
      </c>
      <c r="W116" s="110" t="str">
        <f t="shared" si="137"/>
        <v/>
      </c>
      <c r="X116" s="110" t="str">
        <f t="shared" si="138"/>
        <v/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1"/>
        <v>3</v>
      </c>
      <c r="AC116" s="27" t="str">
        <f t="shared" si="102"/>
        <v>A</v>
      </c>
      <c r="AD116" s="27">
        <f t="shared" si="103"/>
        <v>1</v>
      </c>
      <c r="AE116" s="27">
        <f t="shared" si="104"/>
        <v>0</v>
      </c>
      <c r="AF116" s="34">
        <f t="shared" si="105"/>
        <v>28587302322176</v>
      </c>
      <c r="AG116" s="218">
        <f t="shared" si="106"/>
        <v>0</v>
      </c>
      <c r="AH116" s="94"/>
      <c r="AI116" s="56" t="str">
        <f t="shared" si="107"/>
        <v>な</v>
      </c>
      <c r="AJ116" s="57" t="str">
        <f t="shared" si="108"/>
        <v>ん</v>
      </c>
      <c r="AK116" s="58">
        <f t="shared" si="109"/>
        <v>26388279066624</v>
      </c>
      <c r="AL116" s="59" t="str">
        <f t="shared" si="110"/>
        <v/>
      </c>
      <c r="AM116" s="57">
        <f t="shared" si="111"/>
        <v>0</v>
      </c>
      <c r="AN116" s="56" t="str">
        <f t="shared" si="112"/>
        <v>な</v>
      </c>
      <c r="AO116" s="57" t="str">
        <f t="shared" si="113"/>
        <v>そ</v>
      </c>
      <c r="AP116" s="58">
        <f t="shared" si="114"/>
        <v>10995116277760</v>
      </c>
      <c r="AQ116" s="59" t="str">
        <f t="shared" si="115"/>
        <v/>
      </c>
      <c r="AR116" s="57">
        <f t="shared" si="116"/>
        <v>0</v>
      </c>
      <c r="AS116" s="56" t="str">
        <f t="shared" si="117"/>
        <v>ん</v>
      </c>
      <c r="AT116" s="57" t="str">
        <f t="shared" si="118"/>
        <v>そ</v>
      </c>
      <c r="AU116" s="58">
        <f t="shared" si="119"/>
        <v>19791209299968</v>
      </c>
      <c r="AV116" s="59" t="str">
        <f t="shared" si="120"/>
        <v/>
      </c>
      <c r="AW116" s="60">
        <f t="shared" si="121"/>
        <v>0</v>
      </c>
      <c r="AX116" s="94"/>
      <c r="AY116" s="140">
        <v>447</v>
      </c>
      <c r="AZ116" s="4"/>
      <c r="BA116" s="418"/>
      <c r="BB116" s="13"/>
      <c r="BC116" s="4" t="s">
        <v>298</v>
      </c>
      <c r="BD116" s="16"/>
      <c r="BE116" s="16" t="s">
        <v>96</v>
      </c>
      <c r="BF116" s="16" t="s">
        <v>98</v>
      </c>
      <c r="BG116" s="124" t="s">
        <v>92</v>
      </c>
      <c r="BH116" s="26"/>
      <c r="BI116" s="6" t="s">
        <v>388</v>
      </c>
      <c r="BJ116" s="7" t="s">
        <v>389</v>
      </c>
      <c r="BK116" s="15" t="s">
        <v>390</v>
      </c>
      <c r="BL116" s="149" t="str">
        <f t="shared" si="12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842</v>
      </c>
      <c r="BN116" s="149" t="str">
        <f t="shared" si="123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24"/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0" t="str">
        <f t="shared" si="130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0" t="str">
        <f t="shared" si="131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0" t="str">
        <f t="shared" si="125"/>
        <v/>
      </c>
      <c r="J117" s="110" t="str">
        <f t="shared" si="132"/>
        <v/>
      </c>
      <c r="K117" s="110" t="str">
        <f t="shared" si="133"/>
        <v/>
      </c>
      <c r="L117" s="110" t="str">
        <f t="shared" si="126"/>
        <v/>
      </c>
      <c r="M117" s="110" t="str">
        <f t="shared" si="134"/>
        <v/>
      </c>
      <c r="N117" s="110" t="str">
        <f t="shared" si="127"/>
        <v/>
      </c>
      <c r="O117" s="110" t="str">
        <f t="shared" si="135"/>
        <v/>
      </c>
      <c r="P117" s="110" t="str">
        <f t="shared" si="128"/>
        <v/>
      </c>
      <c r="Q117" s="110" t="str">
        <f t="shared" si="136"/>
        <v/>
      </c>
      <c r="R117" s="110" t="str">
        <f t="shared" si="139"/>
        <v/>
      </c>
      <c r="S117" s="110" t="str">
        <f t="shared" si="140"/>
        <v/>
      </c>
      <c r="T117" s="110" t="str">
        <f t="shared" si="141"/>
        <v/>
      </c>
      <c r="U117" s="353"/>
      <c r="V117" s="116" t="str">
        <f t="shared" si="129"/>
        <v/>
      </c>
      <c r="W117" s="110" t="str">
        <f t="shared" si="137"/>
        <v/>
      </c>
      <c r="X117" s="110" t="str">
        <f t="shared" si="138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1"/>
        <v>3</v>
      </c>
      <c r="AC117" s="27" t="str">
        <f t="shared" si="102"/>
        <v>A</v>
      </c>
      <c r="AD117" s="27">
        <f t="shared" si="103"/>
        <v>1</v>
      </c>
      <c r="AE117" s="27">
        <f t="shared" si="104"/>
        <v>0</v>
      </c>
      <c r="AF117" s="34">
        <f t="shared" si="105"/>
        <v>1649267703808</v>
      </c>
      <c r="AG117" s="218">
        <f t="shared" si="106"/>
        <v>0</v>
      </c>
      <c r="AH117" s="94"/>
      <c r="AI117" s="56" t="str">
        <f t="shared" si="107"/>
        <v>は</v>
      </c>
      <c r="AJ117" s="57" t="str">
        <f t="shared" si="108"/>
        <v>こ</v>
      </c>
      <c r="AK117" s="58">
        <f t="shared" si="109"/>
        <v>1649267441664</v>
      </c>
      <c r="AL117" s="59" t="str">
        <f t="shared" si="110"/>
        <v/>
      </c>
      <c r="AM117" s="57">
        <f t="shared" si="111"/>
        <v>0</v>
      </c>
      <c r="AN117" s="56" t="str">
        <f t="shared" si="112"/>
        <v>は</v>
      </c>
      <c r="AO117" s="57" t="str">
        <f t="shared" si="113"/>
        <v>右</v>
      </c>
      <c r="AP117" s="58">
        <f t="shared" si="114"/>
        <v>549756076032</v>
      </c>
      <c r="AQ117" s="59" t="str">
        <f t="shared" si="115"/>
        <v/>
      </c>
      <c r="AR117" s="57">
        <f t="shared" si="116"/>
        <v>0</v>
      </c>
      <c r="AS117" s="56" t="str">
        <f t="shared" si="117"/>
        <v>こ</v>
      </c>
      <c r="AT117" s="57" t="str">
        <f t="shared" si="118"/>
        <v>右</v>
      </c>
      <c r="AU117" s="58">
        <f t="shared" si="119"/>
        <v>1099511889920</v>
      </c>
      <c r="AV117" s="59" t="str">
        <f t="shared" si="120"/>
        <v/>
      </c>
      <c r="AW117" s="60">
        <f t="shared" si="121"/>
        <v>0</v>
      </c>
      <c r="AX117" s="94"/>
      <c r="AY117" s="140">
        <v>448</v>
      </c>
      <c r="AZ117" s="4"/>
      <c r="BA117" s="418"/>
      <c r="BB117" s="13"/>
      <c r="BC117" s="4" t="s">
        <v>298</v>
      </c>
      <c r="BD117" s="16"/>
      <c r="BE117" s="16" t="s">
        <v>88</v>
      </c>
      <c r="BF117" s="16" t="s">
        <v>90</v>
      </c>
      <c r="BG117" s="124" t="s">
        <v>33</v>
      </c>
      <c r="BH117" s="26"/>
      <c r="BI117" s="6" t="s">
        <v>430</v>
      </c>
      <c r="BJ117" s="7" t="s">
        <v>431</v>
      </c>
      <c r="BK117" s="15" t="s">
        <v>432</v>
      </c>
      <c r="BL117" s="149" t="str">
        <f t="shared" si="122"/>
        <v>{"key_code":"up_arrow","modifiers":["shift","command"]}</v>
      </c>
      <c r="BM117" s="107"/>
      <c r="BN117" s="149" t="str">
        <f t="shared" si="123"/>
        <v>{"key_code":"up_arrow","modifiers":["shift","command"]}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24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30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31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5"/>
        <v/>
      </c>
      <c r="J118" s="110" t="str">
        <f t="shared" si="132"/>
        <v/>
      </c>
      <c r="K118" s="110" t="str">
        <f t="shared" si="133"/>
        <v/>
      </c>
      <c r="L118" s="110" t="str">
        <f t="shared" si="126"/>
        <v/>
      </c>
      <c r="M118" s="110" t="str">
        <f t="shared" si="134"/>
        <v/>
      </c>
      <c r="N118" s="110" t="str">
        <f t="shared" si="127"/>
        <v/>
      </c>
      <c r="O118" s="110" t="str">
        <f t="shared" si="135"/>
        <v/>
      </c>
      <c r="P118" s="110" t="str">
        <f t="shared" si="128"/>
        <v/>
      </c>
      <c r="Q118" s="110" t="str">
        <f t="shared" si="136"/>
        <v/>
      </c>
      <c r="R118" s="110" t="str">
        <f t="shared" si="139"/>
        <v/>
      </c>
      <c r="S118" s="110" t="str">
        <f t="shared" si="140"/>
        <v/>
      </c>
      <c r="T118" s="110" t="str">
        <f t="shared" si="141"/>
        <v/>
      </c>
      <c r="U118" s="353"/>
      <c r="V118" s="116" t="str">
        <f t="shared" si="129"/>
        <v/>
      </c>
      <c r="W118" s="110" t="str">
        <f t="shared" si="137"/>
        <v/>
      </c>
      <c r="X118" s="110" t="str">
        <f t="shared" si="138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1"/>
        <v>3</v>
      </c>
      <c r="AC118" s="27" t="str">
        <f t="shared" si="102"/>
        <v>A</v>
      </c>
      <c r="AD118" s="27">
        <f t="shared" si="103"/>
        <v>1</v>
      </c>
      <c r="AE118" s="27">
        <f t="shared" si="104"/>
        <v>0</v>
      </c>
      <c r="AF118" s="34">
        <f t="shared" si="105"/>
        <v>1649267965952</v>
      </c>
      <c r="AG118" s="218">
        <f t="shared" si="106"/>
        <v>0</v>
      </c>
      <c r="AH118" s="94"/>
      <c r="AI118" s="56" t="str">
        <f t="shared" si="107"/>
        <v>は</v>
      </c>
      <c r="AJ118" s="57" t="str">
        <f t="shared" si="108"/>
        <v>こ</v>
      </c>
      <c r="AK118" s="58">
        <f t="shared" si="109"/>
        <v>1649267441664</v>
      </c>
      <c r="AL118" s="59" t="str">
        <f t="shared" si="110"/>
        <v/>
      </c>
      <c r="AM118" s="57">
        <f t="shared" si="111"/>
        <v>0</v>
      </c>
      <c r="AN118" s="56" t="str">
        <f t="shared" si="112"/>
        <v>は</v>
      </c>
      <c r="AO118" s="57" t="str">
        <f t="shared" si="113"/>
        <v>BS</v>
      </c>
      <c r="AP118" s="58">
        <f t="shared" si="114"/>
        <v>549756338176</v>
      </c>
      <c r="AQ118" s="59" t="str">
        <f t="shared" si="115"/>
        <v/>
      </c>
      <c r="AR118" s="57">
        <f t="shared" si="116"/>
        <v>0</v>
      </c>
      <c r="AS118" s="56" t="str">
        <f t="shared" si="117"/>
        <v>こ</v>
      </c>
      <c r="AT118" s="57" t="str">
        <f t="shared" si="118"/>
        <v>BS</v>
      </c>
      <c r="AU118" s="58">
        <f t="shared" si="119"/>
        <v>1099512152064</v>
      </c>
      <c r="AV118" s="59" t="str">
        <f t="shared" si="120"/>
        <v/>
      </c>
      <c r="AW118" s="60">
        <f t="shared" si="121"/>
        <v>0</v>
      </c>
      <c r="AX118" s="94"/>
      <c r="AY118" s="140">
        <v>449</v>
      </c>
      <c r="AZ118" s="4"/>
      <c r="BA118" s="418"/>
      <c r="BB118" s="13"/>
      <c r="BC118" s="4" t="s">
        <v>298</v>
      </c>
      <c r="BD118" s="16"/>
      <c r="BE118" s="16" t="s">
        <v>88</v>
      </c>
      <c r="BF118" s="16" t="s">
        <v>90</v>
      </c>
      <c r="BG118" s="124" t="s">
        <v>35</v>
      </c>
      <c r="BH118" s="26"/>
      <c r="BI118" s="6" t="s">
        <v>437</v>
      </c>
      <c r="BJ118" s="7" t="s">
        <v>438</v>
      </c>
      <c r="BK118" s="15" t="s">
        <v>439</v>
      </c>
      <c r="BL118" s="149" t="str">
        <f t="shared" si="122"/>
        <v>{"key_code":"x","modifiers":["command"]}</v>
      </c>
      <c r="BM118" s="107"/>
      <c r="BN118" s="149" t="str">
        <f t="shared" si="123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24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30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31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5"/>
        <v/>
      </c>
      <c r="J119" s="110" t="str">
        <f t="shared" si="132"/>
        <v/>
      </c>
      <c r="K119" s="110" t="str">
        <f t="shared" si="133"/>
        <v/>
      </c>
      <c r="L119" s="110" t="str">
        <f t="shared" si="126"/>
        <v/>
      </c>
      <c r="M119" s="110" t="str">
        <f t="shared" si="134"/>
        <v/>
      </c>
      <c r="N119" s="110" t="str">
        <f t="shared" si="127"/>
        <v/>
      </c>
      <c r="O119" s="110" t="str">
        <f t="shared" si="135"/>
        <v/>
      </c>
      <c r="P119" s="110" t="str">
        <f t="shared" si="128"/>
        <v/>
      </c>
      <c r="Q119" s="110" t="str">
        <f t="shared" si="136"/>
        <v/>
      </c>
      <c r="R119" s="110" t="str">
        <f t="shared" si="139"/>
        <v/>
      </c>
      <c r="S119" s="110" t="str">
        <f t="shared" si="140"/>
        <v/>
      </c>
      <c r="T119" s="110" t="str">
        <f t="shared" si="141"/>
        <v/>
      </c>
      <c r="U119" s="353"/>
      <c r="V119" s="116" t="str">
        <f t="shared" si="129"/>
        <v/>
      </c>
      <c r="W119" s="110" t="str">
        <f t="shared" si="137"/>
        <v/>
      </c>
      <c r="X119" s="110" t="str">
        <f t="shared" si="138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1"/>
        <v>3</v>
      </c>
      <c r="AC119" s="27" t="str">
        <f t="shared" si="102"/>
        <v>A</v>
      </c>
      <c r="AD119" s="27">
        <f t="shared" si="103"/>
        <v>1</v>
      </c>
      <c r="AE119" s="27">
        <f t="shared" si="104"/>
        <v>0</v>
      </c>
      <c r="AF119" s="34">
        <f t="shared" si="105"/>
        <v>1649268490240</v>
      </c>
      <c r="AG119" s="218">
        <f t="shared" si="106"/>
        <v>0</v>
      </c>
      <c r="AH119" s="94"/>
      <c r="AI119" s="56" t="str">
        <f t="shared" si="107"/>
        <v>は</v>
      </c>
      <c r="AJ119" s="57" t="str">
        <f t="shared" si="108"/>
        <v>こ</v>
      </c>
      <c r="AK119" s="58">
        <f t="shared" si="109"/>
        <v>1649267441664</v>
      </c>
      <c r="AL119" s="59" t="str">
        <f t="shared" si="110"/>
        <v/>
      </c>
      <c r="AM119" s="57">
        <f t="shared" si="111"/>
        <v>0</v>
      </c>
      <c r="AN119" s="56" t="str">
        <f t="shared" si="112"/>
        <v>は</v>
      </c>
      <c r="AO119" s="57" t="str">
        <f t="shared" si="113"/>
        <v>る</v>
      </c>
      <c r="AP119" s="58">
        <f t="shared" si="114"/>
        <v>549756862464</v>
      </c>
      <c r="AQ119" s="59" t="str">
        <f t="shared" si="115"/>
        <v/>
      </c>
      <c r="AR119" s="57">
        <f t="shared" si="116"/>
        <v>0</v>
      </c>
      <c r="AS119" s="56" t="str">
        <f t="shared" si="117"/>
        <v>こ</v>
      </c>
      <c r="AT119" s="57" t="str">
        <f t="shared" si="118"/>
        <v>る</v>
      </c>
      <c r="AU119" s="58">
        <f t="shared" si="119"/>
        <v>1099512676352</v>
      </c>
      <c r="AV119" s="59" t="str">
        <f t="shared" si="120"/>
        <v/>
      </c>
      <c r="AW119" s="60">
        <f t="shared" si="121"/>
        <v>0</v>
      </c>
      <c r="AX119" s="94"/>
      <c r="AY119" s="140">
        <v>450</v>
      </c>
      <c r="AZ119" s="4"/>
      <c r="BA119" s="418"/>
      <c r="BB119" s="13"/>
      <c r="BC119" s="4" t="s">
        <v>298</v>
      </c>
      <c r="BD119" s="16"/>
      <c r="BE119" s="16" t="s">
        <v>88</v>
      </c>
      <c r="BF119" s="16" t="s">
        <v>90</v>
      </c>
      <c r="BG119" s="124" t="s">
        <v>37</v>
      </c>
      <c r="BH119" s="26"/>
      <c r="BI119" s="6" t="s">
        <v>456</v>
      </c>
      <c r="BJ119" s="7" t="s">
        <v>457</v>
      </c>
      <c r="BK119" s="15" t="s">
        <v>687</v>
      </c>
      <c r="BL119" s="149" t="str">
        <f t="shared" si="122"/>
        <v>{"key_code":"v","modifiers":["command"]}</v>
      </c>
      <c r="BM119" s="107"/>
      <c r="BN119" s="149" t="str">
        <f t="shared" si="123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24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30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31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5"/>
        <v/>
      </c>
      <c r="J120" s="110" t="str">
        <f t="shared" si="132"/>
        <v/>
      </c>
      <c r="K120" s="110" t="str">
        <f t="shared" si="133"/>
        <v/>
      </c>
      <c r="L120" s="110" t="str">
        <f t="shared" si="126"/>
        <v/>
      </c>
      <c r="M120" s="110" t="str">
        <f t="shared" si="134"/>
        <v/>
      </c>
      <c r="N120" s="110" t="str">
        <f t="shared" si="127"/>
        <v/>
      </c>
      <c r="O120" s="110" t="str">
        <f t="shared" si="135"/>
        <v/>
      </c>
      <c r="P120" s="110" t="str">
        <f t="shared" si="128"/>
        <v/>
      </c>
      <c r="Q120" s="110" t="str">
        <f t="shared" si="136"/>
        <v/>
      </c>
      <c r="R120" s="110" t="str">
        <f t="shared" si="139"/>
        <v/>
      </c>
      <c r="S120" s="110" t="str">
        <f t="shared" si="140"/>
        <v/>
      </c>
      <c r="T120" s="110" t="str">
        <f t="shared" si="141"/>
        <v/>
      </c>
      <c r="U120" s="353"/>
      <c r="V120" s="116" t="str">
        <f t="shared" si="129"/>
        <v/>
      </c>
      <c r="W120" s="110" t="str">
        <f t="shared" si="137"/>
        <v/>
      </c>
      <c r="X120" s="110" t="str">
        <f t="shared" si="138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1"/>
        <v>3</v>
      </c>
      <c r="AC120" s="27" t="str">
        <f t="shared" si="102"/>
        <v>A</v>
      </c>
      <c r="AD120" s="27">
        <f t="shared" si="103"/>
        <v>1</v>
      </c>
      <c r="AE120" s="27">
        <f t="shared" si="104"/>
        <v>0</v>
      </c>
      <c r="AF120" s="34">
        <f t="shared" si="105"/>
        <v>1649269538816</v>
      </c>
      <c r="AG120" s="218">
        <f t="shared" si="106"/>
        <v>0</v>
      </c>
      <c r="AH120" s="94"/>
      <c r="AI120" s="56" t="str">
        <f t="shared" si="107"/>
        <v>は</v>
      </c>
      <c r="AJ120" s="57" t="str">
        <f t="shared" si="108"/>
        <v>こ</v>
      </c>
      <c r="AK120" s="58">
        <f t="shared" si="109"/>
        <v>1649267441664</v>
      </c>
      <c r="AL120" s="59" t="str">
        <f t="shared" si="110"/>
        <v/>
      </c>
      <c r="AM120" s="57">
        <f t="shared" si="111"/>
        <v>0</v>
      </c>
      <c r="AN120" s="56" t="str">
        <f t="shared" si="112"/>
        <v>は</v>
      </c>
      <c r="AO120" s="57" t="str">
        <f t="shared" si="113"/>
        <v>す</v>
      </c>
      <c r="AP120" s="58">
        <f t="shared" si="114"/>
        <v>549757911040</v>
      </c>
      <c r="AQ120" s="59" t="str">
        <f t="shared" si="115"/>
        <v/>
      </c>
      <c r="AR120" s="57">
        <f t="shared" si="116"/>
        <v>0</v>
      </c>
      <c r="AS120" s="56" t="str">
        <f t="shared" si="117"/>
        <v>こ</v>
      </c>
      <c r="AT120" s="57" t="str">
        <f t="shared" si="118"/>
        <v>す</v>
      </c>
      <c r="AU120" s="58">
        <f t="shared" si="119"/>
        <v>1099513724928</v>
      </c>
      <c r="AV120" s="59" t="str">
        <f t="shared" si="120"/>
        <v/>
      </c>
      <c r="AW120" s="60">
        <f t="shared" si="121"/>
        <v>0</v>
      </c>
      <c r="AX120" s="94"/>
      <c r="AY120" s="140">
        <v>451</v>
      </c>
      <c r="AZ120" s="4"/>
      <c r="BA120" s="418"/>
      <c r="BB120" s="13"/>
      <c r="BC120" s="4" t="s">
        <v>298</v>
      </c>
      <c r="BD120" s="16"/>
      <c r="BE120" s="16" t="s">
        <v>88</v>
      </c>
      <c r="BF120" s="16" t="s">
        <v>90</v>
      </c>
      <c r="BG120" s="124" t="s">
        <v>39</v>
      </c>
      <c r="BH120" s="26"/>
      <c r="BI120" s="6" t="s">
        <v>458</v>
      </c>
      <c r="BJ120" s="7" t="s">
        <v>459</v>
      </c>
      <c r="BK120" s="15" t="s">
        <v>460</v>
      </c>
      <c r="BL120" s="149" t="str">
        <f t="shared" si="122"/>
        <v>{"key_code":"z","modifiers":["shift","command"]}</v>
      </c>
      <c r="BM120" s="107"/>
      <c r="BN120" s="149" t="str">
        <f t="shared" si="123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24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30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31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5"/>
        <v/>
      </c>
      <c r="J121" s="110" t="str">
        <f t="shared" si="132"/>
        <v/>
      </c>
      <c r="K121" s="110" t="str">
        <f t="shared" si="133"/>
        <v/>
      </c>
      <c r="L121" s="110" t="str">
        <f t="shared" si="126"/>
        <v/>
      </c>
      <c r="M121" s="110" t="str">
        <f t="shared" si="134"/>
        <v/>
      </c>
      <c r="N121" s="110" t="str">
        <f t="shared" si="127"/>
        <v/>
      </c>
      <c r="O121" s="110" t="str">
        <f t="shared" si="135"/>
        <v/>
      </c>
      <c r="P121" s="110" t="str">
        <f t="shared" si="128"/>
        <v/>
      </c>
      <c r="Q121" s="110" t="str">
        <f t="shared" si="136"/>
        <v/>
      </c>
      <c r="R121" s="110" t="str">
        <f t="shared" si="139"/>
        <v/>
      </c>
      <c r="S121" s="110" t="str">
        <f t="shared" si="140"/>
        <v/>
      </c>
      <c r="T121" s="110" t="str">
        <f t="shared" si="141"/>
        <v/>
      </c>
      <c r="U121" s="353"/>
      <c r="V121" s="116" t="str">
        <f t="shared" si="129"/>
        <v/>
      </c>
      <c r="W121" s="110" t="str">
        <f t="shared" si="137"/>
        <v/>
      </c>
      <c r="X121" s="110" t="str">
        <f t="shared" si="138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1"/>
        <v>3</v>
      </c>
      <c r="AC121" s="27" t="str">
        <f t="shared" si="102"/>
        <v>A</v>
      </c>
      <c r="AD121" s="27">
        <f t="shared" si="103"/>
        <v>1</v>
      </c>
      <c r="AE121" s="27">
        <f t="shared" si="104"/>
        <v>0</v>
      </c>
      <c r="AF121" s="34">
        <f t="shared" si="105"/>
        <v>1649271635968</v>
      </c>
      <c r="AG121" s="218">
        <f t="shared" si="106"/>
        <v>0</v>
      </c>
      <c r="AH121" s="94"/>
      <c r="AI121" s="56" t="str">
        <f t="shared" si="107"/>
        <v>は</v>
      </c>
      <c r="AJ121" s="57" t="str">
        <f t="shared" si="108"/>
        <v>こ</v>
      </c>
      <c r="AK121" s="58">
        <f t="shared" si="109"/>
        <v>1649267441664</v>
      </c>
      <c r="AL121" s="59" t="str">
        <f t="shared" si="110"/>
        <v/>
      </c>
      <c r="AM121" s="57">
        <f t="shared" si="111"/>
        <v>0</v>
      </c>
      <c r="AN121" s="56" t="str">
        <f t="shared" si="112"/>
        <v>は</v>
      </c>
      <c r="AO121" s="57" t="str">
        <f t="shared" si="113"/>
        <v>へ</v>
      </c>
      <c r="AP121" s="58">
        <f t="shared" si="114"/>
        <v>549760008192</v>
      </c>
      <c r="AQ121" s="59" t="str">
        <f t="shared" si="115"/>
        <v/>
      </c>
      <c r="AR121" s="57">
        <f t="shared" si="116"/>
        <v>0</v>
      </c>
      <c r="AS121" s="56" t="str">
        <f t="shared" si="117"/>
        <v>こ</v>
      </c>
      <c r="AT121" s="57" t="str">
        <f t="shared" si="118"/>
        <v>へ</v>
      </c>
      <c r="AU121" s="58">
        <f t="shared" si="119"/>
        <v>1099515822080</v>
      </c>
      <c r="AV121" s="59" t="str">
        <f t="shared" si="120"/>
        <v>ぺ</v>
      </c>
      <c r="AW121" s="60">
        <f t="shared" si="121"/>
        <v>1</v>
      </c>
      <c r="AX121" s="94"/>
      <c r="AY121" s="140">
        <v>452</v>
      </c>
      <c r="AZ121" s="4"/>
      <c r="BA121" s="418"/>
      <c r="BB121" s="13"/>
      <c r="BC121" s="4" t="s">
        <v>298</v>
      </c>
      <c r="BD121" s="16"/>
      <c r="BE121" s="16" t="s">
        <v>88</v>
      </c>
      <c r="BF121" s="16" t="s">
        <v>90</v>
      </c>
      <c r="BG121" s="124" t="s">
        <v>41</v>
      </c>
      <c r="BH121" s="26"/>
      <c r="BI121" s="6" t="s">
        <v>688</v>
      </c>
      <c r="BJ121" s="7" t="s">
        <v>461</v>
      </c>
      <c r="BK121" s="15" t="s">
        <v>689</v>
      </c>
      <c r="BL121" s="149" t="str">
        <f t="shared" si="122"/>
        <v>{"key_code":"z","modifiers":["command"]}</v>
      </c>
      <c r="BM121" s="107"/>
      <c r="BN121" s="149" t="str">
        <f t="shared" si="123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24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30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31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5"/>
        <v/>
      </c>
      <c r="J122" s="110" t="str">
        <f t="shared" si="132"/>
        <v/>
      </c>
      <c r="K122" s="110" t="str">
        <f t="shared" si="133"/>
        <v/>
      </c>
      <c r="L122" s="110" t="str">
        <f t="shared" si="126"/>
        <v/>
      </c>
      <c r="M122" s="110" t="str">
        <f t="shared" si="134"/>
        <v/>
      </c>
      <c r="N122" s="110" t="str">
        <f t="shared" si="127"/>
        <v/>
      </c>
      <c r="O122" s="110" t="str">
        <f t="shared" si="135"/>
        <v/>
      </c>
      <c r="P122" s="110" t="str">
        <f t="shared" si="128"/>
        <v/>
      </c>
      <c r="Q122" s="110" t="str">
        <f t="shared" si="136"/>
        <v/>
      </c>
      <c r="R122" s="110" t="str">
        <f t="shared" si="139"/>
        <v/>
      </c>
      <c r="S122" s="110" t="str">
        <f t="shared" si="140"/>
        <v/>
      </c>
      <c r="T122" s="110" t="str">
        <f t="shared" si="141"/>
        <v/>
      </c>
      <c r="U122" s="353"/>
      <c r="V122" s="116" t="str">
        <f t="shared" si="129"/>
        <v/>
      </c>
      <c r="W122" s="110" t="str">
        <f t="shared" si="137"/>
        <v/>
      </c>
      <c r="X122" s="110" t="str">
        <f t="shared" si="138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1"/>
        <v>3</v>
      </c>
      <c r="AC122" s="27" t="str">
        <f t="shared" si="102"/>
        <v>A</v>
      </c>
      <c r="AD122" s="27">
        <f t="shared" si="103"/>
        <v>1</v>
      </c>
      <c r="AE122" s="27">
        <f t="shared" si="104"/>
        <v>0</v>
      </c>
      <c r="AF122" s="34">
        <f t="shared" si="105"/>
        <v>1650341183488</v>
      </c>
      <c r="AG122" s="218">
        <f t="shared" si="106"/>
        <v>0</v>
      </c>
      <c r="AH122" s="94"/>
      <c r="AI122" s="56" t="str">
        <f t="shared" si="107"/>
        <v>は</v>
      </c>
      <c r="AJ122" s="57" t="str">
        <f t="shared" si="108"/>
        <v>こ</v>
      </c>
      <c r="AK122" s="58">
        <f t="shared" si="109"/>
        <v>1649267441664</v>
      </c>
      <c r="AL122" s="59" t="str">
        <f t="shared" si="110"/>
        <v/>
      </c>
      <c r="AM122" s="57">
        <f t="shared" si="111"/>
        <v>0</v>
      </c>
      <c r="AN122" s="56" t="str">
        <f t="shared" si="112"/>
        <v>は</v>
      </c>
      <c r="AO122" s="57" t="str">
        <f t="shared" si="113"/>
        <v>く</v>
      </c>
      <c r="AP122" s="58">
        <f t="shared" si="114"/>
        <v>550829555712</v>
      </c>
      <c r="AQ122" s="59" t="str">
        <f t="shared" si="115"/>
        <v/>
      </c>
      <c r="AR122" s="57">
        <f t="shared" si="116"/>
        <v>0</v>
      </c>
      <c r="AS122" s="56" t="str">
        <f t="shared" si="117"/>
        <v>こ</v>
      </c>
      <c r="AT122" s="57" t="str">
        <f t="shared" si="118"/>
        <v>く</v>
      </c>
      <c r="AU122" s="58">
        <f t="shared" si="119"/>
        <v>1100585369600</v>
      </c>
      <c r="AV122" s="59" t="str">
        <f t="shared" si="120"/>
        <v/>
      </c>
      <c r="AW122" s="60">
        <f t="shared" si="121"/>
        <v>0</v>
      </c>
      <c r="AX122" s="94"/>
      <c r="AY122" s="140">
        <v>453</v>
      </c>
      <c r="AZ122" s="4"/>
      <c r="BA122" s="418"/>
      <c r="BB122" s="13"/>
      <c r="BC122" s="4" t="s">
        <v>298</v>
      </c>
      <c r="BD122" s="16"/>
      <c r="BE122" s="16" t="s">
        <v>88</v>
      </c>
      <c r="BF122" s="16" t="s">
        <v>90</v>
      </c>
      <c r="BG122" s="124" t="s">
        <v>65</v>
      </c>
      <c r="BH122" s="26"/>
      <c r="BI122" s="6" t="s">
        <v>453</v>
      </c>
      <c r="BJ122" s="7" t="s">
        <v>454</v>
      </c>
      <c r="BK122" s="15" t="s">
        <v>455</v>
      </c>
      <c r="BL122" s="149" t="str">
        <f t="shared" si="122"/>
        <v>{"key_code":"c","modifiers":["command"]}</v>
      </c>
      <c r="BM122" s="107"/>
      <c r="BN122" s="149" t="str">
        <f t="shared" si="123"/>
        <v>{"key_code":"c","modifiers":["command"]}</v>
      </c>
      <c r="BO122" s="397"/>
      <c r="BP122" s="398"/>
    </row>
    <row r="123" spans="1:68" ht="63">
      <c r="A123" s="352"/>
      <c r="B123" s="353"/>
      <c r="C123" s="362"/>
      <c r="D123" s="363"/>
      <c r="E123" s="358"/>
      <c r="F123" s="249" t="str">
        <f t="shared" si="124"/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</v>
      </c>
      <c r="G123" s="110" t="str">
        <f t="shared" si="130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</v>
      </c>
      <c r="H123" s="110" t="str">
        <f t="shared" si="131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  <c r="I123" s="110" t="str">
        <f t="shared" si="125"/>
        <v/>
      </c>
      <c r="J123" s="110" t="str">
        <f t="shared" si="132"/>
        <v/>
      </c>
      <c r="K123" s="110" t="str">
        <f t="shared" si="133"/>
        <v/>
      </c>
      <c r="L123" s="110" t="str">
        <f t="shared" si="126"/>
        <v/>
      </c>
      <c r="M123" s="110" t="str">
        <f t="shared" si="134"/>
        <v/>
      </c>
      <c r="N123" s="110" t="str">
        <f t="shared" si="127"/>
        <v/>
      </c>
      <c r="O123" s="110" t="str">
        <f t="shared" si="135"/>
        <v/>
      </c>
      <c r="P123" s="110" t="str">
        <f t="shared" si="128"/>
        <v/>
      </c>
      <c r="Q123" s="110" t="str">
        <f t="shared" si="136"/>
        <v/>
      </c>
      <c r="R123" s="110" t="str">
        <f t="shared" si="139"/>
        <v/>
      </c>
      <c r="S123" s="110" t="str">
        <f t="shared" si="140"/>
        <v/>
      </c>
      <c r="T123" s="110" t="str">
        <f t="shared" si="141"/>
        <v/>
      </c>
      <c r="U123" s="353"/>
      <c r="V123" s="116" t="str">
        <f t="shared" si="129"/>
        <v/>
      </c>
      <c r="W123" s="110" t="str">
        <f t="shared" si="137"/>
        <v/>
      </c>
      <c r="X123" s="110" t="str">
        <f t="shared" si="138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1"/>
        <v>3</v>
      </c>
      <c r="AC123" s="27" t="str">
        <f t="shared" si="102"/>
        <v>A</v>
      </c>
      <c r="AD123" s="27">
        <f t="shared" si="103"/>
        <v>1</v>
      </c>
      <c r="AE123" s="27">
        <f t="shared" si="104"/>
        <v>0</v>
      </c>
      <c r="AF123" s="34">
        <f t="shared" si="105"/>
        <v>1651414925312</v>
      </c>
      <c r="AG123" s="218">
        <f t="shared" si="106"/>
        <v>0</v>
      </c>
      <c r="AH123" s="94"/>
      <c r="AI123" s="56" t="str">
        <f t="shared" si="107"/>
        <v>は</v>
      </c>
      <c r="AJ123" s="57" t="str">
        <f t="shared" si="108"/>
        <v>こ</v>
      </c>
      <c r="AK123" s="58">
        <f t="shared" si="109"/>
        <v>1649267441664</v>
      </c>
      <c r="AL123" s="59" t="str">
        <f t="shared" si="110"/>
        <v/>
      </c>
      <c r="AM123" s="57">
        <f t="shared" si="111"/>
        <v>0</v>
      </c>
      <c r="AN123" s="56" t="str">
        <f t="shared" si="112"/>
        <v>は</v>
      </c>
      <c r="AO123" s="57" t="str">
        <f t="shared" si="113"/>
        <v>あ</v>
      </c>
      <c r="AP123" s="58">
        <f t="shared" si="114"/>
        <v>551903297536</v>
      </c>
      <c r="AQ123" s="59" t="str">
        <f t="shared" si="115"/>
        <v>ば</v>
      </c>
      <c r="AR123" s="57">
        <f t="shared" si="116"/>
        <v>1</v>
      </c>
      <c r="AS123" s="56" t="str">
        <f t="shared" si="117"/>
        <v>こ</v>
      </c>
      <c r="AT123" s="57" t="str">
        <f t="shared" si="118"/>
        <v>あ</v>
      </c>
      <c r="AU123" s="58">
        <f t="shared" si="119"/>
        <v>1101659111424</v>
      </c>
      <c r="AV123" s="59" t="str">
        <f t="shared" si="120"/>
        <v>ご</v>
      </c>
      <c r="AW123" s="60">
        <f t="shared" si="121"/>
        <v>1</v>
      </c>
      <c r="AX123" s="94"/>
      <c r="AY123" s="140">
        <v>454</v>
      </c>
      <c r="AZ123" s="4"/>
      <c r="BA123" s="418"/>
      <c r="BB123" s="13"/>
      <c r="BC123" s="4" t="s">
        <v>298</v>
      </c>
      <c r="BD123" s="16"/>
      <c r="BE123" s="16" t="s">
        <v>88</v>
      </c>
      <c r="BF123" s="16" t="s">
        <v>90</v>
      </c>
      <c r="BG123" s="124" t="s">
        <v>67</v>
      </c>
      <c r="BH123" s="26"/>
      <c r="BI123" s="6" t="s">
        <v>1047</v>
      </c>
      <c r="BJ123" s="7" t="s">
        <v>435</v>
      </c>
      <c r="BK123" s="15" t="s">
        <v>436</v>
      </c>
      <c r="BL123" s="149" t="str">
        <f t="shared" si="122"/>
        <v>{"key_code":"right_arrow"},{"key_code":"right_arrow"},{"key_code":"right_arrow"},{"key_code":"right_arrow"},{"key_code":"right_arrow"}</v>
      </c>
      <c r="BM123" s="107"/>
      <c r="BN123" s="149" t="str">
        <f t="shared" si="123"/>
        <v>{"key_code":"right_arrow"},{"key_code":"right_arrow"},{"key_code":"right_arrow"},{"key_code":"right_arrow"},{"key_code":"right_arrow"}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24"/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</v>
      </c>
      <c r="G124" s="110" t="str">
        <f t="shared" si="130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</v>
      </c>
      <c r="H124" s="110" t="str">
        <f t="shared" si="131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  <c r="I124" s="110" t="str">
        <f t="shared" si="125"/>
        <v/>
      </c>
      <c r="J124" s="110" t="str">
        <f t="shared" si="132"/>
        <v/>
      </c>
      <c r="K124" s="110" t="str">
        <f t="shared" si="133"/>
        <v/>
      </c>
      <c r="L124" s="110" t="str">
        <f t="shared" si="126"/>
        <v/>
      </c>
      <c r="M124" s="110" t="str">
        <f t="shared" si="134"/>
        <v/>
      </c>
      <c r="N124" s="110" t="str">
        <f t="shared" si="127"/>
        <v/>
      </c>
      <c r="O124" s="110" t="str">
        <f t="shared" si="135"/>
        <v/>
      </c>
      <c r="P124" s="110" t="str">
        <f t="shared" si="128"/>
        <v/>
      </c>
      <c r="Q124" s="110" t="str">
        <f t="shared" si="136"/>
        <v/>
      </c>
      <c r="R124" s="110" t="str">
        <f t="shared" si="139"/>
        <v/>
      </c>
      <c r="S124" s="110" t="str">
        <f t="shared" si="140"/>
        <v/>
      </c>
      <c r="T124" s="110" t="str">
        <f t="shared" si="141"/>
        <v/>
      </c>
      <c r="U124" s="353"/>
      <c r="V124" s="116" t="str">
        <f t="shared" si="129"/>
        <v/>
      </c>
      <c r="W124" s="110" t="str">
        <f t="shared" si="137"/>
        <v/>
      </c>
      <c r="X124" s="110" t="str">
        <f t="shared" si="138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1"/>
        <v>3</v>
      </c>
      <c r="AC124" s="27" t="str">
        <f t="shared" si="102"/>
        <v>A</v>
      </c>
      <c r="AD124" s="27">
        <f t="shared" si="103"/>
        <v>1</v>
      </c>
      <c r="AE124" s="27">
        <f t="shared" si="104"/>
        <v>0</v>
      </c>
      <c r="AF124" s="34">
        <f t="shared" si="105"/>
        <v>1653562408960</v>
      </c>
      <c r="AG124" s="218">
        <f t="shared" si="106"/>
        <v>0</v>
      </c>
      <c r="AH124" s="94"/>
      <c r="AI124" s="56" t="str">
        <f t="shared" si="107"/>
        <v>は</v>
      </c>
      <c r="AJ124" s="57" t="str">
        <f t="shared" si="108"/>
        <v>こ</v>
      </c>
      <c r="AK124" s="58">
        <f t="shared" si="109"/>
        <v>1649267441664</v>
      </c>
      <c r="AL124" s="59" t="str">
        <f t="shared" si="110"/>
        <v/>
      </c>
      <c r="AM124" s="57">
        <f t="shared" si="111"/>
        <v>0</v>
      </c>
      <c r="AN124" s="56" t="str">
        <f t="shared" si="112"/>
        <v>は</v>
      </c>
      <c r="AO124" s="57" t="str">
        <f t="shared" si="113"/>
        <v>い</v>
      </c>
      <c r="AP124" s="58">
        <f t="shared" si="114"/>
        <v>554050781184</v>
      </c>
      <c r="AQ124" s="59" t="str">
        <f t="shared" si="115"/>
        <v/>
      </c>
      <c r="AR124" s="57">
        <f t="shared" si="116"/>
        <v>0</v>
      </c>
      <c r="AS124" s="56" t="str">
        <f t="shared" si="117"/>
        <v>こ</v>
      </c>
      <c r="AT124" s="57" t="str">
        <f t="shared" si="118"/>
        <v>い</v>
      </c>
      <c r="AU124" s="58">
        <f t="shared" si="119"/>
        <v>1103806595072</v>
      </c>
      <c r="AV124" s="59" t="str">
        <f t="shared" si="120"/>
        <v/>
      </c>
      <c r="AW124" s="60">
        <f t="shared" si="121"/>
        <v>0</v>
      </c>
      <c r="AX124" s="94"/>
      <c r="AY124" s="140">
        <v>455</v>
      </c>
      <c r="AZ124" s="4"/>
      <c r="BA124" s="418"/>
      <c r="BB124" s="13"/>
      <c r="BC124" s="4" t="s">
        <v>298</v>
      </c>
      <c r="BD124" s="16"/>
      <c r="BE124" s="16" t="s">
        <v>88</v>
      </c>
      <c r="BF124" s="16" t="s">
        <v>90</v>
      </c>
      <c r="BG124" s="124" t="s">
        <v>69</v>
      </c>
      <c r="BH124" s="26"/>
      <c r="BI124" s="6" t="s">
        <v>1048</v>
      </c>
      <c r="BJ124" s="7" t="s">
        <v>442</v>
      </c>
      <c r="BK124" s="15" t="s">
        <v>443</v>
      </c>
      <c r="BL124" s="149" t="str">
        <f t="shared" si="12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4" s="107"/>
      <c r="BN124" s="149" t="str">
        <f t="shared" si="123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24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0" t="str">
        <f t="shared" si="130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0" t="str">
        <f t="shared" si="131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0" t="str">
        <f t="shared" si="125"/>
        <v/>
      </c>
      <c r="J125" s="110" t="str">
        <f t="shared" si="132"/>
        <v/>
      </c>
      <c r="K125" s="110" t="str">
        <f t="shared" si="133"/>
        <v/>
      </c>
      <c r="L125" s="110" t="str">
        <f t="shared" si="126"/>
        <v/>
      </c>
      <c r="M125" s="110" t="str">
        <f t="shared" si="134"/>
        <v/>
      </c>
      <c r="N125" s="110" t="str">
        <f t="shared" si="127"/>
        <v/>
      </c>
      <c r="O125" s="110" t="str">
        <f t="shared" si="135"/>
        <v/>
      </c>
      <c r="P125" s="110" t="str">
        <f t="shared" si="128"/>
        <v/>
      </c>
      <c r="Q125" s="110" t="str">
        <f t="shared" si="136"/>
        <v/>
      </c>
      <c r="R125" s="110" t="str">
        <f t="shared" si="139"/>
        <v/>
      </c>
      <c r="S125" s="110" t="str">
        <f t="shared" si="140"/>
        <v/>
      </c>
      <c r="T125" s="110" t="str">
        <f t="shared" si="141"/>
        <v/>
      </c>
      <c r="U125" s="353"/>
      <c r="V125" s="116" t="str">
        <f t="shared" si="129"/>
        <v/>
      </c>
      <c r="W125" s="110" t="str">
        <f t="shared" si="137"/>
        <v/>
      </c>
      <c r="X125" s="110" t="str">
        <f t="shared" si="138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1"/>
        <v>3</v>
      </c>
      <c r="AC125" s="27" t="str">
        <f t="shared" si="102"/>
        <v>A</v>
      </c>
      <c r="AD125" s="27">
        <f t="shared" si="103"/>
        <v>1</v>
      </c>
      <c r="AE125" s="27">
        <f t="shared" si="104"/>
        <v>0</v>
      </c>
      <c r="AF125" s="34">
        <f t="shared" si="105"/>
        <v>1657857376256</v>
      </c>
      <c r="AG125" s="218">
        <f t="shared" si="106"/>
        <v>0</v>
      </c>
      <c r="AH125" s="94"/>
      <c r="AI125" s="56" t="str">
        <f t="shared" si="107"/>
        <v>は</v>
      </c>
      <c r="AJ125" s="57" t="str">
        <f t="shared" si="108"/>
        <v>こ</v>
      </c>
      <c r="AK125" s="58">
        <f t="shared" si="109"/>
        <v>1649267441664</v>
      </c>
      <c r="AL125" s="59" t="str">
        <f t="shared" si="110"/>
        <v/>
      </c>
      <c r="AM125" s="57">
        <f t="shared" si="111"/>
        <v>0</v>
      </c>
      <c r="AN125" s="56" t="str">
        <f t="shared" si="112"/>
        <v>は</v>
      </c>
      <c r="AO125" s="57" t="str">
        <f t="shared" si="113"/>
        <v>う</v>
      </c>
      <c r="AP125" s="58">
        <f t="shared" si="114"/>
        <v>558345748480</v>
      </c>
      <c r="AQ125" s="59" t="str">
        <f t="shared" si="115"/>
        <v/>
      </c>
      <c r="AR125" s="57">
        <f t="shared" si="116"/>
        <v>0</v>
      </c>
      <c r="AS125" s="56" t="str">
        <f t="shared" si="117"/>
        <v>こ</v>
      </c>
      <c r="AT125" s="57" t="str">
        <f t="shared" si="118"/>
        <v>う</v>
      </c>
      <c r="AU125" s="58">
        <f t="shared" si="119"/>
        <v>1108101562368</v>
      </c>
      <c r="AV125" s="59" t="str">
        <f t="shared" si="120"/>
        <v/>
      </c>
      <c r="AW125" s="60">
        <f t="shared" si="121"/>
        <v>0</v>
      </c>
      <c r="AX125" s="94"/>
      <c r="AY125" s="140">
        <v>456</v>
      </c>
      <c r="AZ125" s="4"/>
      <c r="BA125" s="418"/>
      <c r="BB125" s="13"/>
      <c r="BC125" s="4" t="s">
        <v>298</v>
      </c>
      <c r="BD125" s="16"/>
      <c r="BE125" s="16" t="s">
        <v>88</v>
      </c>
      <c r="BF125" s="16" t="s">
        <v>90</v>
      </c>
      <c r="BG125" s="124" t="s">
        <v>71</v>
      </c>
      <c r="BH125" s="26"/>
      <c r="BI125" s="6" t="s">
        <v>447</v>
      </c>
      <c r="BJ125" s="7" t="s">
        <v>448</v>
      </c>
      <c r="BK125" s="15" t="s">
        <v>449</v>
      </c>
      <c r="BL125" s="149" t="str">
        <f t="shared" si="122"/>
        <v>{"key_code":"page_up"}</v>
      </c>
      <c r="BM125" s="107"/>
      <c r="BN125" s="149" t="str">
        <f t="shared" si="123"/>
        <v>{"key_code":"page_up"}</v>
      </c>
      <c r="BO125" s="397"/>
      <c r="BP125" s="398"/>
    </row>
    <row r="126" spans="1:68" ht="63">
      <c r="A126" s="352"/>
      <c r="B126" s="353"/>
      <c r="C126" s="362"/>
      <c r="D126" s="363"/>
      <c r="E126" s="358"/>
      <c r="F126" s="249" t="str">
        <f t="shared" si="124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0" t="str">
        <f t="shared" si="130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0" t="str">
        <f t="shared" si="131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0" t="str">
        <f t="shared" si="125"/>
        <v/>
      </c>
      <c r="J126" s="110" t="str">
        <f t="shared" si="132"/>
        <v/>
      </c>
      <c r="K126" s="110" t="str">
        <f t="shared" si="133"/>
        <v/>
      </c>
      <c r="L126" s="110" t="str">
        <f t="shared" si="126"/>
        <v/>
      </c>
      <c r="M126" s="110" t="str">
        <f t="shared" si="134"/>
        <v/>
      </c>
      <c r="N126" s="110" t="str">
        <f t="shared" si="127"/>
        <v/>
      </c>
      <c r="O126" s="110" t="str">
        <f t="shared" si="135"/>
        <v/>
      </c>
      <c r="P126" s="110" t="str">
        <f t="shared" si="128"/>
        <v/>
      </c>
      <c r="Q126" s="110" t="str">
        <f t="shared" si="136"/>
        <v/>
      </c>
      <c r="R126" s="110" t="str">
        <f t="shared" si="139"/>
        <v/>
      </c>
      <c r="S126" s="110" t="str">
        <f t="shared" si="140"/>
        <v/>
      </c>
      <c r="T126" s="110" t="str">
        <f t="shared" si="141"/>
        <v/>
      </c>
      <c r="U126" s="353"/>
      <c r="V126" s="116" t="str">
        <f t="shared" si="129"/>
        <v/>
      </c>
      <c r="W126" s="110" t="str">
        <f t="shared" si="137"/>
        <v/>
      </c>
      <c r="X126" s="110" t="str">
        <f t="shared" si="138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1"/>
        <v>3</v>
      </c>
      <c r="AC126" s="27" t="str">
        <f t="shared" si="102"/>
        <v>A</v>
      </c>
      <c r="AD126" s="27">
        <f t="shared" si="103"/>
        <v>1</v>
      </c>
      <c r="AE126" s="27">
        <f t="shared" si="104"/>
        <v>0</v>
      </c>
      <c r="AF126" s="34">
        <f t="shared" si="105"/>
        <v>1666447310848</v>
      </c>
      <c r="AG126" s="218">
        <f t="shared" si="106"/>
        <v>0</v>
      </c>
      <c r="AH126" s="94"/>
      <c r="AI126" s="56" t="str">
        <f t="shared" si="107"/>
        <v>は</v>
      </c>
      <c r="AJ126" s="57" t="str">
        <f t="shared" si="108"/>
        <v>こ</v>
      </c>
      <c r="AK126" s="58">
        <f t="shared" si="109"/>
        <v>1649267441664</v>
      </c>
      <c r="AL126" s="59" t="str">
        <f t="shared" si="110"/>
        <v/>
      </c>
      <c r="AM126" s="57">
        <f t="shared" si="111"/>
        <v>0</v>
      </c>
      <c r="AN126" s="56" t="str">
        <f t="shared" si="112"/>
        <v>は</v>
      </c>
      <c r="AO126" s="57" t="str">
        <f t="shared" si="113"/>
        <v>ー</v>
      </c>
      <c r="AP126" s="58">
        <f t="shared" si="114"/>
        <v>566935683072</v>
      </c>
      <c r="AQ126" s="59" t="str">
        <f t="shared" si="115"/>
        <v/>
      </c>
      <c r="AR126" s="57">
        <f t="shared" si="116"/>
        <v>0</v>
      </c>
      <c r="AS126" s="56" t="str">
        <f t="shared" si="117"/>
        <v>こ</v>
      </c>
      <c r="AT126" s="57" t="str">
        <f t="shared" si="118"/>
        <v>ー</v>
      </c>
      <c r="AU126" s="58">
        <f t="shared" si="119"/>
        <v>1116691496960</v>
      </c>
      <c r="AV126" s="59" t="str">
        <f t="shared" si="120"/>
        <v/>
      </c>
      <c r="AW126" s="60">
        <f t="shared" si="121"/>
        <v>0</v>
      </c>
      <c r="AX126" s="94"/>
      <c r="AY126" s="140">
        <v>457</v>
      </c>
      <c r="AZ126" s="4"/>
      <c r="BA126" s="418"/>
      <c r="BB126" s="13"/>
      <c r="BC126" s="4" t="s">
        <v>298</v>
      </c>
      <c r="BD126" s="16"/>
      <c r="BE126" s="16" t="s">
        <v>88</v>
      </c>
      <c r="BF126" s="16" t="s">
        <v>90</v>
      </c>
      <c r="BG126" s="124" t="s">
        <v>73</v>
      </c>
      <c r="BH126" s="26"/>
      <c r="BI126" s="6" t="s">
        <v>1049</v>
      </c>
      <c r="BJ126" s="7" t="s">
        <v>1050</v>
      </c>
      <c r="BK126" s="15" t="s">
        <v>1051</v>
      </c>
      <c r="BL126" s="149" t="str">
        <f t="shared" si="122"/>
        <v>{"key_code":"page_up"},{"key_code":"page_up"},{"key_code":"page_up"},{"key_code":"page_up"},{"key_code":"page_up"}</v>
      </c>
      <c r="BM126" s="107"/>
      <c r="BN126" s="149" t="str">
        <f t="shared" si="123"/>
        <v>{"key_code":"page_up"},{"key_code":"page_up"},{"key_code":"page_up"},{"key_code":"page_up"},{"key_code":"page_up"}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24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0" t="str">
        <f t="shared" si="130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0" t="str">
        <f t="shared" si="131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0" t="str">
        <f t="shared" si="125"/>
        <v/>
      </c>
      <c r="J127" s="110" t="str">
        <f t="shared" si="132"/>
        <v/>
      </c>
      <c r="K127" s="110" t="str">
        <f t="shared" si="133"/>
        <v/>
      </c>
      <c r="L127" s="110" t="str">
        <f t="shared" si="126"/>
        <v/>
      </c>
      <c r="M127" s="110" t="str">
        <f t="shared" si="134"/>
        <v/>
      </c>
      <c r="N127" s="110" t="str">
        <f t="shared" si="127"/>
        <v/>
      </c>
      <c r="O127" s="110" t="str">
        <f t="shared" si="135"/>
        <v/>
      </c>
      <c r="P127" s="110" t="str">
        <f t="shared" si="128"/>
        <v/>
      </c>
      <c r="Q127" s="110" t="str">
        <f t="shared" si="136"/>
        <v/>
      </c>
      <c r="R127" s="110" t="str">
        <f t="shared" si="139"/>
        <v/>
      </c>
      <c r="S127" s="110" t="str">
        <f t="shared" si="140"/>
        <v/>
      </c>
      <c r="T127" s="110" t="str">
        <f t="shared" si="141"/>
        <v/>
      </c>
      <c r="U127" s="353"/>
      <c r="V127" s="116" t="str">
        <f t="shared" si="129"/>
        <v/>
      </c>
      <c r="W127" s="110" t="str">
        <f t="shared" si="137"/>
        <v/>
      </c>
      <c r="X127" s="110" t="str">
        <f t="shared" si="138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1"/>
        <v>3</v>
      </c>
      <c r="AC127" s="27" t="str">
        <f t="shared" si="102"/>
        <v>A</v>
      </c>
      <c r="AD127" s="27">
        <f t="shared" si="103"/>
        <v>1</v>
      </c>
      <c r="AE127" s="27">
        <f t="shared" si="104"/>
        <v>0</v>
      </c>
      <c r="AF127" s="34">
        <f t="shared" si="105"/>
        <v>6047313952768</v>
      </c>
      <c r="AG127" s="218">
        <f t="shared" si="106"/>
        <v>0</v>
      </c>
      <c r="AH127" s="94"/>
      <c r="AI127" s="56" t="str">
        <f t="shared" si="107"/>
        <v>は</v>
      </c>
      <c r="AJ127" s="57" t="str">
        <f t="shared" si="108"/>
        <v>こ</v>
      </c>
      <c r="AK127" s="58">
        <f t="shared" si="109"/>
        <v>1649267441664</v>
      </c>
      <c r="AL127" s="59" t="str">
        <f t="shared" si="110"/>
        <v/>
      </c>
      <c r="AM127" s="57">
        <f t="shared" si="111"/>
        <v>0</v>
      </c>
      <c r="AN127" s="56" t="str">
        <f t="shared" si="112"/>
        <v>は</v>
      </c>
      <c r="AO127" s="57" t="str">
        <f t="shared" si="113"/>
        <v>た</v>
      </c>
      <c r="AP127" s="58">
        <f t="shared" si="114"/>
        <v>4947802324992</v>
      </c>
      <c r="AQ127" s="59" t="str">
        <f t="shared" si="115"/>
        <v/>
      </c>
      <c r="AR127" s="57">
        <f t="shared" si="116"/>
        <v>0</v>
      </c>
      <c r="AS127" s="56" t="str">
        <f t="shared" si="117"/>
        <v>こ</v>
      </c>
      <c r="AT127" s="57" t="str">
        <f t="shared" si="118"/>
        <v>た</v>
      </c>
      <c r="AU127" s="58">
        <f t="shared" si="119"/>
        <v>5497558138880</v>
      </c>
      <c r="AV127" s="59" t="str">
        <f t="shared" si="120"/>
        <v/>
      </c>
      <c r="AW127" s="60">
        <f t="shared" si="121"/>
        <v>0</v>
      </c>
      <c r="AX127" s="94"/>
      <c r="AY127" s="140">
        <v>458</v>
      </c>
      <c r="AZ127" s="4"/>
      <c r="BA127" s="418"/>
      <c r="BB127" s="13"/>
      <c r="BC127" s="4" t="s">
        <v>298</v>
      </c>
      <c r="BD127" s="16"/>
      <c r="BE127" s="16" t="s">
        <v>88</v>
      </c>
      <c r="BF127" s="16" t="s">
        <v>90</v>
      </c>
      <c r="BG127" s="124" t="s">
        <v>94</v>
      </c>
      <c r="BH127" s="26"/>
      <c r="BI127" s="6" t="s">
        <v>450</v>
      </c>
      <c r="BJ127" s="7" t="s">
        <v>451</v>
      </c>
      <c r="BK127" s="15" t="s">
        <v>452</v>
      </c>
      <c r="BL127" s="149" t="str">
        <f t="shared" si="122"/>
        <v>{"key_code":"down_arrow","modifiers":["shift","command"]}</v>
      </c>
      <c r="BM127" s="107"/>
      <c r="BN127" s="149" t="str">
        <f t="shared" si="123"/>
        <v>{"key_code":"down_arrow","modifiers":["shift","command"]}</v>
      </c>
      <c r="BO127" s="397"/>
      <c r="BP127" s="398"/>
    </row>
    <row r="128" spans="1:68" ht="63">
      <c r="A128" s="352"/>
      <c r="B128" s="353"/>
      <c r="C128" s="362"/>
      <c r="D128" s="363"/>
      <c r="E128" s="358"/>
      <c r="F128" s="249" t="str">
        <f t="shared" si="124"/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</v>
      </c>
      <c r="G128" s="110" t="str">
        <f t="shared" si="130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</v>
      </c>
      <c r="H128" s="110" t="str">
        <f t="shared" si="131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  <c r="I128" s="110" t="str">
        <f t="shared" si="125"/>
        <v/>
      </c>
      <c r="J128" s="110" t="str">
        <f t="shared" si="132"/>
        <v/>
      </c>
      <c r="K128" s="110" t="str">
        <f t="shared" si="133"/>
        <v/>
      </c>
      <c r="L128" s="110" t="str">
        <f t="shared" si="126"/>
        <v/>
      </c>
      <c r="M128" s="110" t="str">
        <f t="shared" si="134"/>
        <v/>
      </c>
      <c r="N128" s="110" t="str">
        <f t="shared" si="127"/>
        <v/>
      </c>
      <c r="O128" s="110" t="str">
        <f t="shared" si="135"/>
        <v/>
      </c>
      <c r="P128" s="110" t="str">
        <f t="shared" si="128"/>
        <v/>
      </c>
      <c r="Q128" s="110" t="str">
        <f t="shared" si="136"/>
        <v/>
      </c>
      <c r="R128" s="110" t="str">
        <f t="shared" si="139"/>
        <v/>
      </c>
      <c r="S128" s="110" t="str">
        <f t="shared" si="140"/>
        <v/>
      </c>
      <c r="T128" s="110" t="str">
        <f t="shared" si="141"/>
        <v/>
      </c>
      <c r="U128" s="353"/>
      <c r="V128" s="116" t="str">
        <f t="shared" si="129"/>
        <v/>
      </c>
      <c r="W128" s="110" t="str">
        <f t="shared" si="137"/>
        <v/>
      </c>
      <c r="X128" s="110" t="str">
        <f t="shared" si="138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1"/>
        <v>3</v>
      </c>
      <c r="AC128" s="27" t="str">
        <f t="shared" si="102"/>
        <v>A</v>
      </c>
      <c r="AD128" s="27">
        <f t="shared" si="103"/>
        <v>1</v>
      </c>
      <c r="AE128" s="27">
        <f t="shared" si="104"/>
        <v>0</v>
      </c>
      <c r="AF128" s="34">
        <f t="shared" si="105"/>
        <v>10445360463872</v>
      </c>
      <c r="AG128" s="218">
        <f t="shared" si="106"/>
        <v>0</v>
      </c>
      <c r="AH128" s="94"/>
      <c r="AI128" s="56" t="str">
        <f t="shared" si="107"/>
        <v>は</v>
      </c>
      <c r="AJ128" s="57" t="str">
        <f t="shared" si="108"/>
        <v>こ</v>
      </c>
      <c r="AK128" s="58">
        <f t="shared" si="109"/>
        <v>1649267441664</v>
      </c>
      <c r="AL128" s="59" t="str">
        <f t="shared" si="110"/>
        <v/>
      </c>
      <c r="AM128" s="57">
        <f t="shared" si="111"/>
        <v>0</v>
      </c>
      <c r="AN128" s="56" t="str">
        <f t="shared" si="112"/>
        <v>は</v>
      </c>
      <c r="AO128" s="57" t="str">
        <f t="shared" si="113"/>
        <v>な</v>
      </c>
      <c r="AP128" s="58">
        <f t="shared" si="114"/>
        <v>9345848836096</v>
      </c>
      <c r="AQ128" s="59" t="str">
        <f t="shared" si="115"/>
        <v>ぱ</v>
      </c>
      <c r="AR128" s="57">
        <f t="shared" si="116"/>
        <v>1</v>
      </c>
      <c r="AS128" s="56" t="str">
        <f t="shared" si="117"/>
        <v>こ</v>
      </c>
      <c r="AT128" s="57" t="str">
        <f t="shared" si="118"/>
        <v>な</v>
      </c>
      <c r="AU128" s="58">
        <f t="shared" si="119"/>
        <v>9895604649984</v>
      </c>
      <c r="AV128" s="59">
        <f t="shared" si="120"/>
        <v>0</v>
      </c>
      <c r="AW128" s="60">
        <f t="shared" si="121"/>
        <v>0</v>
      </c>
      <c r="AX128" s="94"/>
      <c r="AY128" s="140">
        <v>459</v>
      </c>
      <c r="AZ128" s="4"/>
      <c r="BA128" s="418"/>
      <c r="BB128" s="13"/>
      <c r="BC128" s="4" t="s">
        <v>298</v>
      </c>
      <c r="BD128" s="16"/>
      <c r="BE128" s="16" t="s">
        <v>88</v>
      </c>
      <c r="BF128" s="16" t="s">
        <v>90</v>
      </c>
      <c r="BG128" s="124" t="s">
        <v>96</v>
      </c>
      <c r="BH128" s="26"/>
      <c r="BI128" s="6" t="s">
        <v>1052</v>
      </c>
      <c r="BJ128" s="7" t="s">
        <v>433</v>
      </c>
      <c r="BK128" s="15" t="s">
        <v>434</v>
      </c>
      <c r="BL128" s="149" t="str">
        <f t="shared" si="122"/>
        <v>{"key_code":"left_arrow"},{"key_code":"left_arrow"},{"key_code":"left_arrow"},{"key_code":"left_arrow"},{"key_code":"left_arrow"}</v>
      </c>
      <c r="BM128" s="107"/>
      <c r="BN128" s="149" t="str">
        <f t="shared" si="123"/>
        <v>{"key_code":"left_arrow"},{"key_code":"left_arrow"},{"key_code":"left_arrow"},{"key_code":"left_arrow"},{"key_code":"left_arrow"}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24"/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</v>
      </c>
      <c r="G129" s="110" t="str">
        <f t="shared" si="130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</v>
      </c>
      <c r="H129" s="110" t="str">
        <f t="shared" si="131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  <c r="I129" s="110" t="str">
        <f t="shared" si="125"/>
        <v/>
      </c>
      <c r="J129" s="110" t="str">
        <f t="shared" si="132"/>
        <v/>
      </c>
      <c r="K129" s="110" t="str">
        <f t="shared" si="133"/>
        <v/>
      </c>
      <c r="L129" s="110" t="str">
        <f t="shared" si="126"/>
        <v/>
      </c>
      <c r="M129" s="110" t="str">
        <f t="shared" si="134"/>
        <v/>
      </c>
      <c r="N129" s="110" t="str">
        <f t="shared" si="127"/>
        <v/>
      </c>
      <c r="O129" s="110" t="str">
        <f t="shared" si="135"/>
        <v/>
      </c>
      <c r="P129" s="110" t="str">
        <f t="shared" si="128"/>
        <v/>
      </c>
      <c r="Q129" s="110" t="str">
        <f t="shared" si="136"/>
        <v/>
      </c>
      <c r="R129" s="110" t="str">
        <f t="shared" si="139"/>
        <v/>
      </c>
      <c r="S129" s="110" t="str">
        <f t="shared" si="140"/>
        <v/>
      </c>
      <c r="T129" s="110" t="str">
        <f t="shared" si="141"/>
        <v/>
      </c>
      <c r="U129" s="353"/>
      <c r="V129" s="116" t="str">
        <f t="shared" si="129"/>
        <v/>
      </c>
      <c r="W129" s="110" t="str">
        <f t="shared" si="137"/>
        <v/>
      </c>
      <c r="X129" s="110" t="str">
        <f t="shared" si="138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1"/>
        <v>3</v>
      </c>
      <c r="AC129" s="27" t="str">
        <f t="shared" si="102"/>
        <v>A</v>
      </c>
      <c r="AD129" s="27">
        <f t="shared" si="103"/>
        <v>1</v>
      </c>
      <c r="AE129" s="27">
        <f t="shared" si="104"/>
        <v>0</v>
      </c>
      <c r="AF129" s="34">
        <f t="shared" si="105"/>
        <v>19241453486080</v>
      </c>
      <c r="AG129" s="218">
        <f t="shared" si="106"/>
        <v>0</v>
      </c>
      <c r="AH129" s="94"/>
      <c r="AI129" s="56" t="str">
        <f t="shared" si="107"/>
        <v>は</v>
      </c>
      <c r="AJ129" s="57" t="str">
        <f t="shared" si="108"/>
        <v>こ</v>
      </c>
      <c r="AK129" s="58">
        <f t="shared" si="109"/>
        <v>1649267441664</v>
      </c>
      <c r="AL129" s="59" t="str">
        <f t="shared" si="110"/>
        <v/>
      </c>
      <c r="AM129" s="57">
        <f t="shared" si="111"/>
        <v>0</v>
      </c>
      <c r="AN129" s="56" t="str">
        <f t="shared" si="112"/>
        <v>は</v>
      </c>
      <c r="AO129" s="57" t="str">
        <f t="shared" si="113"/>
        <v>ん</v>
      </c>
      <c r="AP129" s="58">
        <f t="shared" si="114"/>
        <v>18141941858304</v>
      </c>
      <c r="AQ129" s="59" t="str">
        <f t="shared" si="115"/>
        <v/>
      </c>
      <c r="AR129" s="57">
        <f t="shared" si="116"/>
        <v>0</v>
      </c>
      <c r="AS129" s="56" t="str">
        <f t="shared" si="117"/>
        <v>こ</v>
      </c>
      <c r="AT129" s="57" t="str">
        <f t="shared" si="118"/>
        <v>ん</v>
      </c>
      <c r="AU129" s="58">
        <f t="shared" si="119"/>
        <v>18691697672192</v>
      </c>
      <c r="AV129" s="59" t="str">
        <f t="shared" si="120"/>
        <v/>
      </c>
      <c r="AW129" s="60">
        <f t="shared" si="121"/>
        <v>0</v>
      </c>
      <c r="AX129" s="94"/>
      <c r="AY129" s="140">
        <v>460</v>
      </c>
      <c r="AZ129" s="4"/>
      <c r="BA129" s="418"/>
      <c r="BB129" s="13"/>
      <c r="BC129" s="4" t="s">
        <v>298</v>
      </c>
      <c r="BD129" s="16"/>
      <c r="BE129" s="16" t="s">
        <v>88</v>
      </c>
      <c r="BF129" s="16" t="s">
        <v>90</v>
      </c>
      <c r="BG129" s="124" t="s">
        <v>98</v>
      </c>
      <c r="BH129" s="26"/>
      <c r="BI129" s="6" t="s">
        <v>1053</v>
      </c>
      <c r="BJ129" s="7" t="s">
        <v>440</v>
      </c>
      <c r="BK129" s="15" t="s">
        <v>441</v>
      </c>
      <c r="BL129" s="149" t="str">
        <f t="shared" si="12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9" s="107"/>
      <c r="BN129" s="149" t="str">
        <f t="shared" si="123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24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0" t="str">
        <f t="shared" si="130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0" t="str">
        <f t="shared" si="131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0" t="str">
        <f t="shared" si="125"/>
        <v/>
      </c>
      <c r="J130" s="110" t="str">
        <f t="shared" si="132"/>
        <v/>
      </c>
      <c r="K130" s="110" t="str">
        <f t="shared" si="133"/>
        <v/>
      </c>
      <c r="L130" s="110" t="str">
        <f t="shared" si="126"/>
        <v/>
      </c>
      <c r="M130" s="110" t="str">
        <f t="shared" si="134"/>
        <v/>
      </c>
      <c r="N130" s="110" t="str">
        <f t="shared" si="127"/>
        <v/>
      </c>
      <c r="O130" s="110" t="str">
        <f t="shared" si="135"/>
        <v/>
      </c>
      <c r="P130" s="110" t="str">
        <f t="shared" si="128"/>
        <v/>
      </c>
      <c r="Q130" s="110" t="str">
        <f t="shared" si="136"/>
        <v/>
      </c>
      <c r="R130" s="110" t="str">
        <f t="shared" si="139"/>
        <v/>
      </c>
      <c r="S130" s="110" t="str">
        <f t="shared" si="140"/>
        <v/>
      </c>
      <c r="T130" s="110" t="str">
        <f t="shared" si="141"/>
        <v/>
      </c>
      <c r="U130" s="353"/>
      <c r="V130" s="116" t="str">
        <f t="shared" si="129"/>
        <v/>
      </c>
      <c r="W130" s="110" t="str">
        <f t="shared" si="137"/>
        <v/>
      </c>
      <c r="X130" s="110" t="str">
        <f t="shared" si="138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1"/>
        <v>3</v>
      </c>
      <c r="AC130" s="27" t="str">
        <f t="shared" si="102"/>
        <v>A</v>
      </c>
      <c r="AD130" s="27">
        <f t="shared" si="103"/>
        <v>1</v>
      </c>
      <c r="AE130" s="27">
        <f t="shared" si="104"/>
        <v>0</v>
      </c>
      <c r="AF130" s="34">
        <f t="shared" si="105"/>
        <v>36833639530496</v>
      </c>
      <c r="AG130" s="218">
        <f t="shared" si="106"/>
        <v>0</v>
      </c>
      <c r="AH130" s="94"/>
      <c r="AI130" s="56" t="str">
        <f t="shared" si="107"/>
        <v>は</v>
      </c>
      <c r="AJ130" s="57" t="str">
        <f t="shared" si="108"/>
        <v>こ</v>
      </c>
      <c r="AK130" s="58">
        <f t="shared" si="109"/>
        <v>1649267441664</v>
      </c>
      <c r="AL130" s="59" t="str">
        <f t="shared" si="110"/>
        <v/>
      </c>
      <c r="AM130" s="57">
        <f t="shared" si="111"/>
        <v>0</v>
      </c>
      <c r="AN130" s="56" t="str">
        <f t="shared" si="112"/>
        <v>は</v>
      </c>
      <c r="AO130" s="57" t="str">
        <f t="shared" si="113"/>
        <v>ら</v>
      </c>
      <c r="AP130" s="58">
        <f t="shared" si="114"/>
        <v>35734127902720</v>
      </c>
      <c r="AQ130" s="59" t="str">
        <f t="shared" si="115"/>
        <v/>
      </c>
      <c r="AR130" s="57">
        <f t="shared" si="116"/>
        <v>0</v>
      </c>
      <c r="AS130" s="56" t="str">
        <f t="shared" si="117"/>
        <v>こ</v>
      </c>
      <c r="AT130" s="57" t="str">
        <f t="shared" si="118"/>
        <v>ら</v>
      </c>
      <c r="AU130" s="58">
        <f t="shared" si="119"/>
        <v>36283883716608</v>
      </c>
      <c r="AV130" s="59" t="str">
        <f t="shared" si="120"/>
        <v>ぷ</v>
      </c>
      <c r="AW130" s="60">
        <f t="shared" si="121"/>
        <v>1</v>
      </c>
      <c r="AX130" s="94"/>
      <c r="AY130" s="140">
        <v>461</v>
      </c>
      <c r="AZ130" s="4"/>
      <c r="BA130" s="418"/>
      <c r="BB130" s="13"/>
      <c r="BC130" s="4" t="s">
        <v>298</v>
      </c>
      <c r="BD130" s="16"/>
      <c r="BE130" s="16" t="s">
        <v>88</v>
      </c>
      <c r="BF130" s="16" t="s">
        <v>90</v>
      </c>
      <c r="BG130" s="124" t="s">
        <v>100</v>
      </c>
      <c r="BH130" s="26"/>
      <c r="BI130" s="6" t="s">
        <v>444</v>
      </c>
      <c r="BJ130" s="7" t="s">
        <v>445</v>
      </c>
      <c r="BK130" s="15" t="s">
        <v>446</v>
      </c>
      <c r="BL130" s="149" t="str">
        <f t="shared" si="122"/>
        <v>{"key_code":"page_down"}</v>
      </c>
      <c r="BM130" s="107"/>
      <c r="BN130" s="149" t="str">
        <f t="shared" si="123"/>
        <v>{"key_code":"page_down"}</v>
      </c>
      <c r="BO130" s="397"/>
      <c r="BP130" s="398"/>
    </row>
    <row r="131" spans="1:68" ht="63">
      <c r="A131" s="352"/>
      <c r="B131" s="353"/>
      <c r="C131" s="362"/>
      <c r="D131" s="363"/>
      <c r="E131" s="358"/>
      <c r="F131" s="249" t="str">
        <f t="shared" si="124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0" t="str">
        <f t="shared" si="130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0" t="str">
        <f t="shared" si="131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0" t="str">
        <f t="shared" si="125"/>
        <v/>
      </c>
      <c r="J131" s="110" t="str">
        <f t="shared" si="132"/>
        <v/>
      </c>
      <c r="K131" s="110" t="str">
        <f t="shared" si="133"/>
        <v/>
      </c>
      <c r="L131" s="110" t="str">
        <f t="shared" si="126"/>
        <v/>
      </c>
      <c r="M131" s="110" t="str">
        <f t="shared" si="134"/>
        <v/>
      </c>
      <c r="N131" s="110" t="str">
        <f t="shared" si="127"/>
        <v/>
      </c>
      <c r="O131" s="110" t="str">
        <f t="shared" si="135"/>
        <v/>
      </c>
      <c r="P131" s="110" t="str">
        <f t="shared" si="128"/>
        <v/>
      </c>
      <c r="Q131" s="110" t="str">
        <f t="shared" si="136"/>
        <v/>
      </c>
      <c r="R131" s="110" t="str">
        <f t="shared" si="139"/>
        <v/>
      </c>
      <c r="S131" s="110" t="str">
        <f t="shared" si="140"/>
        <v/>
      </c>
      <c r="T131" s="110" t="str">
        <f t="shared" si="141"/>
        <v/>
      </c>
      <c r="U131" s="353"/>
      <c r="V131" s="116" t="str">
        <f t="shared" si="129"/>
        <v/>
      </c>
      <c r="W131" s="110" t="str">
        <f t="shared" si="137"/>
        <v/>
      </c>
      <c r="X131" s="110" t="str">
        <f t="shared" si="138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1"/>
        <v>3</v>
      </c>
      <c r="AC131" s="27" t="str">
        <f t="shared" si="102"/>
        <v>A</v>
      </c>
      <c r="AD131" s="27">
        <f t="shared" si="103"/>
        <v>1</v>
      </c>
      <c r="AE131" s="27">
        <f t="shared" si="104"/>
        <v>0</v>
      </c>
      <c r="AF131" s="34">
        <f t="shared" si="105"/>
        <v>72018011619328</v>
      </c>
      <c r="AG131" s="218">
        <f t="shared" si="106"/>
        <v>0</v>
      </c>
      <c r="AH131" s="94"/>
      <c r="AI131" s="56" t="str">
        <f t="shared" si="107"/>
        <v>は</v>
      </c>
      <c r="AJ131" s="57" t="str">
        <f t="shared" si="108"/>
        <v>こ</v>
      </c>
      <c r="AK131" s="58">
        <f t="shared" si="109"/>
        <v>1649267441664</v>
      </c>
      <c r="AL131" s="59" t="str">
        <f t="shared" si="110"/>
        <v/>
      </c>
      <c r="AM131" s="57">
        <f t="shared" si="111"/>
        <v>0</v>
      </c>
      <c r="AN131" s="56" t="str">
        <f t="shared" si="112"/>
        <v>は</v>
      </c>
      <c r="AO131" s="57" t="str">
        <f t="shared" si="113"/>
        <v>れ</v>
      </c>
      <c r="AP131" s="58">
        <f t="shared" si="114"/>
        <v>70918499991552</v>
      </c>
      <c r="AQ131" s="59" t="str">
        <f t="shared" si="115"/>
        <v/>
      </c>
      <c r="AR131" s="57">
        <f t="shared" si="116"/>
        <v>0</v>
      </c>
      <c r="AS131" s="56" t="str">
        <f t="shared" si="117"/>
        <v>こ</v>
      </c>
      <c r="AT131" s="57" t="str">
        <f t="shared" si="118"/>
        <v>れ</v>
      </c>
      <c r="AU131" s="58">
        <f t="shared" si="119"/>
        <v>71468255805440</v>
      </c>
      <c r="AV131" s="59" t="str">
        <f t="shared" si="120"/>
        <v/>
      </c>
      <c r="AW131" s="60">
        <f t="shared" si="121"/>
        <v>0</v>
      </c>
      <c r="AX131" s="94"/>
      <c r="AY131" s="140">
        <v>462</v>
      </c>
      <c r="AZ131" s="4"/>
      <c r="BA131" s="418"/>
      <c r="BB131" s="13"/>
      <c r="BC131" s="4" t="s">
        <v>298</v>
      </c>
      <c r="BD131" s="16"/>
      <c r="BE131" s="16" t="s">
        <v>88</v>
      </c>
      <c r="BF131" s="16" t="s">
        <v>90</v>
      </c>
      <c r="BG131" s="124" t="s">
        <v>102</v>
      </c>
      <c r="BH131" s="26"/>
      <c r="BI131" s="6" t="s">
        <v>1054</v>
      </c>
      <c r="BJ131" s="7" t="s">
        <v>1055</v>
      </c>
      <c r="BK131" s="15" t="s">
        <v>1056</v>
      </c>
      <c r="BL131" s="149" t="str">
        <f t="shared" si="122"/>
        <v>{"key_code":"page_down"},{"key_code":"page_down"},{"key_code":"page_down"},{"key_code":"page_down"},{"key_code":"page_down"}</v>
      </c>
      <c r="BM131" s="107"/>
      <c r="BN131" s="149" t="str">
        <f t="shared" si="123"/>
        <v>{"key_code":"page_down"},{"key_code":"page_down"},{"key_code":"page_down"},{"key_code":"page_down"},{"key_code":"page_down"}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24"/>
        <v/>
      </c>
      <c r="G132" s="110" t="str">
        <f t="shared" si="130"/>
        <v/>
      </c>
      <c r="H132" s="110" t="str">
        <f t="shared" si="131"/>
        <v/>
      </c>
      <c r="I132" s="110" t="str">
        <f t="shared" si="125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3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26"/>
        <v/>
      </c>
      <c r="M132" s="110" t="str">
        <f t="shared" si="134"/>
        <v/>
      </c>
      <c r="N132" s="110" t="str">
        <f t="shared" si="127"/>
        <v/>
      </c>
      <c r="O132" s="110" t="str">
        <f t="shared" si="135"/>
        <v/>
      </c>
      <c r="P132" s="110" t="str">
        <f t="shared" si="128"/>
        <v/>
      </c>
      <c r="Q132" s="110" t="str">
        <f t="shared" si="136"/>
        <v/>
      </c>
      <c r="R132" s="110" t="str">
        <f t="shared" si="139"/>
        <v/>
      </c>
      <c r="S132" s="110" t="str">
        <f t="shared" si="140"/>
        <v/>
      </c>
      <c r="T132" s="110" t="str">
        <f t="shared" si="141"/>
        <v/>
      </c>
      <c r="U132" s="353"/>
      <c r="V132" s="116" t="str">
        <f t="shared" si="129"/>
        <v/>
      </c>
      <c r="W132" s="110" t="str">
        <f t="shared" si="137"/>
        <v/>
      </c>
      <c r="X132" s="110" t="str">
        <f t="shared" si="138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1"/>
        <v>3</v>
      </c>
      <c r="AC132" s="27" t="str">
        <f t="shared" si="102"/>
        <v>C</v>
      </c>
      <c r="AD132" s="27">
        <f t="shared" si="103"/>
        <v>1</v>
      </c>
      <c r="AE132" s="27">
        <f t="shared" si="104"/>
        <v>2</v>
      </c>
      <c r="AF132" s="34">
        <f t="shared" si="105"/>
        <v>3221291008</v>
      </c>
      <c r="AG132" s="218">
        <f t="shared" si="106"/>
        <v>0</v>
      </c>
      <c r="AH132" s="94"/>
      <c r="AI132" s="56" t="str">
        <f t="shared" si="107"/>
        <v>右濁</v>
      </c>
      <c r="AJ132" s="57" t="str">
        <f t="shared" si="108"/>
        <v>し</v>
      </c>
      <c r="AK132" s="58">
        <f t="shared" si="109"/>
        <v>2147549184</v>
      </c>
      <c r="AL132" s="59" t="str">
        <f t="shared" si="110"/>
        <v>じ</v>
      </c>
      <c r="AM132" s="57">
        <f t="shared" si="111"/>
        <v>1</v>
      </c>
      <c r="AN132" s="56" t="str">
        <f t="shared" si="112"/>
        <v>右濁</v>
      </c>
      <c r="AO132" s="57" t="str">
        <f t="shared" si="113"/>
        <v>や</v>
      </c>
      <c r="AP132" s="58">
        <f t="shared" si="114"/>
        <v>3221225472</v>
      </c>
      <c r="AQ132" s="59">
        <f t="shared" si="115"/>
        <v>0</v>
      </c>
      <c r="AR132" s="57">
        <f t="shared" si="116"/>
        <v>0</v>
      </c>
      <c r="AS132" s="56" t="str">
        <f t="shared" si="117"/>
        <v>し</v>
      </c>
      <c r="AT132" s="57" t="str">
        <f t="shared" si="118"/>
        <v>や</v>
      </c>
      <c r="AU132" s="58">
        <f t="shared" si="119"/>
        <v>1073807360</v>
      </c>
      <c r="AV132" s="59" t="str">
        <f t="shared" si="120"/>
        <v>しゃ</v>
      </c>
      <c r="AW132" s="60">
        <f t="shared" si="121"/>
        <v>1</v>
      </c>
      <c r="AX132" s="94"/>
      <c r="AY132" s="140">
        <v>301</v>
      </c>
      <c r="AZ132" s="2"/>
      <c r="BA132" s="418"/>
      <c r="BB132" s="13"/>
      <c r="BC132" s="4" t="s">
        <v>298</v>
      </c>
      <c r="BD132" s="16" t="s">
        <v>462</v>
      </c>
      <c r="BE132" s="16" t="s">
        <v>51</v>
      </c>
      <c r="BF132" s="16" t="s">
        <v>29</v>
      </c>
      <c r="BG132" s="124" t="s">
        <v>50</v>
      </c>
      <c r="BH132" s="26" t="s">
        <v>463</v>
      </c>
      <c r="BI132" s="6"/>
      <c r="BJ132" s="7"/>
      <c r="BK132" s="15"/>
      <c r="BL132" s="149" t="str">
        <f t="shared" si="122"/>
        <v>{"key_code":"j"},{"key_code":"a"}</v>
      </c>
      <c r="BM132" s="107"/>
      <c r="BN132" s="149" t="str">
        <f t="shared" si="123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24"/>
        <v/>
      </c>
      <c r="G133" s="110" t="str">
        <f t="shared" si="130"/>
        <v/>
      </c>
      <c r="H133" s="110" t="str">
        <f t="shared" si="131"/>
        <v/>
      </c>
      <c r="I133" s="110" t="str">
        <f t="shared" si="125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3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26"/>
        <v/>
      </c>
      <c r="M133" s="110" t="str">
        <f t="shared" si="134"/>
        <v/>
      </c>
      <c r="N133" s="110" t="str">
        <f t="shared" si="127"/>
        <v/>
      </c>
      <c r="O133" s="110" t="str">
        <f t="shared" si="135"/>
        <v/>
      </c>
      <c r="P133" s="110" t="str">
        <f t="shared" si="128"/>
        <v/>
      </c>
      <c r="Q133" s="110" t="str">
        <f t="shared" si="136"/>
        <v/>
      </c>
      <c r="R133" s="110" t="str">
        <f t="shared" si="139"/>
        <v/>
      </c>
      <c r="S133" s="110" t="str">
        <f t="shared" si="140"/>
        <v/>
      </c>
      <c r="T133" s="110" t="str">
        <f t="shared" si="141"/>
        <v/>
      </c>
      <c r="U133" s="353"/>
      <c r="V133" s="116" t="str">
        <f t="shared" si="129"/>
        <v/>
      </c>
      <c r="W133" s="110" t="str">
        <f t="shared" si="137"/>
        <v/>
      </c>
      <c r="X133" s="110" t="str">
        <f t="shared" si="138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1"/>
        <v>3</v>
      </c>
      <c r="AC133" s="27" t="str">
        <f t="shared" si="102"/>
        <v>C</v>
      </c>
      <c r="AD133" s="27">
        <f t="shared" si="103"/>
        <v>1</v>
      </c>
      <c r="AE133" s="27">
        <f t="shared" si="104"/>
        <v>2</v>
      </c>
      <c r="AF133" s="34">
        <f t="shared" si="105"/>
        <v>2151743488</v>
      </c>
      <c r="AG133" s="218">
        <f t="shared" si="106"/>
        <v>0</v>
      </c>
      <c r="AH133" s="94"/>
      <c r="AI133" s="56" t="str">
        <f t="shared" si="107"/>
        <v>右濁</v>
      </c>
      <c r="AJ133" s="57" t="str">
        <f t="shared" si="108"/>
        <v>し</v>
      </c>
      <c r="AK133" s="58">
        <f t="shared" si="109"/>
        <v>2147549184</v>
      </c>
      <c r="AL133" s="59" t="str">
        <f t="shared" si="110"/>
        <v>じ</v>
      </c>
      <c r="AM133" s="57">
        <f t="shared" si="111"/>
        <v>1</v>
      </c>
      <c r="AN133" s="56" t="str">
        <f t="shared" si="112"/>
        <v>右濁</v>
      </c>
      <c r="AO133" s="57" t="str">
        <f t="shared" si="113"/>
        <v>ゆ</v>
      </c>
      <c r="AP133" s="58">
        <f t="shared" si="114"/>
        <v>2151677952</v>
      </c>
      <c r="AQ133" s="59" t="str">
        <f t="shared" si="115"/>
        <v/>
      </c>
      <c r="AR133" s="57">
        <f t="shared" si="116"/>
        <v>0</v>
      </c>
      <c r="AS133" s="56" t="str">
        <f t="shared" si="117"/>
        <v>し</v>
      </c>
      <c r="AT133" s="57" t="str">
        <f t="shared" si="118"/>
        <v>ゆ</v>
      </c>
      <c r="AU133" s="58">
        <f t="shared" si="119"/>
        <v>4259840</v>
      </c>
      <c r="AV133" s="59" t="str">
        <f t="shared" si="120"/>
        <v>しゅ</v>
      </c>
      <c r="AW133" s="60">
        <f t="shared" si="121"/>
        <v>1</v>
      </c>
      <c r="AX133" s="94"/>
      <c r="AY133" s="140">
        <v>302</v>
      </c>
      <c r="AZ133" s="2"/>
      <c r="BA133" s="418"/>
      <c r="BB133" s="13"/>
      <c r="BC133" s="4" t="s">
        <v>298</v>
      </c>
      <c r="BD133" s="16" t="s">
        <v>462</v>
      </c>
      <c r="BE133" s="16" t="s">
        <v>51</v>
      </c>
      <c r="BF133" s="16" t="s">
        <v>29</v>
      </c>
      <c r="BG133" s="124" t="s">
        <v>21</v>
      </c>
      <c r="BH133" s="26" t="s">
        <v>464</v>
      </c>
      <c r="BI133" s="6"/>
      <c r="BJ133" s="7"/>
      <c r="BK133" s="15"/>
      <c r="BL133" s="149" t="str">
        <f t="shared" si="122"/>
        <v>{"key_code":"j"},{"key_code":"u"}</v>
      </c>
      <c r="BM133" s="107"/>
      <c r="BN133" s="149" t="str">
        <f t="shared" si="123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24"/>
        <v/>
      </c>
      <c r="G134" s="110" t="str">
        <f t="shared" si="130"/>
        <v/>
      </c>
      <c r="H134" s="110" t="str">
        <f t="shared" si="131"/>
        <v/>
      </c>
      <c r="I134" s="110" t="str">
        <f t="shared" si="125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3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26"/>
        <v/>
      </c>
      <c r="M134" s="110" t="str">
        <f t="shared" si="134"/>
        <v/>
      </c>
      <c r="N134" s="110" t="str">
        <f t="shared" si="127"/>
        <v/>
      </c>
      <c r="O134" s="110" t="str">
        <f t="shared" si="135"/>
        <v/>
      </c>
      <c r="P134" s="110" t="str">
        <f t="shared" si="128"/>
        <v/>
      </c>
      <c r="Q134" s="110" t="str">
        <f t="shared" si="136"/>
        <v/>
      </c>
      <c r="R134" s="110" t="str">
        <f t="shared" si="139"/>
        <v/>
      </c>
      <c r="S134" s="110" t="str">
        <f t="shared" si="140"/>
        <v/>
      </c>
      <c r="T134" s="110" t="str">
        <f t="shared" si="141"/>
        <v/>
      </c>
      <c r="U134" s="353"/>
      <c r="V134" s="116" t="str">
        <f t="shared" si="129"/>
        <v/>
      </c>
      <c r="W134" s="110" t="str">
        <f t="shared" si="137"/>
        <v/>
      </c>
      <c r="X134" s="110" t="str">
        <f t="shared" si="138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1"/>
        <v>3</v>
      </c>
      <c r="AC134" s="27" t="str">
        <f t="shared" si="102"/>
        <v>C</v>
      </c>
      <c r="AD134" s="27">
        <f t="shared" si="103"/>
        <v>1</v>
      </c>
      <c r="AE134" s="27">
        <f t="shared" si="104"/>
        <v>2</v>
      </c>
      <c r="AF134" s="34">
        <f t="shared" si="105"/>
        <v>2148597760</v>
      </c>
      <c r="AG134" s="218">
        <f t="shared" si="106"/>
        <v>0</v>
      </c>
      <c r="AH134" s="94"/>
      <c r="AI134" s="56" t="str">
        <f t="shared" si="107"/>
        <v>右濁</v>
      </c>
      <c r="AJ134" s="57" t="str">
        <f t="shared" si="108"/>
        <v>し</v>
      </c>
      <c r="AK134" s="58">
        <f t="shared" si="109"/>
        <v>2147549184</v>
      </c>
      <c r="AL134" s="59" t="str">
        <f t="shared" si="110"/>
        <v>じ</v>
      </c>
      <c r="AM134" s="57">
        <f t="shared" si="111"/>
        <v>1</v>
      </c>
      <c r="AN134" s="56" t="str">
        <f t="shared" si="112"/>
        <v>右濁</v>
      </c>
      <c r="AO134" s="57" t="str">
        <f t="shared" si="113"/>
        <v>よ</v>
      </c>
      <c r="AP134" s="58">
        <f t="shared" si="114"/>
        <v>2148532224</v>
      </c>
      <c r="AQ134" s="59" t="str">
        <f t="shared" si="115"/>
        <v/>
      </c>
      <c r="AR134" s="57">
        <f t="shared" si="116"/>
        <v>0</v>
      </c>
      <c r="AS134" s="56" t="str">
        <f t="shared" si="117"/>
        <v>し</v>
      </c>
      <c r="AT134" s="57" t="str">
        <f t="shared" si="118"/>
        <v>よ</v>
      </c>
      <c r="AU134" s="58">
        <f t="shared" si="119"/>
        <v>1114112</v>
      </c>
      <c r="AV134" s="59" t="str">
        <f t="shared" si="120"/>
        <v>しょ</v>
      </c>
      <c r="AW134" s="60">
        <f t="shared" si="121"/>
        <v>1</v>
      </c>
      <c r="AX134" s="94"/>
      <c r="AY134" s="140">
        <v>303</v>
      </c>
      <c r="AZ134" s="2"/>
      <c r="BA134" s="418"/>
      <c r="BB134" s="13"/>
      <c r="BC134" s="4" t="s">
        <v>298</v>
      </c>
      <c r="BD134" s="16" t="s">
        <v>462</v>
      </c>
      <c r="BE134" s="16" t="s">
        <v>51</v>
      </c>
      <c r="BF134" s="16" t="s">
        <v>29</v>
      </c>
      <c r="BG134" s="124" t="s">
        <v>19</v>
      </c>
      <c r="BH134" s="26" t="s">
        <v>465</v>
      </c>
      <c r="BI134" s="6"/>
      <c r="BJ134" s="7"/>
      <c r="BK134" s="15"/>
      <c r="BL134" s="149" t="str">
        <f t="shared" si="122"/>
        <v>{"key_code":"j"},{"key_code":"o"}</v>
      </c>
      <c r="BM134" s="107"/>
      <c r="BN134" s="149" t="str">
        <f t="shared" si="123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24"/>
        <v/>
      </c>
      <c r="G135" s="110" t="str">
        <f t="shared" si="130"/>
        <v/>
      </c>
      <c r="H135" s="110" t="str">
        <f t="shared" si="131"/>
        <v/>
      </c>
      <c r="I135" s="110" t="str">
        <f t="shared" si="125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3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26"/>
        <v/>
      </c>
      <c r="M135" s="110" t="str">
        <f t="shared" si="134"/>
        <v/>
      </c>
      <c r="N135" s="110" t="str">
        <f t="shared" si="127"/>
        <v/>
      </c>
      <c r="O135" s="110" t="str">
        <f t="shared" si="135"/>
        <v/>
      </c>
      <c r="P135" s="110" t="str">
        <f t="shared" si="128"/>
        <v/>
      </c>
      <c r="Q135" s="110" t="str">
        <f t="shared" si="136"/>
        <v/>
      </c>
      <c r="R135" s="110" t="str">
        <f t="shared" si="139"/>
        <v/>
      </c>
      <c r="S135" s="110" t="str">
        <f t="shared" si="140"/>
        <v/>
      </c>
      <c r="T135" s="110" t="str">
        <f t="shared" si="141"/>
        <v/>
      </c>
      <c r="U135" s="353"/>
      <c r="V135" s="116" t="str">
        <f t="shared" si="129"/>
        <v/>
      </c>
      <c r="W135" s="110" t="str">
        <f t="shared" si="137"/>
        <v/>
      </c>
      <c r="X135" s="110" t="str">
        <f t="shared" si="138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1"/>
        <v>3</v>
      </c>
      <c r="AC135" s="27" t="str">
        <f t="shared" si="102"/>
        <v>C</v>
      </c>
      <c r="AD135" s="27">
        <f t="shared" si="103"/>
        <v>1</v>
      </c>
      <c r="AE135" s="27">
        <f t="shared" si="104"/>
        <v>2</v>
      </c>
      <c r="AF135" s="34">
        <f t="shared" si="105"/>
        <v>3221241856</v>
      </c>
      <c r="AG135" s="218">
        <f t="shared" si="106"/>
        <v>0</v>
      </c>
      <c r="AH135" s="94"/>
      <c r="AI135" s="56" t="str">
        <f t="shared" si="107"/>
        <v>右濁</v>
      </c>
      <c r="AJ135" s="57" t="str">
        <f t="shared" si="108"/>
        <v>き</v>
      </c>
      <c r="AK135" s="58">
        <f t="shared" si="109"/>
        <v>2147500032</v>
      </c>
      <c r="AL135" s="59" t="str">
        <f t="shared" si="110"/>
        <v>ぎ</v>
      </c>
      <c r="AM135" s="57">
        <f t="shared" si="111"/>
        <v>1</v>
      </c>
      <c r="AN135" s="56" t="str">
        <f t="shared" si="112"/>
        <v>右濁</v>
      </c>
      <c r="AO135" s="57" t="str">
        <f t="shared" si="113"/>
        <v>や</v>
      </c>
      <c r="AP135" s="58">
        <f t="shared" si="114"/>
        <v>3221225472</v>
      </c>
      <c r="AQ135" s="59">
        <f t="shared" si="115"/>
        <v>0</v>
      </c>
      <c r="AR135" s="57">
        <f t="shared" si="116"/>
        <v>0</v>
      </c>
      <c r="AS135" s="56" t="str">
        <f t="shared" si="117"/>
        <v>き</v>
      </c>
      <c r="AT135" s="57" t="str">
        <f t="shared" si="118"/>
        <v>や</v>
      </c>
      <c r="AU135" s="58">
        <f t="shared" si="119"/>
        <v>1073758208</v>
      </c>
      <c r="AV135" s="59" t="str">
        <f t="shared" si="120"/>
        <v>きゃ</v>
      </c>
      <c r="AW135" s="60">
        <f t="shared" si="121"/>
        <v>1</v>
      </c>
      <c r="AX135" s="94"/>
      <c r="AY135" s="140">
        <v>304</v>
      </c>
      <c r="AZ135" s="2"/>
      <c r="BA135" s="418"/>
      <c r="BB135" s="13"/>
      <c r="BC135" s="4" t="s">
        <v>298</v>
      </c>
      <c r="BD135" s="16" t="s">
        <v>462</v>
      </c>
      <c r="BE135" s="16" t="s">
        <v>51</v>
      </c>
      <c r="BF135" s="16" t="s">
        <v>25</v>
      </c>
      <c r="BG135" s="124" t="s">
        <v>50</v>
      </c>
      <c r="BH135" s="26" t="s">
        <v>466</v>
      </c>
      <c r="BI135" s="6"/>
      <c r="BJ135" s="7"/>
      <c r="BK135" s="15"/>
      <c r="BL135" s="149" t="str">
        <f t="shared" si="122"/>
        <v>{"key_code":"g"},{"key_code":"y"},{"key_code":"a"}</v>
      </c>
      <c r="BM135" s="107"/>
      <c r="BN135" s="149" t="str">
        <f t="shared" si="123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24"/>
        <v/>
      </c>
      <c r="G136" s="110" t="str">
        <f t="shared" si="130"/>
        <v/>
      </c>
      <c r="H136" s="110" t="str">
        <f t="shared" si="131"/>
        <v/>
      </c>
      <c r="I136" s="110" t="str">
        <f t="shared" si="125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3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26"/>
        <v/>
      </c>
      <c r="M136" s="110" t="str">
        <f t="shared" si="134"/>
        <v/>
      </c>
      <c r="N136" s="110" t="str">
        <f t="shared" si="127"/>
        <v/>
      </c>
      <c r="O136" s="110" t="str">
        <f t="shared" si="135"/>
        <v/>
      </c>
      <c r="P136" s="110" t="str">
        <f t="shared" si="128"/>
        <v/>
      </c>
      <c r="Q136" s="110" t="str">
        <f t="shared" si="136"/>
        <v/>
      </c>
      <c r="R136" s="110" t="str">
        <f t="shared" si="139"/>
        <v/>
      </c>
      <c r="S136" s="110" t="str">
        <f t="shared" si="140"/>
        <v/>
      </c>
      <c r="T136" s="110" t="str">
        <f t="shared" si="141"/>
        <v/>
      </c>
      <c r="U136" s="353"/>
      <c r="V136" s="116" t="str">
        <f t="shared" si="129"/>
        <v/>
      </c>
      <c r="W136" s="110" t="str">
        <f t="shared" si="137"/>
        <v/>
      </c>
      <c r="X136" s="110" t="str">
        <f t="shared" si="138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1"/>
        <v>3</v>
      </c>
      <c r="AC136" s="27" t="str">
        <f t="shared" si="102"/>
        <v>C</v>
      </c>
      <c r="AD136" s="27">
        <f t="shared" si="103"/>
        <v>1</v>
      </c>
      <c r="AE136" s="27">
        <f t="shared" si="104"/>
        <v>2</v>
      </c>
      <c r="AF136" s="34">
        <f t="shared" si="105"/>
        <v>2151694336</v>
      </c>
      <c r="AG136" s="218">
        <f t="shared" si="106"/>
        <v>0</v>
      </c>
      <c r="AH136" s="94"/>
      <c r="AI136" s="56" t="str">
        <f t="shared" si="107"/>
        <v>右濁</v>
      </c>
      <c r="AJ136" s="57" t="str">
        <f t="shared" si="108"/>
        <v>き</v>
      </c>
      <c r="AK136" s="58">
        <f t="shared" si="109"/>
        <v>2147500032</v>
      </c>
      <c r="AL136" s="59" t="str">
        <f t="shared" si="110"/>
        <v>ぎ</v>
      </c>
      <c r="AM136" s="57">
        <f t="shared" si="111"/>
        <v>1</v>
      </c>
      <c r="AN136" s="56" t="str">
        <f t="shared" si="112"/>
        <v>右濁</v>
      </c>
      <c r="AO136" s="57" t="str">
        <f t="shared" si="113"/>
        <v>ゆ</v>
      </c>
      <c r="AP136" s="58">
        <f t="shared" si="114"/>
        <v>2151677952</v>
      </c>
      <c r="AQ136" s="59" t="str">
        <f t="shared" si="115"/>
        <v/>
      </c>
      <c r="AR136" s="57">
        <f t="shared" si="116"/>
        <v>0</v>
      </c>
      <c r="AS136" s="56" t="str">
        <f t="shared" si="117"/>
        <v>き</v>
      </c>
      <c r="AT136" s="57" t="str">
        <f t="shared" si="118"/>
        <v>ゆ</v>
      </c>
      <c r="AU136" s="58">
        <f t="shared" si="119"/>
        <v>4210688</v>
      </c>
      <c r="AV136" s="59" t="str">
        <f t="shared" si="120"/>
        <v>きゅ</v>
      </c>
      <c r="AW136" s="60">
        <f t="shared" si="121"/>
        <v>1</v>
      </c>
      <c r="AX136" s="94"/>
      <c r="AY136" s="140">
        <v>305</v>
      </c>
      <c r="AZ136" s="2"/>
      <c r="BA136" s="418"/>
      <c r="BB136" s="13"/>
      <c r="BC136" s="4" t="s">
        <v>298</v>
      </c>
      <c r="BD136" s="16" t="s">
        <v>462</v>
      </c>
      <c r="BE136" s="16" t="s">
        <v>51</v>
      </c>
      <c r="BF136" s="16" t="s">
        <v>25</v>
      </c>
      <c r="BG136" s="124" t="s">
        <v>21</v>
      </c>
      <c r="BH136" s="26" t="s">
        <v>467</v>
      </c>
      <c r="BI136" s="6"/>
      <c r="BJ136" s="7"/>
      <c r="BK136" s="15"/>
      <c r="BL136" s="149" t="str">
        <f t="shared" si="122"/>
        <v>{"key_code":"g"},{"key_code":"y"},{"key_code":"u"}</v>
      </c>
      <c r="BM136" s="107"/>
      <c r="BN136" s="149" t="str">
        <f t="shared" si="123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24"/>
        <v/>
      </c>
      <c r="G137" s="110" t="str">
        <f t="shared" si="130"/>
        <v/>
      </c>
      <c r="H137" s="110" t="str">
        <f t="shared" si="131"/>
        <v/>
      </c>
      <c r="I137" s="110" t="str">
        <f t="shared" si="125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3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26"/>
        <v/>
      </c>
      <c r="M137" s="110" t="str">
        <f t="shared" si="134"/>
        <v/>
      </c>
      <c r="N137" s="110" t="str">
        <f t="shared" si="127"/>
        <v/>
      </c>
      <c r="O137" s="110" t="str">
        <f t="shared" si="135"/>
        <v/>
      </c>
      <c r="P137" s="110" t="str">
        <f t="shared" si="128"/>
        <v/>
      </c>
      <c r="Q137" s="110" t="str">
        <f t="shared" si="136"/>
        <v/>
      </c>
      <c r="R137" s="110" t="str">
        <f t="shared" si="139"/>
        <v/>
      </c>
      <c r="S137" s="110" t="str">
        <f t="shared" si="140"/>
        <v/>
      </c>
      <c r="T137" s="110" t="str">
        <f t="shared" si="141"/>
        <v/>
      </c>
      <c r="U137" s="353"/>
      <c r="V137" s="116" t="str">
        <f t="shared" si="129"/>
        <v/>
      </c>
      <c r="W137" s="110" t="str">
        <f t="shared" si="137"/>
        <v/>
      </c>
      <c r="X137" s="110" t="str">
        <f t="shared" si="138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42">COUNTA(BE137:BG137)</f>
        <v>3</v>
      </c>
      <c r="AC137" s="27" t="str">
        <f t="shared" ref="AC137:AC200" si="143">CHAR($AC$18+AD137+AE137)</f>
        <v>C</v>
      </c>
      <c r="AD137" s="27">
        <f t="shared" ref="AD137:AD200" si="144">IF(BC137="",0,1)</f>
        <v>1</v>
      </c>
      <c r="AE137" s="27">
        <f t="shared" ref="AE137:AE200" si="145">IF(BD137="",0,2)</f>
        <v>2</v>
      </c>
      <c r="AF137" s="34">
        <f t="shared" ref="AF137:AF200" si="146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47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48">IF(AND($AB137=3,$BL137&lt;&gt;""),BE137,"")</f>
        <v>右濁</v>
      </c>
      <c r="AJ137" s="57" t="str">
        <f t="shared" ref="AJ137:AJ200" si="149">IF(AND($AB137=3,$BL137&lt;&gt;""),BF137,"")</f>
        <v>き</v>
      </c>
      <c r="AK137" s="58">
        <f t="shared" ref="AK137:AK200" si="150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51">_xlfn.XLOOKUP(AK137,ビットパターン,出力かな,"")</f>
        <v>ぎ</v>
      </c>
      <c r="AM137" s="57">
        <f t="shared" ref="AM137:AM200" si="152">_xlfn.XLOOKUP(AL137,ひらがな,移動単位,0)</f>
        <v>1</v>
      </c>
      <c r="AN137" s="56" t="str">
        <f t="shared" ref="AN137:AN200" si="153">IF(AND($AB137=3,$BL137&lt;&gt;""),BE137,"")</f>
        <v>右濁</v>
      </c>
      <c r="AO137" s="57" t="str">
        <f t="shared" ref="AO137:AO200" si="154">IF(AND($AB137=3,$BL137&lt;&gt;""),BG137,"")</f>
        <v>よ</v>
      </c>
      <c r="AP137" s="58">
        <f t="shared" ref="AP137:AP200" si="155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56">_xlfn.XLOOKUP(AP137,ビットパターン,出力かな,"")</f>
        <v/>
      </c>
      <c r="AR137" s="57">
        <f t="shared" ref="AR137:AR200" si="157">_xlfn.XLOOKUP(AQ137,ひらがな,移動単位,0)</f>
        <v>0</v>
      </c>
      <c r="AS137" s="56" t="str">
        <f t="shared" ref="AS137:AS200" si="158">IF(AND($AB137=3,$BL137&lt;&gt;""),BF137,"")</f>
        <v>き</v>
      </c>
      <c r="AT137" s="57" t="str">
        <f t="shared" ref="AT137:AT200" si="159">IF(AND($AB137=3,$BL137&lt;&gt;""),BG137,"")</f>
        <v>よ</v>
      </c>
      <c r="AU137" s="58">
        <f t="shared" ref="AU137:AU200" si="160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61">_xlfn.XLOOKUP(AU137,ビットパターン,出力かな,"")</f>
        <v>きょ</v>
      </c>
      <c r="AW137" s="60">
        <f t="shared" ref="AW137:AW200" si="162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298</v>
      </c>
      <c r="BD137" s="16" t="s">
        <v>462</v>
      </c>
      <c r="BE137" s="16" t="s">
        <v>51</v>
      </c>
      <c r="BF137" s="16" t="s">
        <v>25</v>
      </c>
      <c r="BG137" s="124" t="s">
        <v>19</v>
      </c>
      <c r="BH137" s="26" t="s">
        <v>468</v>
      </c>
      <c r="BI137" s="6"/>
      <c r="BJ137" s="7"/>
      <c r="BK137" s="15"/>
      <c r="BL137" s="149" t="str">
        <f t="shared" ref="BL137:BL200" si="163">IF(BK137="",_xlfn.XLOOKUP(BH137,ひらがな,ローマ字コード,""),BK137)</f>
        <v>{"key_code":"g"},{"key_code":"y"},{"key_code":"o"}</v>
      </c>
      <c r="BM137" s="107"/>
      <c r="BN137" s="149" t="str">
        <f t="shared" ref="BN137:BN200" si="164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24"/>
        <v/>
      </c>
      <c r="G138" s="110" t="str">
        <f t="shared" si="130"/>
        <v/>
      </c>
      <c r="H138" s="110" t="str">
        <f t="shared" si="131"/>
        <v/>
      </c>
      <c r="I138" s="110" t="str">
        <f t="shared" si="125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3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26"/>
        <v/>
      </c>
      <c r="M138" s="110" t="str">
        <f t="shared" si="134"/>
        <v/>
      </c>
      <c r="N138" s="110" t="str">
        <f t="shared" si="127"/>
        <v/>
      </c>
      <c r="O138" s="110" t="str">
        <f t="shared" si="135"/>
        <v/>
      </c>
      <c r="P138" s="110" t="str">
        <f t="shared" si="128"/>
        <v/>
      </c>
      <c r="Q138" s="110" t="str">
        <f t="shared" si="136"/>
        <v/>
      </c>
      <c r="R138" s="110" t="str">
        <f t="shared" si="139"/>
        <v/>
      </c>
      <c r="S138" s="110" t="str">
        <f t="shared" si="140"/>
        <v/>
      </c>
      <c r="T138" s="110" t="str">
        <f t="shared" si="141"/>
        <v/>
      </c>
      <c r="U138" s="353"/>
      <c r="V138" s="116" t="str">
        <f t="shared" si="129"/>
        <v/>
      </c>
      <c r="W138" s="110" t="str">
        <f t="shared" si="137"/>
        <v/>
      </c>
      <c r="X138" s="110" t="str">
        <f t="shared" si="138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42"/>
        <v>3</v>
      </c>
      <c r="AC138" s="27" t="str">
        <f t="shared" si="143"/>
        <v>C</v>
      </c>
      <c r="AD138" s="27">
        <f t="shared" si="144"/>
        <v>1</v>
      </c>
      <c r="AE138" s="27">
        <f t="shared" si="145"/>
        <v>2</v>
      </c>
      <c r="AF138" s="34">
        <f t="shared" si="146"/>
        <v>3758096384</v>
      </c>
      <c r="AG138" s="218">
        <f t="shared" si="147"/>
        <v>0</v>
      </c>
      <c r="AH138" s="94"/>
      <c r="AI138" s="56" t="str">
        <f t="shared" si="148"/>
        <v>右濁</v>
      </c>
      <c r="AJ138" s="57" t="str">
        <f t="shared" si="149"/>
        <v>ち</v>
      </c>
      <c r="AK138" s="58">
        <f t="shared" si="150"/>
        <v>2684354560</v>
      </c>
      <c r="AL138" s="59" t="str">
        <f t="shared" si="151"/>
        <v>ぢ</v>
      </c>
      <c r="AM138" s="57">
        <f t="shared" si="152"/>
        <v>1</v>
      </c>
      <c r="AN138" s="56" t="str">
        <f t="shared" si="153"/>
        <v>右濁</v>
      </c>
      <c r="AO138" s="57" t="str">
        <f t="shared" si="154"/>
        <v>や</v>
      </c>
      <c r="AP138" s="58">
        <f t="shared" si="155"/>
        <v>3221225472</v>
      </c>
      <c r="AQ138" s="59">
        <f t="shared" si="156"/>
        <v>0</v>
      </c>
      <c r="AR138" s="57">
        <f t="shared" si="157"/>
        <v>0</v>
      </c>
      <c r="AS138" s="56" t="str">
        <f t="shared" si="158"/>
        <v>ち</v>
      </c>
      <c r="AT138" s="57" t="str">
        <f t="shared" si="159"/>
        <v>や</v>
      </c>
      <c r="AU138" s="58">
        <f t="shared" si="160"/>
        <v>1610612736</v>
      </c>
      <c r="AV138" s="59" t="str">
        <f t="shared" si="161"/>
        <v>ちゃ</v>
      </c>
      <c r="AW138" s="60">
        <f t="shared" si="162"/>
        <v>1</v>
      </c>
      <c r="AX138" s="94"/>
      <c r="AY138" s="140">
        <v>307</v>
      </c>
      <c r="AZ138" s="2"/>
      <c r="BA138" s="418"/>
      <c r="BB138" s="13"/>
      <c r="BC138" s="4" t="s">
        <v>298</v>
      </c>
      <c r="BD138" s="16" t="s">
        <v>462</v>
      </c>
      <c r="BE138" s="16" t="s">
        <v>51</v>
      </c>
      <c r="BF138" s="16" t="s">
        <v>49</v>
      </c>
      <c r="BG138" s="124" t="s">
        <v>50</v>
      </c>
      <c r="BH138" s="26" t="s">
        <v>469</v>
      </c>
      <c r="BI138" s="6"/>
      <c r="BJ138" s="7"/>
      <c r="BK138" s="15"/>
      <c r="BL138" s="149" t="str">
        <f t="shared" si="163"/>
        <v>{"key_code":"d"},{"key_code":"y"},{"key_code":"a"}</v>
      </c>
      <c r="BM138" s="107"/>
      <c r="BN138" s="149" t="str">
        <f t="shared" si="164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24"/>
        <v/>
      </c>
      <c r="G139" s="110" t="str">
        <f t="shared" si="130"/>
        <v/>
      </c>
      <c r="H139" s="110" t="str">
        <f t="shared" si="131"/>
        <v/>
      </c>
      <c r="I139" s="110" t="str">
        <f t="shared" si="125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3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26"/>
        <v/>
      </c>
      <c r="M139" s="110" t="str">
        <f t="shared" si="134"/>
        <v/>
      </c>
      <c r="N139" s="110" t="str">
        <f t="shared" si="127"/>
        <v/>
      </c>
      <c r="O139" s="110" t="str">
        <f t="shared" si="135"/>
        <v/>
      </c>
      <c r="P139" s="110" t="str">
        <f t="shared" si="128"/>
        <v/>
      </c>
      <c r="Q139" s="110" t="str">
        <f t="shared" si="136"/>
        <v/>
      </c>
      <c r="R139" s="110" t="str">
        <f t="shared" si="139"/>
        <v/>
      </c>
      <c r="S139" s="110" t="str">
        <f t="shared" si="140"/>
        <v/>
      </c>
      <c r="T139" s="110" t="str">
        <f t="shared" si="141"/>
        <v/>
      </c>
      <c r="U139" s="353"/>
      <c r="V139" s="116" t="str">
        <f t="shared" si="129"/>
        <v/>
      </c>
      <c r="W139" s="110" t="str">
        <f t="shared" si="137"/>
        <v/>
      </c>
      <c r="X139" s="110" t="str">
        <f t="shared" si="138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42"/>
        <v>3</v>
      </c>
      <c r="AC139" s="27" t="str">
        <f t="shared" si="143"/>
        <v>C</v>
      </c>
      <c r="AD139" s="27">
        <f t="shared" si="144"/>
        <v>1</v>
      </c>
      <c r="AE139" s="27">
        <f t="shared" si="145"/>
        <v>2</v>
      </c>
      <c r="AF139" s="34">
        <f t="shared" si="146"/>
        <v>2688548864</v>
      </c>
      <c r="AG139" s="218">
        <f t="shared" si="147"/>
        <v>0</v>
      </c>
      <c r="AH139" s="94"/>
      <c r="AI139" s="56" t="str">
        <f t="shared" si="148"/>
        <v>右濁</v>
      </c>
      <c r="AJ139" s="57" t="str">
        <f t="shared" si="149"/>
        <v>ち</v>
      </c>
      <c r="AK139" s="58">
        <f t="shared" si="150"/>
        <v>2684354560</v>
      </c>
      <c r="AL139" s="59" t="str">
        <f t="shared" si="151"/>
        <v>ぢ</v>
      </c>
      <c r="AM139" s="57">
        <f t="shared" si="152"/>
        <v>1</v>
      </c>
      <c r="AN139" s="56" t="str">
        <f t="shared" si="153"/>
        <v>右濁</v>
      </c>
      <c r="AO139" s="57" t="str">
        <f t="shared" si="154"/>
        <v>ゆ</v>
      </c>
      <c r="AP139" s="58">
        <f t="shared" si="155"/>
        <v>2151677952</v>
      </c>
      <c r="AQ139" s="59" t="str">
        <f t="shared" si="156"/>
        <v/>
      </c>
      <c r="AR139" s="57">
        <f t="shared" si="157"/>
        <v>0</v>
      </c>
      <c r="AS139" s="56" t="str">
        <f t="shared" si="158"/>
        <v>ち</v>
      </c>
      <c r="AT139" s="57" t="str">
        <f t="shared" si="159"/>
        <v>ゆ</v>
      </c>
      <c r="AU139" s="58">
        <f t="shared" si="160"/>
        <v>541065216</v>
      </c>
      <c r="AV139" s="59" t="str">
        <f t="shared" si="161"/>
        <v>ちゅ</v>
      </c>
      <c r="AW139" s="60">
        <f t="shared" si="162"/>
        <v>1</v>
      </c>
      <c r="AX139" s="94"/>
      <c r="AY139" s="140">
        <v>308</v>
      </c>
      <c r="AZ139" s="2"/>
      <c r="BA139" s="418"/>
      <c r="BB139" s="13"/>
      <c r="BC139" s="4" t="s">
        <v>298</v>
      </c>
      <c r="BD139" s="16" t="s">
        <v>462</v>
      </c>
      <c r="BE139" s="16" t="s">
        <v>51</v>
      </c>
      <c r="BF139" s="16" t="s">
        <v>49</v>
      </c>
      <c r="BG139" s="124" t="s">
        <v>21</v>
      </c>
      <c r="BH139" s="26" t="s">
        <v>470</v>
      </c>
      <c r="BI139" s="6"/>
      <c r="BJ139" s="7"/>
      <c r="BK139" s="15"/>
      <c r="BL139" s="149" t="str">
        <f t="shared" si="163"/>
        <v>{"key_code":"d"},{"key_code":"y"},{"key_code":"u"}</v>
      </c>
      <c r="BM139" s="107"/>
      <c r="BN139" s="149" t="str">
        <f t="shared" si="164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24"/>
        <v/>
      </c>
      <c r="G140" s="110" t="str">
        <f t="shared" si="130"/>
        <v/>
      </c>
      <c r="H140" s="110" t="str">
        <f t="shared" si="131"/>
        <v/>
      </c>
      <c r="I140" s="110" t="str">
        <f t="shared" si="125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3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26"/>
        <v/>
      </c>
      <c r="M140" s="110" t="str">
        <f t="shared" si="134"/>
        <v/>
      </c>
      <c r="N140" s="110" t="str">
        <f t="shared" si="127"/>
        <v/>
      </c>
      <c r="O140" s="110" t="str">
        <f t="shared" si="135"/>
        <v/>
      </c>
      <c r="P140" s="110" t="str">
        <f t="shared" si="128"/>
        <v/>
      </c>
      <c r="Q140" s="110" t="str">
        <f t="shared" si="136"/>
        <v/>
      </c>
      <c r="R140" s="110" t="str">
        <f t="shared" si="139"/>
        <v/>
      </c>
      <c r="S140" s="110" t="str">
        <f t="shared" si="140"/>
        <v/>
      </c>
      <c r="T140" s="110" t="str">
        <f t="shared" si="141"/>
        <v/>
      </c>
      <c r="U140" s="353"/>
      <c r="V140" s="116" t="str">
        <f t="shared" si="129"/>
        <v/>
      </c>
      <c r="W140" s="110" t="str">
        <f t="shared" si="137"/>
        <v/>
      </c>
      <c r="X140" s="110" t="str">
        <f t="shared" si="138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42"/>
        <v>3</v>
      </c>
      <c r="AC140" s="27" t="str">
        <f t="shared" si="143"/>
        <v>C</v>
      </c>
      <c r="AD140" s="27">
        <f t="shared" si="144"/>
        <v>1</v>
      </c>
      <c r="AE140" s="27">
        <f t="shared" si="145"/>
        <v>2</v>
      </c>
      <c r="AF140" s="34">
        <f t="shared" si="146"/>
        <v>2685403136</v>
      </c>
      <c r="AG140" s="218">
        <f t="shared" si="147"/>
        <v>0</v>
      </c>
      <c r="AH140" s="94"/>
      <c r="AI140" s="56" t="str">
        <f t="shared" si="148"/>
        <v>右濁</v>
      </c>
      <c r="AJ140" s="57" t="str">
        <f t="shared" si="149"/>
        <v>ち</v>
      </c>
      <c r="AK140" s="58">
        <f t="shared" si="150"/>
        <v>2684354560</v>
      </c>
      <c r="AL140" s="59" t="str">
        <f t="shared" si="151"/>
        <v>ぢ</v>
      </c>
      <c r="AM140" s="57">
        <f t="shared" si="152"/>
        <v>1</v>
      </c>
      <c r="AN140" s="56" t="str">
        <f t="shared" si="153"/>
        <v>右濁</v>
      </c>
      <c r="AO140" s="57" t="str">
        <f t="shared" si="154"/>
        <v>よ</v>
      </c>
      <c r="AP140" s="58">
        <f t="shared" si="155"/>
        <v>2148532224</v>
      </c>
      <c r="AQ140" s="59" t="str">
        <f t="shared" si="156"/>
        <v/>
      </c>
      <c r="AR140" s="57">
        <f t="shared" si="157"/>
        <v>0</v>
      </c>
      <c r="AS140" s="56" t="str">
        <f t="shared" si="158"/>
        <v>ち</v>
      </c>
      <c r="AT140" s="57" t="str">
        <f t="shared" si="159"/>
        <v>よ</v>
      </c>
      <c r="AU140" s="58">
        <f t="shared" si="160"/>
        <v>537919488</v>
      </c>
      <c r="AV140" s="59" t="str">
        <f t="shared" si="161"/>
        <v>ちょ</v>
      </c>
      <c r="AW140" s="60">
        <f t="shared" si="162"/>
        <v>1</v>
      </c>
      <c r="AX140" s="94"/>
      <c r="AY140" s="140">
        <v>309</v>
      </c>
      <c r="AZ140" s="2"/>
      <c r="BA140" s="418"/>
      <c r="BB140" s="13"/>
      <c r="BC140" s="4" t="s">
        <v>298</v>
      </c>
      <c r="BD140" s="16" t="s">
        <v>462</v>
      </c>
      <c r="BE140" s="16" t="s">
        <v>51</v>
      </c>
      <c r="BF140" s="16" t="s">
        <v>49</v>
      </c>
      <c r="BG140" s="124" t="s">
        <v>19</v>
      </c>
      <c r="BH140" s="26" t="s">
        <v>471</v>
      </c>
      <c r="BI140" s="6"/>
      <c r="BJ140" s="7"/>
      <c r="BK140" s="15"/>
      <c r="BL140" s="149" t="str">
        <f t="shared" si="163"/>
        <v>{"key_code":"d"},{"key_code":"y"},{"key_code":"o"}</v>
      </c>
      <c r="BM140" s="107"/>
      <c r="BN140" s="149" t="str">
        <f t="shared" si="164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24"/>
        <v/>
      </c>
      <c r="G141" s="110" t="str">
        <f t="shared" si="130"/>
        <v/>
      </c>
      <c r="H141" s="110" t="str">
        <f t="shared" si="131"/>
        <v/>
      </c>
      <c r="I141" s="110" t="str">
        <f t="shared" si="125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26"/>
        <v/>
      </c>
      <c r="M141" s="110" t="str">
        <f t="shared" si="134"/>
        <v/>
      </c>
      <c r="N141" s="110" t="str">
        <f t="shared" si="127"/>
        <v/>
      </c>
      <c r="O141" s="110" t="str">
        <f t="shared" si="135"/>
        <v/>
      </c>
      <c r="P141" s="110" t="str">
        <f t="shared" si="128"/>
        <v/>
      </c>
      <c r="Q141" s="110" t="str">
        <f t="shared" si="136"/>
        <v/>
      </c>
      <c r="R141" s="110" t="str">
        <f t="shared" si="139"/>
        <v/>
      </c>
      <c r="S141" s="110" t="str">
        <f t="shared" si="140"/>
        <v/>
      </c>
      <c r="T141" s="110" t="str">
        <f t="shared" si="141"/>
        <v/>
      </c>
      <c r="U141" s="353"/>
      <c r="V141" s="116" t="str">
        <f t="shared" si="129"/>
        <v/>
      </c>
      <c r="W141" s="110" t="str">
        <f t="shared" si="137"/>
        <v/>
      </c>
      <c r="X141" s="110" t="str">
        <f t="shared" si="138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42"/>
        <v>3</v>
      </c>
      <c r="AC141" s="27" t="str">
        <f t="shared" si="143"/>
        <v>C</v>
      </c>
      <c r="AD141" s="27">
        <f t="shared" si="144"/>
        <v>1</v>
      </c>
      <c r="AE141" s="27">
        <f t="shared" si="145"/>
        <v>2</v>
      </c>
      <c r="AF141" s="34">
        <f t="shared" si="146"/>
        <v>278099132416</v>
      </c>
      <c r="AG141" s="218">
        <f t="shared" si="147"/>
        <v>0</v>
      </c>
      <c r="AH141" s="94"/>
      <c r="AI141" s="56" t="str">
        <f t="shared" si="148"/>
        <v>右濁</v>
      </c>
      <c r="AJ141" s="57" t="str">
        <f t="shared" si="149"/>
        <v>ひ</v>
      </c>
      <c r="AK141" s="58">
        <f t="shared" si="150"/>
        <v>277025390592</v>
      </c>
      <c r="AL141" s="59" t="str">
        <f t="shared" si="151"/>
        <v>び</v>
      </c>
      <c r="AM141" s="57">
        <f t="shared" si="152"/>
        <v>1</v>
      </c>
      <c r="AN141" s="56" t="str">
        <f t="shared" si="153"/>
        <v>右濁</v>
      </c>
      <c r="AO141" s="57" t="str">
        <f t="shared" si="154"/>
        <v>や</v>
      </c>
      <c r="AP141" s="58">
        <f t="shared" si="155"/>
        <v>3221225472</v>
      </c>
      <c r="AQ141" s="59">
        <f t="shared" si="156"/>
        <v>0</v>
      </c>
      <c r="AR141" s="57">
        <f t="shared" si="157"/>
        <v>0</v>
      </c>
      <c r="AS141" s="56" t="str">
        <f t="shared" si="158"/>
        <v>ひ</v>
      </c>
      <c r="AT141" s="57" t="str">
        <f t="shared" si="159"/>
        <v>や</v>
      </c>
      <c r="AU141" s="58">
        <f t="shared" si="160"/>
        <v>275951648768</v>
      </c>
      <c r="AV141" s="59" t="str">
        <f t="shared" si="161"/>
        <v>ひゃ</v>
      </c>
      <c r="AW141" s="60">
        <f t="shared" si="162"/>
        <v>1</v>
      </c>
      <c r="AX141" s="94"/>
      <c r="AY141" s="140">
        <v>310</v>
      </c>
      <c r="AZ141" s="2"/>
      <c r="BA141" s="418"/>
      <c r="BB141" s="13"/>
      <c r="BC141" s="4" t="s">
        <v>298</v>
      </c>
      <c r="BD141" s="16" t="s">
        <v>462</v>
      </c>
      <c r="BE141" s="16" t="s">
        <v>51</v>
      </c>
      <c r="BF141" s="16" t="s">
        <v>86</v>
      </c>
      <c r="BG141" s="124" t="s">
        <v>50</v>
      </c>
      <c r="BH141" s="26" t="s">
        <v>472</v>
      </c>
      <c r="BI141" s="6"/>
      <c r="BJ141" s="7"/>
      <c r="BK141" s="15"/>
      <c r="BL141" s="149" t="str">
        <f t="shared" si="163"/>
        <v>{"key_code":"b"},{"key_code":"y"},{"key_code":"a"}</v>
      </c>
      <c r="BM141" s="107"/>
      <c r="BN141" s="149" t="str">
        <f t="shared" si="164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24"/>
        <v/>
      </c>
      <c r="G142" s="110" t="str">
        <f t="shared" si="130"/>
        <v/>
      </c>
      <c r="H142" s="110" t="str">
        <f t="shared" si="131"/>
        <v/>
      </c>
      <c r="I142" s="110" t="str">
        <f t="shared" si="125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26"/>
        <v/>
      </c>
      <c r="M142" s="110" t="str">
        <f t="shared" si="134"/>
        <v/>
      </c>
      <c r="N142" s="110" t="str">
        <f t="shared" si="127"/>
        <v/>
      </c>
      <c r="O142" s="110" t="str">
        <f t="shared" si="135"/>
        <v/>
      </c>
      <c r="P142" s="110" t="str">
        <f t="shared" si="128"/>
        <v/>
      </c>
      <c r="Q142" s="110" t="str">
        <f t="shared" si="136"/>
        <v/>
      </c>
      <c r="R142" s="110" t="str">
        <f t="shared" si="139"/>
        <v/>
      </c>
      <c r="S142" s="110" t="str">
        <f t="shared" si="140"/>
        <v/>
      </c>
      <c r="T142" s="110" t="str">
        <f t="shared" si="141"/>
        <v/>
      </c>
      <c r="U142" s="353"/>
      <c r="V142" s="116" t="str">
        <f t="shared" si="129"/>
        <v/>
      </c>
      <c r="W142" s="110" t="str">
        <f t="shared" si="137"/>
        <v/>
      </c>
      <c r="X142" s="110" t="str">
        <f t="shared" si="138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42"/>
        <v>3</v>
      </c>
      <c r="AC142" s="27" t="str">
        <f t="shared" si="143"/>
        <v>C</v>
      </c>
      <c r="AD142" s="27">
        <f t="shared" si="144"/>
        <v>1</v>
      </c>
      <c r="AE142" s="27">
        <f t="shared" si="145"/>
        <v>2</v>
      </c>
      <c r="AF142" s="34">
        <f t="shared" si="146"/>
        <v>277029584896</v>
      </c>
      <c r="AG142" s="218">
        <f t="shared" si="147"/>
        <v>0</v>
      </c>
      <c r="AH142" s="94"/>
      <c r="AI142" s="56" t="str">
        <f t="shared" si="148"/>
        <v>右濁</v>
      </c>
      <c r="AJ142" s="57" t="str">
        <f t="shared" si="149"/>
        <v>ひ</v>
      </c>
      <c r="AK142" s="58">
        <f t="shared" si="150"/>
        <v>277025390592</v>
      </c>
      <c r="AL142" s="59" t="str">
        <f t="shared" si="151"/>
        <v>び</v>
      </c>
      <c r="AM142" s="57">
        <f t="shared" si="152"/>
        <v>1</v>
      </c>
      <c r="AN142" s="56" t="str">
        <f t="shared" si="153"/>
        <v>右濁</v>
      </c>
      <c r="AO142" s="57" t="str">
        <f t="shared" si="154"/>
        <v>ゆ</v>
      </c>
      <c r="AP142" s="58">
        <f t="shared" si="155"/>
        <v>2151677952</v>
      </c>
      <c r="AQ142" s="59" t="str">
        <f t="shared" si="156"/>
        <v/>
      </c>
      <c r="AR142" s="57">
        <f t="shared" si="157"/>
        <v>0</v>
      </c>
      <c r="AS142" s="56" t="str">
        <f t="shared" si="158"/>
        <v>ひ</v>
      </c>
      <c r="AT142" s="57" t="str">
        <f t="shared" si="159"/>
        <v>ゆ</v>
      </c>
      <c r="AU142" s="58">
        <f t="shared" si="160"/>
        <v>274882101248</v>
      </c>
      <c r="AV142" s="59" t="str">
        <f t="shared" si="161"/>
        <v>ひゅ</v>
      </c>
      <c r="AW142" s="60">
        <f t="shared" si="162"/>
        <v>1</v>
      </c>
      <c r="AX142" s="94"/>
      <c r="AY142" s="140">
        <v>311</v>
      </c>
      <c r="AZ142" s="2"/>
      <c r="BA142" s="418"/>
      <c r="BB142" s="13"/>
      <c r="BC142" s="4" t="s">
        <v>298</v>
      </c>
      <c r="BD142" s="16" t="s">
        <v>462</v>
      </c>
      <c r="BE142" s="16" t="s">
        <v>51</v>
      </c>
      <c r="BF142" s="16" t="s">
        <v>86</v>
      </c>
      <c r="BG142" s="124" t="s">
        <v>21</v>
      </c>
      <c r="BH142" s="26" t="s">
        <v>473</v>
      </c>
      <c r="BI142" s="6"/>
      <c r="BJ142" s="7"/>
      <c r="BK142" s="15"/>
      <c r="BL142" s="149" t="str">
        <f t="shared" si="163"/>
        <v>{"key_code":"b"},{"key_code":"y"},{"key_code":"u"}</v>
      </c>
      <c r="BM142" s="107"/>
      <c r="BN142" s="149" t="str">
        <f t="shared" si="164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24"/>
        <v/>
      </c>
      <c r="G143" s="110" t="str">
        <f t="shared" si="130"/>
        <v/>
      </c>
      <c r="H143" s="110" t="str">
        <f t="shared" si="131"/>
        <v/>
      </c>
      <c r="I143" s="110" t="str">
        <f t="shared" si="125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26"/>
        <v/>
      </c>
      <c r="M143" s="110" t="str">
        <f t="shared" si="134"/>
        <v/>
      </c>
      <c r="N143" s="110" t="str">
        <f t="shared" si="127"/>
        <v/>
      </c>
      <c r="O143" s="110" t="str">
        <f t="shared" si="135"/>
        <v/>
      </c>
      <c r="P143" s="110" t="str">
        <f t="shared" si="128"/>
        <v/>
      </c>
      <c r="Q143" s="110" t="str">
        <f t="shared" si="136"/>
        <v/>
      </c>
      <c r="R143" s="110" t="str">
        <f t="shared" si="139"/>
        <v/>
      </c>
      <c r="S143" s="110" t="str">
        <f t="shared" si="140"/>
        <v/>
      </c>
      <c r="T143" s="110" t="str">
        <f t="shared" si="141"/>
        <v/>
      </c>
      <c r="U143" s="353"/>
      <c r="V143" s="116" t="str">
        <f t="shared" si="129"/>
        <v/>
      </c>
      <c r="W143" s="110" t="str">
        <f t="shared" si="137"/>
        <v/>
      </c>
      <c r="X143" s="110" t="str">
        <f t="shared" si="138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42"/>
        <v>3</v>
      </c>
      <c r="AC143" s="27" t="str">
        <f t="shared" si="143"/>
        <v>C</v>
      </c>
      <c r="AD143" s="27">
        <f t="shared" si="144"/>
        <v>1</v>
      </c>
      <c r="AE143" s="27">
        <f t="shared" si="145"/>
        <v>2</v>
      </c>
      <c r="AF143" s="34">
        <f t="shared" si="146"/>
        <v>277026439168</v>
      </c>
      <c r="AG143" s="218">
        <f t="shared" si="147"/>
        <v>0</v>
      </c>
      <c r="AH143" s="94"/>
      <c r="AI143" s="56" t="str">
        <f t="shared" si="148"/>
        <v>右濁</v>
      </c>
      <c r="AJ143" s="57" t="str">
        <f t="shared" si="149"/>
        <v>ひ</v>
      </c>
      <c r="AK143" s="58">
        <f t="shared" si="150"/>
        <v>277025390592</v>
      </c>
      <c r="AL143" s="59" t="str">
        <f t="shared" si="151"/>
        <v>び</v>
      </c>
      <c r="AM143" s="57">
        <f t="shared" si="152"/>
        <v>1</v>
      </c>
      <c r="AN143" s="56" t="str">
        <f t="shared" si="153"/>
        <v>右濁</v>
      </c>
      <c r="AO143" s="57" t="str">
        <f t="shared" si="154"/>
        <v>よ</v>
      </c>
      <c r="AP143" s="58">
        <f t="shared" si="155"/>
        <v>2148532224</v>
      </c>
      <c r="AQ143" s="59" t="str">
        <f t="shared" si="156"/>
        <v/>
      </c>
      <c r="AR143" s="57">
        <f t="shared" si="157"/>
        <v>0</v>
      </c>
      <c r="AS143" s="56" t="str">
        <f t="shared" si="158"/>
        <v>ひ</v>
      </c>
      <c r="AT143" s="57" t="str">
        <f t="shared" si="159"/>
        <v>よ</v>
      </c>
      <c r="AU143" s="58">
        <f t="shared" si="160"/>
        <v>274878955520</v>
      </c>
      <c r="AV143" s="59" t="str">
        <f t="shared" si="161"/>
        <v>ひょ</v>
      </c>
      <c r="AW143" s="60">
        <f t="shared" si="162"/>
        <v>1</v>
      </c>
      <c r="AX143" s="94"/>
      <c r="AY143" s="140">
        <v>312</v>
      </c>
      <c r="AZ143" s="2"/>
      <c r="BA143" s="418"/>
      <c r="BB143" s="13"/>
      <c r="BC143" s="4" t="s">
        <v>298</v>
      </c>
      <c r="BD143" s="16" t="s">
        <v>462</v>
      </c>
      <c r="BE143" s="16" t="s">
        <v>51</v>
      </c>
      <c r="BF143" s="16" t="s">
        <v>86</v>
      </c>
      <c r="BG143" s="124" t="s">
        <v>19</v>
      </c>
      <c r="BH143" s="26" t="s">
        <v>474</v>
      </c>
      <c r="BI143" s="6"/>
      <c r="BJ143" s="7"/>
      <c r="BK143" s="15"/>
      <c r="BL143" s="149" t="str">
        <f t="shared" si="163"/>
        <v>{"key_code":"b"},{"key_code":"y"},{"key_code":"o"}</v>
      </c>
      <c r="BM143" s="107"/>
      <c r="BN143" s="149" t="str">
        <f t="shared" si="164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24"/>
        <v/>
      </c>
      <c r="G144" s="110" t="str">
        <f t="shared" si="130"/>
        <v/>
      </c>
      <c r="H144" s="110" t="str">
        <f t="shared" si="131"/>
        <v/>
      </c>
      <c r="I144" s="110" t="str">
        <f t="shared" si="125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2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26"/>
        <v/>
      </c>
      <c r="M144" s="110" t="str">
        <f t="shared" si="134"/>
        <v/>
      </c>
      <c r="N144" s="110" t="str">
        <f t="shared" si="127"/>
        <v/>
      </c>
      <c r="O144" s="110" t="str">
        <f t="shared" si="135"/>
        <v/>
      </c>
      <c r="P144" s="110" t="str">
        <f t="shared" si="128"/>
        <v/>
      </c>
      <c r="Q144" s="110" t="str">
        <f t="shared" si="136"/>
        <v/>
      </c>
      <c r="R144" s="110" t="str">
        <f t="shared" si="139"/>
        <v/>
      </c>
      <c r="S144" s="110" t="str">
        <f t="shared" si="140"/>
        <v/>
      </c>
      <c r="T144" s="110" t="str">
        <f t="shared" si="141"/>
        <v/>
      </c>
      <c r="U144" s="353"/>
      <c r="V144" s="116" t="str">
        <f t="shared" si="129"/>
        <v/>
      </c>
      <c r="W144" s="110" t="str">
        <f t="shared" si="137"/>
        <v/>
      </c>
      <c r="X144" s="110" t="str">
        <f t="shared" si="138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42"/>
        <v>3</v>
      </c>
      <c r="AC144" s="27" t="str">
        <f t="shared" si="143"/>
        <v>C</v>
      </c>
      <c r="AD144" s="27">
        <f t="shared" si="144"/>
        <v>1</v>
      </c>
      <c r="AE144" s="27">
        <f t="shared" si="145"/>
        <v>2</v>
      </c>
      <c r="AF144" s="34">
        <f t="shared" si="146"/>
        <v>9072044670976</v>
      </c>
      <c r="AG144" s="218">
        <f t="shared" si="147"/>
        <v>0</v>
      </c>
      <c r="AH144" s="94"/>
      <c r="AI144" s="56" t="str">
        <f t="shared" si="148"/>
        <v>右半</v>
      </c>
      <c r="AJ144" s="57" t="str">
        <f t="shared" si="149"/>
        <v>ひ</v>
      </c>
      <c r="AK144" s="58">
        <f t="shared" si="150"/>
        <v>9070970929152</v>
      </c>
      <c r="AL144" s="59" t="str">
        <f t="shared" si="151"/>
        <v>ぴ</v>
      </c>
      <c r="AM144" s="57">
        <f t="shared" si="152"/>
        <v>1</v>
      </c>
      <c r="AN144" s="56" t="str">
        <f t="shared" si="153"/>
        <v>右半</v>
      </c>
      <c r="AO144" s="57" t="str">
        <f t="shared" si="154"/>
        <v>や</v>
      </c>
      <c r="AP144" s="58">
        <f t="shared" si="155"/>
        <v>8797166764032</v>
      </c>
      <c r="AQ144" s="59" t="str">
        <f t="shared" si="156"/>
        <v/>
      </c>
      <c r="AR144" s="57">
        <f t="shared" si="157"/>
        <v>0</v>
      </c>
      <c r="AS144" s="56" t="str">
        <f t="shared" si="158"/>
        <v>ひ</v>
      </c>
      <c r="AT144" s="57" t="str">
        <f t="shared" si="159"/>
        <v>や</v>
      </c>
      <c r="AU144" s="58">
        <f t="shared" si="160"/>
        <v>275951648768</v>
      </c>
      <c r="AV144" s="59" t="str">
        <f t="shared" si="161"/>
        <v>ひゃ</v>
      </c>
      <c r="AW144" s="60">
        <f t="shared" si="162"/>
        <v>1</v>
      </c>
      <c r="AX144" s="94"/>
      <c r="AY144" s="140">
        <v>313</v>
      </c>
      <c r="AZ144" s="2"/>
      <c r="BA144" s="418"/>
      <c r="BB144" s="13"/>
      <c r="BC144" s="4" t="s">
        <v>298</v>
      </c>
      <c r="BD144" s="16" t="s">
        <v>462</v>
      </c>
      <c r="BE144" s="16" t="s">
        <v>80</v>
      </c>
      <c r="BF144" s="16" t="s">
        <v>86</v>
      </c>
      <c r="BG144" s="124" t="s">
        <v>50</v>
      </c>
      <c r="BH144" s="26" t="s">
        <v>475</v>
      </c>
      <c r="BI144" s="6"/>
      <c r="BJ144" s="7"/>
      <c r="BK144" s="15"/>
      <c r="BL144" s="149" t="str">
        <f t="shared" si="163"/>
        <v>{"key_code":"p"},{"key_code":"y"},{"key_code":"a"}</v>
      </c>
      <c r="BM144" s="107"/>
      <c r="BN144" s="149" t="str">
        <f t="shared" si="164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24"/>
        <v/>
      </c>
      <c r="G145" s="110" t="str">
        <f t="shared" si="130"/>
        <v/>
      </c>
      <c r="H145" s="110" t="str">
        <f t="shared" si="131"/>
        <v/>
      </c>
      <c r="I145" s="110" t="str">
        <f t="shared" si="125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26"/>
        <v/>
      </c>
      <c r="M145" s="110" t="str">
        <f t="shared" si="134"/>
        <v/>
      </c>
      <c r="N145" s="110" t="str">
        <f t="shared" si="127"/>
        <v/>
      </c>
      <c r="O145" s="110" t="str">
        <f t="shared" si="135"/>
        <v/>
      </c>
      <c r="P145" s="110" t="str">
        <f t="shared" si="128"/>
        <v/>
      </c>
      <c r="Q145" s="110" t="str">
        <f t="shared" si="136"/>
        <v/>
      </c>
      <c r="R145" s="110" t="str">
        <f t="shared" si="139"/>
        <v/>
      </c>
      <c r="S145" s="110" t="str">
        <f t="shared" si="140"/>
        <v/>
      </c>
      <c r="T145" s="110" t="str">
        <f t="shared" si="141"/>
        <v/>
      </c>
      <c r="U145" s="353"/>
      <c r="V145" s="116" t="str">
        <f t="shared" si="129"/>
        <v/>
      </c>
      <c r="W145" s="110" t="str">
        <f t="shared" si="137"/>
        <v/>
      </c>
      <c r="X145" s="110" t="str">
        <f t="shared" si="138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42"/>
        <v>3</v>
      </c>
      <c r="AC145" s="27" t="str">
        <f t="shared" si="143"/>
        <v>C</v>
      </c>
      <c r="AD145" s="27">
        <f t="shared" si="144"/>
        <v>1</v>
      </c>
      <c r="AE145" s="27">
        <f t="shared" si="145"/>
        <v>2</v>
      </c>
      <c r="AF145" s="34">
        <f t="shared" si="146"/>
        <v>9070975123456</v>
      </c>
      <c r="AG145" s="218">
        <f t="shared" si="147"/>
        <v>0</v>
      </c>
      <c r="AH145" s="94"/>
      <c r="AI145" s="56" t="str">
        <f t="shared" si="148"/>
        <v>右半</v>
      </c>
      <c r="AJ145" s="57" t="str">
        <f t="shared" si="149"/>
        <v>ひ</v>
      </c>
      <c r="AK145" s="58">
        <f t="shared" si="150"/>
        <v>9070970929152</v>
      </c>
      <c r="AL145" s="59" t="str">
        <f t="shared" si="151"/>
        <v>ぴ</v>
      </c>
      <c r="AM145" s="57">
        <f t="shared" si="152"/>
        <v>1</v>
      </c>
      <c r="AN145" s="56" t="str">
        <f t="shared" si="153"/>
        <v>右半</v>
      </c>
      <c r="AO145" s="57" t="str">
        <f t="shared" si="154"/>
        <v>ゆ</v>
      </c>
      <c r="AP145" s="58">
        <f t="shared" si="155"/>
        <v>8796097216512</v>
      </c>
      <c r="AQ145" s="59" t="str">
        <f t="shared" si="156"/>
        <v/>
      </c>
      <c r="AR145" s="57">
        <f t="shared" si="157"/>
        <v>0</v>
      </c>
      <c r="AS145" s="56" t="str">
        <f t="shared" si="158"/>
        <v>ひ</v>
      </c>
      <c r="AT145" s="57" t="str">
        <f t="shared" si="159"/>
        <v>ゆ</v>
      </c>
      <c r="AU145" s="58">
        <f t="shared" si="160"/>
        <v>274882101248</v>
      </c>
      <c r="AV145" s="59" t="str">
        <f t="shared" si="161"/>
        <v>ひゅ</v>
      </c>
      <c r="AW145" s="60">
        <f t="shared" si="162"/>
        <v>1</v>
      </c>
      <c r="AX145" s="94"/>
      <c r="AY145" s="140">
        <v>314</v>
      </c>
      <c r="AZ145" s="2"/>
      <c r="BA145" s="418"/>
      <c r="BB145" s="13"/>
      <c r="BC145" s="4" t="s">
        <v>298</v>
      </c>
      <c r="BD145" s="16" t="s">
        <v>462</v>
      </c>
      <c r="BE145" s="16" t="s">
        <v>80</v>
      </c>
      <c r="BF145" s="16" t="s">
        <v>86</v>
      </c>
      <c r="BG145" s="124" t="s">
        <v>21</v>
      </c>
      <c r="BH145" s="26" t="s">
        <v>476</v>
      </c>
      <c r="BI145" s="6"/>
      <c r="BJ145" s="7"/>
      <c r="BK145" s="15"/>
      <c r="BL145" s="149" t="str">
        <f t="shared" si="163"/>
        <v>{"key_code":"p"},{"key_code":"y"},{"key_code":"u"}</v>
      </c>
      <c r="BM145" s="107"/>
      <c r="BN145" s="149" t="str">
        <f t="shared" si="164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24"/>
        <v/>
      </c>
      <c r="G146" s="110" t="str">
        <f t="shared" si="130"/>
        <v/>
      </c>
      <c r="H146" s="110" t="str">
        <f t="shared" si="131"/>
        <v/>
      </c>
      <c r="I146" s="110" t="str">
        <f t="shared" si="125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2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26"/>
        <v/>
      </c>
      <c r="M146" s="110" t="str">
        <f t="shared" si="134"/>
        <v/>
      </c>
      <c r="N146" s="110" t="str">
        <f t="shared" si="127"/>
        <v/>
      </c>
      <c r="O146" s="110" t="str">
        <f t="shared" si="135"/>
        <v/>
      </c>
      <c r="P146" s="110" t="str">
        <f t="shared" si="128"/>
        <v/>
      </c>
      <c r="Q146" s="110" t="str">
        <f t="shared" si="136"/>
        <v/>
      </c>
      <c r="R146" s="110" t="str">
        <f t="shared" si="139"/>
        <v/>
      </c>
      <c r="S146" s="110" t="str">
        <f t="shared" si="140"/>
        <v/>
      </c>
      <c r="T146" s="110" t="str">
        <f t="shared" si="141"/>
        <v/>
      </c>
      <c r="U146" s="353"/>
      <c r="V146" s="116" t="str">
        <f t="shared" si="129"/>
        <v/>
      </c>
      <c r="W146" s="110" t="str">
        <f t="shared" si="137"/>
        <v/>
      </c>
      <c r="X146" s="110" t="str">
        <f t="shared" si="138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42"/>
        <v>3</v>
      </c>
      <c r="AC146" s="27" t="str">
        <f t="shared" si="143"/>
        <v>C</v>
      </c>
      <c r="AD146" s="27">
        <f t="shared" si="144"/>
        <v>1</v>
      </c>
      <c r="AE146" s="27">
        <f t="shared" si="145"/>
        <v>2</v>
      </c>
      <c r="AF146" s="34">
        <f t="shared" si="146"/>
        <v>9070971977728</v>
      </c>
      <c r="AG146" s="218">
        <f t="shared" si="147"/>
        <v>0</v>
      </c>
      <c r="AH146" s="94"/>
      <c r="AI146" s="56" t="str">
        <f t="shared" si="148"/>
        <v>右半</v>
      </c>
      <c r="AJ146" s="57" t="str">
        <f t="shared" si="149"/>
        <v>ひ</v>
      </c>
      <c r="AK146" s="58">
        <f t="shared" si="150"/>
        <v>9070970929152</v>
      </c>
      <c r="AL146" s="59" t="str">
        <f t="shared" si="151"/>
        <v>ぴ</v>
      </c>
      <c r="AM146" s="57">
        <f t="shared" si="152"/>
        <v>1</v>
      </c>
      <c r="AN146" s="56" t="str">
        <f t="shared" si="153"/>
        <v>右半</v>
      </c>
      <c r="AO146" s="57" t="str">
        <f t="shared" si="154"/>
        <v>よ</v>
      </c>
      <c r="AP146" s="58">
        <f t="shared" si="155"/>
        <v>8796094070784</v>
      </c>
      <c r="AQ146" s="59" t="str">
        <f t="shared" si="156"/>
        <v/>
      </c>
      <c r="AR146" s="57">
        <f t="shared" si="157"/>
        <v>0</v>
      </c>
      <c r="AS146" s="56" t="str">
        <f t="shared" si="158"/>
        <v>ひ</v>
      </c>
      <c r="AT146" s="57" t="str">
        <f t="shared" si="159"/>
        <v>よ</v>
      </c>
      <c r="AU146" s="58">
        <f t="shared" si="160"/>
        <v>274878955520</v>
      </c>
      <c r="AV146" s="59" t="str">
        <f t="shared" si="161"/>
        <v>ひょ</v>
      </c>
      <c r="AW146" s="60">
        <f t="shared" si="162"/>
        <v>1</v>
      </c>
      <c r="AX146" s="94"/>
      <c r="AY146" s="140">
        <v>315</v>
      </c>
      <c r="AZ146" s="2"/>
      <c r="BA146" s="418"/>
      <c r="BB146" s="13"/>
      <c r="BC146" s="4" t="s">
        <v>298</v>
      </c>
      <c r="BD146" s="16" t="s">
        <v>462</v>
      </c>
      <c r="BE146" s="16" t="s">
        <v>80</v>
      </c>
      <c r="BF146" s="16" t="s">
        <v>86</v>
      </c>
      <c r="BG146" s="124" t="s">
        <v>19</v>
      </c>
      <c r="BH146" s="26" t="s">
        <v>477</v>
      </c>
      <c r="BI146" s="6"/>
      <c r="BJ146" s="7"/>
      <c r="BK146" s="15"/>
      <c r="BL146" s="149" t="str">
        <f t="shared" si="163"/>
        <v>{"key_code":"p"},{"key_code":"y"},{"key_code":"o"}</v>
      </c>
      <c r="BM146" s="107"/>
      <c r="BN146" s="149" t="str">
        <f t="shared" si="164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24"/>
        <v/>
      </c>
      <c r="G147" s="110" t="str">
        <f t="shared" si="130"/>
        <v/>
      </c>
      <c r="H147" s="110" t="str">
        <f t="shared" si="131"/>
        <v/>
      </c>
      <c r="I147" s="110" t="str">
        <f t="shared" si="125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2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26"/>
        <v/>
      </c>
      <c r="M147" s="110" t="str">
        <f t="shared" si="134"/>
        <v/>
      </c>
      <c r="N147" s="110" t="str">
        <f t="shared" si="127"/>
        <v/>
      </c>
      <c r="O147" s="110" t="str">
        <f t="shared" si="135"/>
        <v/>
      </c>
      <c r="P147" s="110" t="str">
        <f t="shared" si="128"/>
        <v/>
      </c>
      <c r="Q147" s="110" t="str">
        <f t="shared" si="136"/>
        <v/>
      </c>
      <c r="R147" s="110" t="str">
        <f t="shared" si="139"/>
        <v/>
      </c>
      <c r="S147" s="110" t="str">
        <f t="shared" si="140"/>
        <v/>
      </c>
      <c r="T147" s="110" t="str">
        <f t="shared" si="141"/>
        <v/>
      </c>
      <c r="U147" s="353"/>
      <c r="V147" s="116" t="str">
        <f t="shared" si="129"/>
        <v/>
      </c>
      <c r="W147" s="110" t="str">
        <f t="shared" si="137"/>
        <v/>
      </c>
      <c r="X147" s="110" t="str">
        <f t="shared" si="138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42"/>
        <v>3</v>
      </c>
      <c r="AC147" s="27" t="str">
        <f t="shared" si="143"/>
        <v>C</v>
      </c>
      <c r="AD147" s="27">
        <f t="shared" si="144"/>
        <v>1</v>
      </c>
      <c r="AE147" s="27">
        <f t="shared" si="145"/>
        <v>2</v>
      </c>
      <c r="AF147" s="34">
        <f t="shared" si="146"/>
        <v>8800388022272</v>
      </c>
      <c r="AG147" s="218">
        <f t="shared" si="147"/>
        <v>0</v>
      </c>
      <c r="AH147" s="94"/>
      <c r="AI147" s="56" t="str">
        <f t="shared" si="148"/>
        <v>右半</v>
      </c>
      <c r="AJ147" s="57" t="str">
        <f t="shared" si="149"/>
        <v>て</v>
      </c>
      <c r="AK147" s="58">
        <f t="shared" si="150"/>
        <v>8796093054976</v>
      </c>
      <c r="AL147" s="59" t="str">
        <f t="shared" si="151"/>
        <v/>
      </c>
      <c r="AM147" s="57">
        <f t="shared" si="152"/>
        <v>0</v>
      </c>
      <c r="AN147" s="56" t="str">
        <f t="shared" si="153"/>
        <v>右半</v>
      </c>
      <c r="AO147" s="57" t="str">
        <f t="shared" si="154"/>
        <v>い</v>
      </c>
      <c r="AP147" s="58">
        <f t="shared" si="155"/>
        <v>8800387989504</v>
      </c>
      <c r="AQ147" s="59" t="str">
        <f t="shared" si="156"/>
        <v/>
      </c>
      <c r="AR147" s="57">
        <f t="shared" si="157"/>
        <v>0</v>
      </c>
      <c r="AS147" s="56" t="str">
        <f t="shared" si="158"/>
        <v>て</v>
      </c>
      <c r="AT147" s="57" t="str">
        <f t="shared" si="159"/>
        <v>い</v>
      </c>
      <c r="AU147" s="58">
        <f t="shared" si="160"/>
        <v>4295000064</v>
      </c>
      <c r="AV147" s="59" t="str">
        <f t="shared" si="161"/>
        <v/>
      </c>
      <c r="AW147" s="60">
        <f t="shared" si="162"/>
        <v>0</v>
      </c>
      <c r="AX147" s="94"/>
      <c r="AY147" s="140">
        <v>316</v>
      </c>
      <c r="AZ147" s="2"/>
      <c r="BA147" s="418"/>
      <c r="BB147" s="13"/>
      <c r="BC147" s="4" t="s">
        <v>298</v>
      </c>
      <c r="BD147" s="16" t="s">
        <v>462</v>
      </c>
      <c r="BE147" s="16" t="s">
        <v>80</v>
      </c>
      <c r="BF147" s="16" t="s">
        <v>308</v>
      </c>
      <c r="BG147" s="124" t="s">
        <v>69</v>
      </c>
      <c r="BH147" s="26" t="s">
        <v>478</v>
      </c>
      <c r="BI147" s="6"/>
      <c r="BJ147" s="7"/>
      <c r="BK147" s="15"/>
      <c r="BL147" s="149" t="str">
        <f t="shared" si="163"/>
        <v>{"key_code":"t"},{"key_code":"h"},{"key_code":"i"}</v>
      </c>
      <c r="BM147" s="107"/>
      <c r="BN147" s="149" t="str">
        <f t="shared" si="164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24"/>
        <v/>
      </c>
      <c r="G148" s="110" t="str">
        <f t="shared" si="130"/>
        <v/>
      </c>
      <c r="H148" s="110" t="str">
        <f t="shared" si="131"/>
        <v/>
      </c>
      <c r="I148" s="110" t="str">
        <f t="shared" si="125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26"/>
        <v/>
      </c>
      <c r="M148" s="110" t="str">
        <f t="shared" si="134"/>
        <v/>
      </c>
      <c r="N148" s="110" t="str">
        <f t="shared" si="127"/>
        <v/>
      </c>
      <c r="O148" s="110" t="str">
        <f t="shared" si="135"/>
        <v/>
      </c>
      <c r="P148" s="110" t="str">
        <f t="shared" si="128"/>
        <v/>
      </c>
      <c r="Q148" s="110" t="str">
        <f t="shared" si="136"/>
        <v/>
      </c>
      <c r="R148" s="110" t="str">
        <f t="shared" si="139"/>
        <v/>
      </c>
      <c r="S148" s="110" t="str">
        <f t="shared" si="140"/>
        <v/>
      </c>
      <c r="T148" s="110" t="str">
        <f t="shared" si="141"/>
        <v/>
      </c>
      <c r="U148" s="353"/>
      <c r="V148" s="116" t="str">
        <f t="shared" si="129"/>
        <v/>
      </c>
      <c r="W148" s="110" t="str">
        <f t="shared" si="137"/>
        <v/>
      </c>
      <c r="X148" s="110" t="str">
        <f t="shared" si="138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42"/>
        <v>3</v>
      </c>
      <c r="AC148" s="27" t="str">
        <f t="shared" si="143"/>
        <v>C</v>
      </c>
      <c r="AD148" s="27">
        <f t="shared" si="144"/>
        <v>1</v>
      </c>
      <c r="AE148" s="27">
        <f t="shared" si="145"/>
        <v>2</v>
      </c>
      <c r="AF148" s="34">
        <f t="shared" si="146"/>
        <v>8796097249280</v>
      </c>
      <c r="AG148" s="218">
        <f t="shared" si="147"/>
        <v>0</v>
      </c>
      <c r="AH148" s="94"/>
      <c r="AI148" s="56" t="str">
        <f t="shared" si="148"/>
        <v>右半</v>
      </c>
      <c r="AJ148" s="57" t="str">
        <f t="shared" si="149"/>
        <v>て</v>
      </c>
      <c r="AK148" s="58">
        <f t="shared" si="150"/>
        <v>8796093054976</v>
      </c>
      <c r="AL148" s="59" t="str">
        <f t="shared" si="151"/>
        <v/>
      </c>
      <c r="AM148" s="57">
        <f t="shared" si="152"/>
        <v>0</v>
      </c>
      <c r="AN148" s="56" t="str">
        <f t="shared" si="153"/>
        <v>右半</v>
      </c>
      <c r="AO148" s="57" t="str">
        <f t="shared" si="154"/>
        <v>ゆ</v>
      </c>
      <c r="AP148" s="58">
        <f t="shared" si="155"/>
        <v>8796097216512</v>
      </c>
      <c r="AQ148" s="59" t="str">
        <f t="shared" si="156"/>
        <v/>
      </c>
      <c r="AR148" s="57">
        <f t="shared" si="157"/>
        <v>0</v>
      </c>
      <c r="AS148" s="56" t="str">
        <f t="shared" si="158"/>
        <v>て</v>
      </c>
      <c r="AT148" s="57" t="str">
        <f t="shared" si="159"/>
        <v>ゆ</v>
      </c>
      <c r="AU148" s="58">
        <f t="shared" si="160"/>
        <v>4227072</v>
      </c>
      <c r="AV148" s="59" t="str">
        <f t="shared" si="161"/>
        <v>りゅ</v>
      </c>
      <c r="AW148" s="60">
        <f t="shared" si="162"/>
        <v>1</v>
      </c>
      <c r="AX148" s="94"/>
      <c r="AY148" s="140">
        <v>317</v>
      </c>
      <c r="AZ148" s="2"/>
      <c r="BA148" s="418"/>
      <c r="BB148" s="13"/>
      <c r="BC148" s="4" t="s">
        <v>298</v>
      </c>
      <c r="BD148" s="16" t="s">
        <v>462</v>
      </c>
      <c r="BE148" s="16" t="s">
        <v>80</v>
      </c>
      <c r="BF148" s="16" t="s">
        <v>27</v>
      </c>
      <c r="BG148" s="124" t="s">
        <v>21</v>
      </c>
      <c r="BH148" s="26" t="s">
        <v>479</v>
      </c>
      <c r="BI148" s="6"/>
      <c r="BJ148" s="7"/>
      <c r="BK148" s="15"/>
      <c r="BL148" s="149" t="str">
        <f t="shared" si="163"/>
        <v>{"key_code":"t"},{"key_code":"h"},{"key_code":"u"}</v>
      </c>
      <c r="BM148" s="107"/>
      <c r="BN148" s="149" t="str">
        <f t="shared" si="164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24"/>
        <v/>
      </c>
      <c r="G149" s="110" t="str">
        <f t="shared" si="130"/>
        <v/>
      </c>
      <c r="H149" s="110" t="str">
        <f t="shared" si="131"/>
        <v/>
      </c>
      <c r="I149" s="110" t="str">
        <f t="shared" si="125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2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26"/>
        <v/>
      </c>
      <c r="M149" s="110" t="str">
        <f t="shared" si="134"/>
        <v/>
      </c>
      <c r="N149" s="110" t="str">
        <f t="shared" si="127"/>
        <v/>
      </c>
      <c r="O149" s="110" t="str">
        <f t="shared" si="135"/>
        <v/>
      </c>
      <c r="P149" s="110" t="str">
        <f t="shared" si="128"/>
        <v/>
      </c>
      <c r="Q149" s="110" t="str">
        <f t="shared" si="136"/>
        <v/>
      </c>
      <c r="R149" s="110" t="str">
        <f t="shared" si="139"/>
        <v/>
      </c>
      <c r="S149" s="110" t="str">
        <f t="shared" si="140"/>
        <v/>
      </c>
      <c r="T149" s="110" t="str">
        <f t="shared" si="141"/>
        <v/>
      </c>
      <c r="U149" s="353"/>
      <c r="V149" s="116" t="str">
        <f t="shared" si="129"/>
        <v/>
      </c>
      <c r="W149" s="110" t="str">
        <f t="shared" si="137"/>
        <v/>
      </c>
      <c r="X149" s="110" t="str">
        <f t="shared" si="138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42"/>
        <v>3</v>
      </c>
      <c r="AC149" s="27" t="str">
        <f t="shared" si="143"/>
        <v>C</v>
      </c>
      <c r="AD149" s="27">
        <f t="shared" si="144"/>
        <v>1</v>
      </c>
      <c r="AE149" s="27">
        <f t="shared" si="145"/>
        <v>2</v>
      </c>
      <c r="AF149" s="34">
        <f t="shared" si="146"/>
        <v>6442483712</v>
      </c>
      <c r="AG149" s="218">
        <f t="shared" si="147"/>
        <v>0</v>
      </c>
      <c r="AH149" s="94"/>
      <c r="AI149" s="56" t="str">
        <f t="shared" si="148"/>
        <v>右濁</v>
      </c>
      <c r="AJ149" s="57" t="str">
        <f t="shared" si="149"/>
        <v>て</v>
      </c>
      <c r="AK149" s="58">
        <f t="shared" si="150"/>
        <v>2147516416</v>
      </c>
      <c r="AL149" s="59" t="str">
        <f t="shared" si="151"/>
        <v>で</v>
      </c>
      <c r="AM149" s="57">
        <f t="shared" si="152"/>
        <v>1</v>
      </c>
      <c r="AN149" s="56" t="str">
        <f t="shared" si="153"/>
        <v>右濁</v>
      </c>
      <c r="AO149" s="57" t="str">
        <f t="shared" si="154"/>
        <v>い</v>
      </c>
      <c r="AP149" s="58">
        <f t="shared" si="155"/>
        <v>6442450944</v>
      </c>
      <c r="AQ149" s="59" t="str">
        <f t="shared" si="156"/>
        <v/>
      </c>
      <c r="AR149" s="57">
        <f t="shared" si="157"/>
        <v>0</v>
      </c>
      <c r="AS149" s="56" t="str">
        <f t="shared" si="158"/>
        <v>て</v>
      </c>
      <c r="AT149" s="57" t="str">
        <f t="shared" si="159"/>
        <v>い</v>
      </c>
      <c r="AU149" s="58">
        <f t="shared" si="160"/>
        <v>4295000064</v>
      </c>
      <c r="AV149" s="59" t="str">
        <f t="shared" si="161"/>
        <v/>
      </c>
      <c r="AW149" s="60">
        <f t="shared" si="162"/>
        <v>0</v>
      </c>
      <c r="AX149" s="94"/>
      <c r="AY149" s="140">
        <v>318</v>
      </c>
      <c r="AZ149" s="2"/>
      <c r="BA149" s="418"/>
      <c r="BB149" s="13"/>
      <c r="BC149" s="4" t="s">
        <v>298</v>
      </c>
      <c r="BD149" s="16" t="s">
        <v>462</v>
      </c>
      <c r="BE149" s="16" t="s">
        <v>51</v>
      </c>
      <c r="BF149" s="16" t="s">
        <v>27</v>
      </c>
      <c r="BG149" s="124" t="s">
        <v>69</v>
      </c>
      <c r="BH149" s="26" t="s">
        <v>480</v>
      </c>
      <c r="BI149" s="6"/>
      <c r="BJ149" s="7"/>
      <c r="BK149" s="15"/>
      <c r="BL149" s="149" t="str">
        <f t="shared" si="163"/>
        <v>{"key_code":"d"},{"key_code":"h"},{"key_code":"i"}</v>
      </c>
      <c r="BM149" s="107"/>
      <c r="BN149" s="149" t="str">
        <f t="shared" si="164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24"/>
        <v/>
      </c>
      <c r="G150" s="110" t="str">
        <f t="shared" si="130"/>
        <v/>
      </c>
      <c r="H150" s="110" t="str">
        <f t="shared" si="131"/>
        <v/>
      </c>
      <c r="I150" s="110" t="str">
        <f t="shared" si="125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26"/>
        <v/>
      </c>
      <c r="M150" s="110" t="str">
        <f t="shared" si="134"/>
        <v/>
      </c>
      <c r="N150" s="110" t="str">
        <f t="shared" si="127"/>
        <v/>
      </c>
      <c r="O150" s="110" t="str">
        <f t="shared" si="135"/>
        <v/>
      </c>
      <c r="P150" s="110" t="str">
        <f t="shared" si="128"/>
        <v/>
      </c>
      <c r="Q150" s="110" t="str">
        <f t="shared" si="136"/>
        <v/>
      </c>
      <c r="R150" s="110" t="str">
        <f t="shared" si="139"/>
        <v/>
      </c>
      <c r="S150" s="110" t="str">
        <f t="shared" si="140"/>
        <v/>
      </c>
      <c r="T150" s="110" t="str">
        <f t="shared" si="141"/>
        <v/>
      </c>
      <c r="U150" s="353"/>
      <c r="V150" s="116" t="str">
        <f t="shared" si="129"/>
        <v/>
      </c>
      <c r="W150" s="110" t="str">
        <f t="shared" si="137"/>
        <v/>
      </c>
      <c r="X150" s="110" t="str">
        <f t="shared" si="138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42"/>
        <v>3</v>
      </c>
      <c r="AC150" s="27" t="str">
        <f t="shared" si="143"/>
        <v>C</v>
      </c>
      <c r="AD150" s="27">
        <f t="shared" si="144"/>
        <v>1</v>
      </c>
      <c r="AE150" s="27">
        <f t="shared" si="145"/>
        <v>2</v>
      </c>
      <c r="AF150" s="34">
        <f t="shared" si="146"/>
        <v>2151710720</v>
      </c>
      <c r="AG150" s="218">
        <f t="shared" si="147"/>
        <v>0</v>
      </c>
      <c r="AH150" s="94"/>
      <c r="AI150" s="56" t="str">
        <f t="shared" si="148"/>
        <v>右濁</v>
      </c>
      <c r="AJ150" s="57" t="str">
        <f t="shared" si="149"/>
        <v>て</v>
      </c>
      <c r="AK150" s="58">
        <f t="shared" si="150"/>
        <v>2147516416</v>
      </c>
      <c r="AL150" s="59" t="str">
        <f t="shared" si="151"/>
        <v>で</v>
      </c>
      <c r="AM150" s="57">
        <f t="shared" si="152"/>
        <v>1</v>
      </c>
      <c r="AN150" s="56" t="str">
        <f t="shared" si="153"/>
        <v>右濁</v>
      </c>
      <c r="AO150" s="57" t="str">
        <f t="shared" si="154"/>
        <v>ゆ</v>
      </c>
      <c r="AP150" s="58">
        <f t="shared" si="155"/>
        <v>2151677952</v>
      </c>
      <c r="AQ150" s="59" t="str">
        <f t="shared" si="156"/>
        <v/>
      </c>
      <c r="AR150" s="57">
        <f t="shared" si="157"/>
        <v>0</v>
      </c>
      <c r="AS150" s="56" t="str">
        <f t="shared" si="158"/>
        <v>て</v>
      </c>
      <c r="AT150" s="57" t="str">
        <f t="shared" si="159"/>
        <v>ゆ</v>
      </c>
      <c r="AU150" s="58">
        <f t="shared" si="160"/>
        <v>4227072</v>
      </c>
      <c r="AV150" s="59" t="str">
        <f t="shared" si="161"/>
        <v>りゅ</v>
      </c>
      <c r="AW150" s="60">
        <f t="shared" si="162"/>
        <v>1</v>
      </c>
      <c r="AX150" s="94"/>
      <c r="AY150" s="140">
        <v>319</v>
      </c>
      <c r="AZ150" s="2"/>
      <c r="BA150" s="418"/>
      <c r="BB150" s="13"/>
      <c r="BC150" s="4" t="s">
        <v>298</v>
      </c>
      <c r="BD150" s="16" t="s">
        <v>462</v>
      </c>
      <c r="BE150" s="16" t="s">
        <v>51</v>
      </c>
      <c r="BF150" s="16" t="s">
        <v>27</v>
      </c>
      <c r="BG150" s="124" t="s">
        <v>21</v>
      </c>
      <c r="BH150" s="26" t="s">
        <v>481</v>
      </c>
      <c r="BI150" s="6"/>
      <c r="BJ150" s="7"/>
      <c r="BK150" s="15"/>
      <c r="BL150" s="149" t="str">
        <f t="shared" si="163"/>
        <v>{"key_code":"d"},{"key_code":"h"},{"key_code":"u"}</v>
      </c>
      <c r="BM150" s="107"/>
      <c r="BN150" s="149" t="str">
        <f t="shared" si="164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24"/>
        <v/>
      </c>
      <c r="G151" s="110" t="str">
        <f t="shared" si="130"/>
        <v/>
      </c>
      <c r="H151" s="110" t="str">
        <f t="shared" si="131"/>
        <v/>
      </c>
      <c r="I151" s="110" t="str">
        <f t="shared" si="125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2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26"/>
        <v/>
      </c>
      <c r="M151" s="110" t="str">
        <f t="shared" si="134"/>
        <v/>
      </c>
      <c r="N151" s="110" t="str">
        <f t="shared" si="127"/>
        <v/>
      </c>
      <c r="O151" s="110" t="str">
        <f t="shared" si="135"/>
        <v/>
      </c>
      <c r="P151" s="110" t="str">
        <f t="shared" si="128"/>
        <v/>
      </c>
      <c r="Q151" s="110" t="str">
        <f t="shared" si="136"/>
        <v/>
      </c>
      <c r="R151" s="110" t="str">
        <f t="shared" si="139"/>
        <v/>
      </c>
      <c r="S151" s="110" t="str">
        <f t="shared" si="140"/>
        <v/>
      </c>
      <c r="T151" s="110" t="str">
        <f t="shared" si="141"/>
        <v/>
      </c>
      <c r="U151" s="353"/>
      <c r="V151" s="116" t="str">
        <f t="shared" si="129"/>
        <v/>
      </c>
      <c r="W151" s="110" t="str">
        <f t="shared" si="137"/>
        <v/>
      </c>
      <c r="X151" s="110" t="str">
        <f t="shared" si="138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42"/>
        <v>3</v>
      </c>
      <c r="AC151" s="27" t="str">
        <f t="shared" si="143"/>
        <v>C</v>
      </c>
      <c r="AD151" s="27">
        <f t="shared" si="144"/>
        <v>1</v>
      </c>
      <c r="AE151" s="27">
        <f t="shared" si="145"/>
        <v>2</v>
      </c>
      <c r="AF151" s="34">
        <f t="shared" si="146"/>
        <v>8804817174528</v>
      </c>
      <c r="AG151" s="218">
        <f t="shared" si="147"/>
        <v>0</v>
      </c>
      <c r="AH151" s="94"/>
      <c r="AI151" s="56" t="str">
        <f t="shared" si="148"/>
        <v>右半</v>
      </c>
      <c r="AJ151" s="57" t="str">
        <f t="shared" si="149"/>
        <v>と</v>
      </c>
      <c r="AK151" s="58">
        <f t="shared" si="150"/>
        <v>8796227239936</v>
      </c>
      <c r="AL151" s="59" t="str">
        <f t="shared" si="151"/>
        <v/>
      </c>
      <c r="AM151" s="57">
        <f t="shared" si="152"/>
        <v>0</v>
      </c>
      <c r="AN151" s="56" t="str">
        <f t="shared" si="153"/>
        <v>右半</v>
      </c>
      <c r="AO151" s="57" t="str">
        <f t="shared" si="154"/>
        <v>う</v>
      </c>
      <c r="AP151" s="58">
        <f t="shared" si="155"/>
        <v>8804682956800</v>
      </c>
      <c r="AQ151" s="59" t="str">
        <f t="shared" si="156"/>
        <v/>
      </c>
      <c r="AR151" s="57">
        <f t="shared" si="157"/>
        <v>0</v>
      </c>
      <c r="AS151" s="56" t="str">
        <f t="shared" si="158"/>
        <v>と</v>
      </c>
      <c r="AT151" s="57" t="str">
        <f t="shared" si="159"/>
        <v>う</v>
      </c>
      <c r="AU151" s="58">
        <f t="shared" si="160"/>
        <v>8724152320</v>
      </c>
      <c r="AV151" s="59" t="str">
        <f t="shared" si="161"/>
        <v/>
      </c>
      <c r="AW151" s="60">
        <f t="shared" si="162"/>
        <v>0</v>
      </c>
      <c r="AX151" s="94"/>
      <c r="AY151" s="140">
        <v>320</v>
      </c>
      <c r="AZ151" s="2"/>
      <c r="BA151" s="418"/>
      <c r="BB151" s="13"/>
      <c r="BC151" s="4" t="s">
        <v>298</v>
      </c>
      <c r="BD151" s="16" t="s">
        <v>462</v>
      </c>
      <c r="BE151" s="16" t="s">
        <v>80</v>
      </c>
      <c r="BF151" s="16" t="s">
        <v>255</v>
      </c>
      <c r="BG151" s="124" t="s">
        <v>71</v>
      </c>
      <c r="BH151" s="26" t="s">
        <v>482</v>
      </c>
      <c r="BI151" s="6"/>
      <c r="BJ151" s="7"/>
      <c r="BK151" s="15"/>
      <c r="BL151" s="149" t="str">
        <f t="shared" si="163"/>
        <v>{"key_code":"t"},{"key_code":"w"},{"key_code":"u"}</v>
      </c>
      <c r="BM151" s="107"/>
      <c r="BN151" s="149" t="str">
        <f t="shared" si="164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ref="F152:F215" si="165">IF(AND($AB152=3,$AC152="A",$BL152&lt;&gt;""),_xlfn.CONCAT(F$3,$BE152,", ",$BF152," &amp; ",$BG152," → ",$BH152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0" t="str">
        <f t="shared" si="130"/>
        <v/>
      </c>
      <c r="H152" s="110" t="str">
        <f t="shared" si="131"/>
        <v/>
      </c>
      <c r="I152" s="110" t="str">
        <f t="shared" ref="I152:I215" si="166">IF(AND($AB152=3,$AC152="C"),_xlfn.CONCAT(I$3,$BE152,", ",$BF152," &amp; ",$BG152," → ",$BH152,CLEAN($BI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si="132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ref="L152:L215" si="167">IF(AND($AB152=2,$AC152="A"),_xlfn.CONCAT(L$3,$BE152," &amp; ",$BF152," → ",$BH152,CLEAN($BI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0" t="str">
        <f t="shared" si="134"/>
        <v/>
      </c>
      <c r="N152" s="110" t="str">
        <f t="shared" ref="N152:N215" si="168">IF(AND($AB152=2,$AC152="B"),_xlfn.CONCAT(N$3,$BE152," &amp; ",$BF152," → ",$BH152,CLEAN($BI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0" t="str">
        <f t="shared" si="135"/>
        <v/>
      </c>
      <c r="P152" s="110" t="str">
        <f t="shared" ref="P152:P215" si="169">IF(AND($AB152=2,$AC152="C"),_xlfn.CONCAT(P$3,$BE152," &amp; ",$BF152," → ",$BH152,CLEAN($BI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0" t="str">
        <f t="shared" si="136"/>
        <v/>
      </c>
      <c r="R152" s="110" t="str">
        <f t="shared" si="139"/>
        <v/>
      </c>
      <c r="S152" s="110" t="str">
        <f t="shared" si="140"/>
        <v/>
      </c>
      <c r="T152" s="110" t="str">
        <f t="shared" si="141"/>
        <v/>
      </c>
      <c r="U152" s="353"/>
      <c r="V152" s="116" t="str">
        <f t="shared" ref="V152:V215" si="170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$BH152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0" t="str">
        <f t="shared" si="137"/>
        <v/>
      </c>
      <c r="X152" s="110" t="str">
        <f t="shared" si="138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42"/>
        <v>3</v>
      </c>
      <c r="AC152" s="27" t="str">
        <f t="shared" si="143"/>
        <v>C</v>
      </c>
      <c r="AD152" s="27">
        <f t="shared" si="144"/>
        <v>1</v>
      </c>
      <c r="AE152" s="27">
        <f t="shared" si="145"/>
        <v>2</v>
      </c>
      <c r="AF152" s="34">
        <f t="shared" si="146"/>
        <v>10871635968</v>
      </c>
      <c r="AG152" s="218">
        <f t="shared" si="147"/>
        <v>0</v>
      </c>
      <c r="AH152" s="94"/>
      <c r="AI152" s="56" t="str">
        <f t="shared" si="148"/>
        <v>右濁</v>
      </c>
      <c r="AJ152" s="57" t="str">
        <f t="shared" si="149"/>
        <v>と</v>
      </c>
      <c r="AK152" s="58">
        <f t="shared" si="150"/>
        <v>2281701376</v>
      </c>
      <c r="AL152" s="59" t="str">
        <f t="shared" si="151"/>
        <v>ど</v>
      </c>
      <c r="AM152" s="57">
        <f t="shared" si="152"/>
        <v>1</v>
      </c>
      <c r="AN152" s="56" t="str">
        <f t="shared" si="153"/>
        <v>右濁</v>
      </c>
      <c r="AO152" s="57" t="str">
        <f t="shared" si="154"/>
        <v>う</v>
      </c>
      <c r="AP152" s="58">
        <f t="shared" si="155"/>
        <v>10737418240</v>
      </c>
      <c r="AQ152" s="59" t="str">
        <f t="shared" si="156"/>
        <v/>
      </c>
      <c r="AR152" s="57">
        <f t="shared" si="157"/>
        <v>0</v>
      </c>
      <c r="AS152" s="56" t="str">
        <f t="shared" si="158"/>
        <v>と</v>
      </c>
      <c r="AT152" s="57" t="str">
        <f t="shared" si="159"/>
        <v>う</v>
      </c>
      <c r="AU152" s="58">
        <f t="shared" si="160"/>
        <v>8724152320</v>
      </c>
      <c r="AV152" s="59" t="str">
        <f t="shared" si="161"/>
        <v/>
      </c>
      <c r="AW152" s="60">
        <f t="shared" si="162"/>
        <v>0</v>
      </c>
      <c r="AX152" s="94"/>
      <c r="AY152" s="140">
        <v>321</v>
      </c>
      <c r="AZ152" s="2"/>
      <c r="BA152" s="418"/>
      <c r="BB152" s="13"/>
      <c r="BC152" s="4" t="s">
        <v>298</v>
      </c>
      <c r="BD152" s="16" t="s">
        <v>462</v>
      </c>
      <c r="BE152" s="16" t="s">
        <v>51</v>
      </c>
      <c r="BF152" s="16" t="s">
        <v>255</v>
      </c>
      <c r="BG152" s="124" t="s">
        <v>71</v>
      </c>
      <c r="BH152" s="26" t="s">
        <v>483</v>
      </c>
      <c r="BI152" s="6"/>
      <c r="BJ152" s="7"/>
      <c r="BK152" s="15"/>
      <c r="BL152" s="149" t="str">
        <f t="shared" si="163"/>
        <v>{"key_code":"d"},{"key_code":"w"},{"key_code":"u"}</v>
      </c>
      <c r="BM152" s="107"/>
      <c r="BN152" s="149" t="str">
        <f t="shared" si="164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65"/>
        <v/>
      </c>
      <c r="G153" s="110" t="str">
        <f t="shared" ref="G153:G216" si="171">IF(AND($AB153=3,$AC153="A",$BL153&lt;&gt;""),_xlfn.CONCAT(IF(AND($AR153=1,OR($AZ153="",$BL153&lt;&gt;$BN153)),"",_xlfn.CONCAT(F$5,IF(OR($BO153="",$BO153=$BL153),"",F$6),F$7,_xlfn.XLOOKUP($BE153,仮想キートップ,キー位置),F$8,_xlfn.XLOOKUP($BG153,仮想キートップ,キー位置),IF(AND($AZ153&lt;&gt;"",$BL153=$BN153),F$18,F$9),_xlfn.XLOOKUP($BF153,仮想キートップ,入力コード),F$10,$BL153,F$11,_xlfn.XLOOKUP($BF153,仮想キートップ,キー位置),F$12,_xlfn.XLOOKUP($BF153,仮想キートップ,キー位置),F$13)),F$5,IF(OR($BO153="",$BO153=$BL153),"",F$6),F$14,_xlfn.XLOOKUP($BE153,仮想キートップ,キー位置),F$8,_xlfn.XLOOKUP($BG153,仮想キートップ,キー位置),IF(AND($AZ153&lt;&gt;"",$BL153=$BN153),F$18,F$9),_xlfn.XLOOKUP($BF153,仮想キートップ,入力コード),F$15,$BL153,F$11,_xlfn.XLOOKUP($BF153,仮想キートップ,キー位置),F$12,_xlfn.XLOOKUP($BF153,仮想キートップ,キー位置),F$13,F$5,IF(OR($BO153="",$BO153=$BL153),"",F$6),F$16,_xlfn.XLOOKUP($BE153,仮想キートップ,キー位置),F$8,_xlfn.XLOOKUP($BG153,仮想キートップ,キー位置),IF(AND($AZ153&lt;&gt;"",$BL153=$BN153),F$18,F$9),_xlfn.XLOOKUP($BF153,仮想キートップ,入力コード),F$17,$BL153,F$11,_xlfn.XLOOKUP($BF153,仮想キートップ,キー位置),F$12,_xlfn.XLOOKUP($BF153,仮想キートップ,キー位置),F$13,IF(OR($BO153="",$BO153=$BL153),"",_xlfn.CONCAT(IF(AND($AR153=1,OR($AZ153="",$BL153&lt;&gt;$BN153)),"",_xlfn.CONCAT(F$5,F$7,_xlfn.XLOOKUP($BE153,仮想キートップ,キー位置),F$8,_xlfn.XLOOKUP($BG153,仮想キートップ,キー位置),IF(AND($AZ153&lt;&gt;"",$BP153=$BO153),F$18,F$9),_xlfn.XLOOKUP($BF153,仮想キートップ,入力コード),F$10,$BO153,F$11,_xlfn.XLOOKUP($BF153,仮想キートップ,キー位置),F$12,_xlfn.XLOOKUP($BF153,仮想キートップ,キー位置),F$13)),F$5,F$14,_xlfn.XLOOKUP($BE153,仮想キートップ,キー位置),F$8,_xlfn.XLOOKUP($BG153,仮想キートップ,キー位置),IF(AND($AZ153&lt;&gt;"",$BP153=$BO153),F$18,F$9),_xlfn.XLOOKUP($BF153,仮想キートップ,入力コード),F$15,$BO153,F$11,_xlfn.XLOOKUP($BF153,仮想キートップ,キー位置),F$12,_xlfn.XLOOKUP($BF153,仮想キートップ,キー位置),F$13,F$5,F$16,_xlfn.XLOOKUP($BE153,仮想キートップ,キー位置),F$8,_xlfn.XLOOKUP($BG153,仮想キートップ,キー位置),IF(AND($AZ153&lt;&gt;"",$BP153=$BO153),F$18,F$9),_xlfn.XLOOKUP($BF153,仮想キートップ,入力コード),F$17,$BO153,F$11,_xlfn.XLOOKUP($BF153,仮想キートップ,キー位置),F$12,_xlfn.XLOOKUP($BF153,仮想キートップ,キー位置),F$13))),"")</f>
        <v/>
      </c>
      <c r="H153" s="110" t="str">
        <f t="shared" ref="H153:H216" si="172">IF(AND($AB153=3,$AC153="A",$BL153&lt;&gt;""),_xlfn.CONCAT(IF(AND($AW153=1,OR($AZ153="",$BL153&lt;&gt;$BN153)),"",_xlfn.CONCAT(F$5,IF(OR($BO153="",$BO153=$BL153),"",F$6),F$7,_xlfn.XLOOKUP($BF153,仮想キートップ,キー位置),F$8,_xlfn.XLOOKUP($BG153,仮想キートップ,キー位置),IF(AND($AZ153&lt;&gt;"",$BL153=$BN153),F$18,F$9),_xlfn.XLOOKUP($BE153,仮想キートップ,入力コード),F$10,$BL153,F$11,_xlfn.XLOOKUP($BE153,仮想キートップ,キー位置),F$12,_xlfn.XLOOKUP($BE153,仮想キートップ,キー位置),F$13)),F$5,IF(OR($BO153="",$BO153=$BL153),"",F$6),F$14,_xlfn.XLOOKUP($BF153,仮想キートップ,キー位置),F$8,_xlfn.XLOOKUP($BG153,仮想キートップ,キー位置),IF(AND($AZ153&lt;&gt;"",$BL153=$BN153),F$18,F$9),_xlfn.XLOOKUP($BE153,仮想キートップ,入力コード),F$15,$BL153,F$11,_xlfn.XLOOKUP($BE153,仮想キートップ,キー位置),F$12,_xlfn.XLOOKUP($BE153,仮想キートップ,キー位置),F$13,F$5,IF(OR($BO153="",$BO153=$BL153),"",F$6),F$16,_xlfn.XLOOKUP($BF153,仮想キートップ,キー位置),F$8,_xlfn.XLOOKUP($BG153,仮想キートップ,キー位置),IF(AND($AZ153&lt;&gt;"",$BL153=$BN153),F$18,F$9),_xlfn.XLOOKUP($BE153,仮想キートップ,入力コード),F$17,$BL153,F$11,_xlfn.XLOOKUP($BE153,仮想キートップ,キー位置),F$12,_xlfn.XLOOKUP($BE153,仮想キートップ,キー位置),F$13,IF(OR($BO153="",$BO153=$BL153),"",_xlfn.CONCAT(IF(AND($AW153=1,OR($AZ153="",$BL153&lt;&gt;$BN153)),"",_xlfn.CONCAT(F$5,F$7,_xlfn.XLOOKUP($BF153,仮想キートップ,キー位置),F$8,_xlfn.XLOOKUP($BG153,仮想キートップ,キー位置),IF(AND($AZ153&lt;&gt;"",$BP153=$BO153),F$18,F$9),_xlfn.XLOOKUP($BE153,仮想キートップ,入力コード),F$10,$BO153,F$11,_xlfn.XLOOKUP($BE153,仮想キートップ,キー位置),F$12,_xlfn.XLOOKUP($BE153,仮想キートップ,キー位置),F$13)),F$5,F$14,_xlfn.XLOOKUP($BF153,仮想キートップ,キー位置),F$8,_xlfn.XLOOKUP($BG153,仮想キートップ,キー位置),IF(AND($AZ153&lt;&gt;"",$BP153=$BO153),F$18,F$9),_xlfn.XLOOKUP($BE153,仮想キートップ,入力コード),F$15,$BO153,F$11,_xlfn.XLOOKUP($BE153,仮想キートップ,キー位置),F$12,_xlfn.XLOOKUP($BE153,仮想キートップ,キー位置),F$13,F$5,F$16,_xlfn.XLOOKUP($BF153,仮想キートップ,キー位置),F$8,_xlfn.XLOOKUP($BG153,仮想キートップ,キー位置),IF(AND($AZ153&lt;&gt;"",$BP153=$BO153),F$18,F$9),_xlfn.XLOOKUP($BE153,仮想キートップ,入力コード),F$17,$BO153,F$11,_xlfn.XLOOKUP($BE153,仮想キートップ,キー位置),F$12,_xlfn.XLOOKUP($BE153,仮想キートップ,キー位置),F$13))),"")</f>
        <v/>
      </c>
      <c r="I153" s="110" t="str">
        <f t="shared" si="16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ref="J153:J216" si="173">IF(AND($AB153=3,$AC153="C"),_xlfn.CONCAT(IF($AR153=1,"",_xlfn.CONCAT(I$5,IF(OR($BO153="",$BO153=$BL153),"",I$6),I$7,_xlfn.XLOOKUP($BE153,仮想キートップ,キー位置),I$8,_xlfn.XLOOKUP($BG153,仮想キートップ,キー位置),I$9,_xlfn.XLOOKUP($BF153,仮想キートップ,入力コード),I$10,$BL153,I$11,_xlfn.XLOOKUP($BF153,仮想キートップ,キー位置),I$12,_xlfn.XLOOKUP($BF153,仮想キートップ,キー位置),I$13)),I$5,IF(OR($BO153="",$BO153=$BL153),"",I$6),I$14,_xlfn.XLOOKUP($BE153,仮想キートップ,キー位置),I$8,_xlfn.XLOOKUP($BG153,仮想キートップ,キー位置),I$9,_xlfn.XLOOKUP($BF153,仮想キートップ,入力コード),IF(AND(_xlfn.XLOOKUP($BH153,ひらがな,移動単位)=2,LEFT($BH153)=$AQ153),_xlfn.CONCAT(I$17,_xlfn.XLOOKUP(_xlfn.CONCAT("(",RIGHT($BH153),")"),ひらがな,ローマ字コード)),_xlfn.CONCAT(I$15,$BL153)),I$11,_xlfn.XLOOKUP($BF153,仮想キートップ,キー位置),I$12,_xlfn.XLOOKUP($BF153,仮想キートップ,キー位置),I$13,I$5,IF(OR($BO153="",$BO153=$BL153),"",I$6),I$16,_xlfn.XLOOKUP($BE153,仮想キートップ,キー位置),I$8,_xlfn.XLOOKUP($BG153,仮想キートップ,キー位置),I$9,_xlfn.XLOOKUP($BF153,仮想キートップ,入力コード),I$17,$BL153,I$11,_xlfn.XLOOKUP($BF153,仮想キートップ,キー位置),I$12,_xlfn.XLOOKUP($BF153,仮想キートップ,キー位置),I$13,IF(OR($BO153="",$BO153=$BL153),"",_xlfn.CONCAT(IF($AR153=1,"",_xlfn.CONCAT(I$5,I$7,_xlfn.XLOOKUP($BE153,仮想キートップ,キー位置),I$8,_xlfn.XLOOKUP($BG153,仮想キートップ,キー位置),I$9,_xlfn.XLOOKUP($BF153,仮想キートップ,入力コード),I$10,$BO153,I$11,_xlfn.XLOOKUP($BF153,仮想キートップ,キー位置),I$12,_xlfn.XLOOKUP($BF153,仮想キートップ,キー位置),I$13)),I$5,I$14,_xlfn.XLOOKUP($BE153,仮想キートップ,キー位置),I$8,_xlfn.XLOOKUP($BG153,仮想キートップ,キー位置),I$9,_xlfn.XLOOKUP($BF153,仮想キートップ,入力コード),I$15,$BO153,I$11,_xlfn.XLOOKUP($BF153,仮想キートップ,キー位置),I$12,_xlfn.XLOOKUP($BF153,仮想キートップ,キー位置),I$13,I$5,I$16,_xlfn.XLOOKUP($BE153,仮想キートップ,キー位置),I$8,_xlfn.XLOOKUP($BG153,仮想キートップ,キー位置),I$9,_xlfn.XLOOKUP($BF153,仮想キートップ,入力コード),I$17,$BO153,I$11,_xlfn.XLOOKUP($BF153,仮想キートップ,キー位置),I$12,_xlfn.XLOOKUP($BF153,仮想キートップ,キー位置),I$13))),"")</f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ref="K153:K216" si="174">IF(AND($AB153=3,$AC153="C"),_xlfn.CONCAT(IF($AW153=1,"",_xlfn.CONCAT(I$5,IF(OR($BO153="",$BO153=$BL153),"",I$6),I$7,_xlfn.XLOOKUP($BF153,仮想キートップ,キー位置),I$8,_xlfn.XLOOKUP($BG153,仮想キートップ,キー位置),I$9,_xlfn.XLOOKUP($BE153,仮想キートップ,入力コード),I$10,$BL153,I$11,_xlfn.XLOOKUP($BE153,仮想キートップ,キー位置),I$12,_xlfn.XLOOKUP($BE153,仮想キートップ,キー位置),I$13)),I$5,IF(OR($BO153="",$BO153=$BL153),"",I$6),I$14,_xlfn.XLOOKUP($BF153,仮想キートップ,キー位置),I$8,_xlfn.XLOOKUP($BG153,仮想キートップ,キー位置),I$9,_xlfn.XLOOKUP($BE153,仮想キートップ,入力コード),IF(AND(_xlfn.XLOOKUP($BH153,ひらがな,移動単位)=2,LEFT($BH153)=$AV153),_xlfn.CONCAT(I$17,_xlfn.XLOOKUP(_xlfn.CONCAT("(",RIGHT($BH153),")"),ひらがな,ローマ字コード)),_xlfn.CONCAT(I$15,$BL153)),I$11,_xlfn.XLOOKUP($BE153,仮想キートップ,キー位置),I$12,_xlfn.XLOOKUP($BE153,仮想キートップ,キー位置),I$13,I$5,IF(OR($BO153="",$BO153=$BL153),"",I$6),I$16,_xlfn.XLOOKUP($BF153,仮想キートップ,キー位置),I$8,_xlfn.XLOOKUP($BG153,仮想キートップ,キー位置),I$9,_xlfn.XLOOKUP($BE153,仮想キートップ,入力コード),I$17,$BL153,I$11,_xlfn.XLOOKUP($BE153,仮想キートップ,キー位置),I$12,_xlfn.XLOOKUP($BE153,仮想キートップ,キー位置),I$13,IF(OR($BO153="",$BO153=$BL153),"",_xlfn.CONCAT(IF($AW153=1,"",_xlfn.CONCAT(I$5,I$7,_xlfn.XLOOKUP($BF153,仮想キートップ,キー位置),I$8,_xlfn.XLOOKUP($BG153,仮想キートップ,キー位置),I$9,_xlfn.XLOOKUP($BE153,仮想キートップ,入力コード),I$10,$BO153,I$11,_xlfn.XLOOKUP($BE153,仮想キートップ,キー位置),I$12,_xlfn.XLOOKUP($BE153,仮想キートップ,キー位置),I$13)),I$5,I$14,_xlfn.XLOOKUP($BF153,仮想キートップ,キー位置),I$8,_xlfn.XLOOKUP($BG153,仮想キートップ,キー位置),I$9,_xlfn.XLOOKUP($BE153,仮想キートップ,入力コード),I$15,$BO153,I$11,_xlfn.XLOOKUP($BE153,仮想キートップ,キー位置),I$12,_xlfn.XLOOKUP($BE153,仮想キートップ,キー位置),I$13,I$5,I$16,_xlfn.XLOOKUP($BF153,仮想キートップ,キー位置),I$8,_xlfn.XLOOKUP($BG153,仮想キートップ,キー位置),I$9,_xlfn.XLOOKUP($BE153,仮想キートップ,入力コード),I$17,$BO153,I$11,_xlfn.XLOOKUP($BE153,仮想キートップ,キー位置),I$12,_xlfn.XLOOKUP($BE153,仮想キートップ,キー位置),I$13))),"")</f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67"/>
        <v/>
      </c>
      <c r="M153" s="110" t="str">
        <f t="shared" ref="M153:M216" si="175">IF(AND($AB153=2,$AC153="A"),_xlfn.CONCAT(L$5,IF(OR($BO153="",$BO153=$BL153),"",L$6),L$7,_xlfn.XLOOKUP($BF153,仮想キートップ,キー位置),IF(AND($AZ153&lt;&gt;"",$BL153=$BN153),L$18,L$8),_xlfn.XLOOKUP($BE153,仮想キートップ,入力コード),L$9,IF($BB153="",_xlfn.CONCAT($BL153,","),""),L$10,_xlfn.XLOOKUP($BE153,仮想キートップ,キー位置),L$11,$AG153,IF($BB153="",L$12,_xlfn.CONCAT(L$13,$BL153,L$14)),_xlfn.XLOOKUP($BE153,仮想キートップ,キー位置),L$15,L$5,IF(OR($BO153="",$BO153=$BL153),"",L$6),L$16,_xlfn.XLOOKUP($BF153,仮想キートップ,キー位置),IF(AND($AZ153&lt;&gt;"",$BL153=$BN153),L$18,L$8),_xlfn.XLOOKUP($BE153,仮想キートップ,入力コード),L$17,IF($BB153="",_xlfn.CONCAT($BL153,","),""),L$10,_xlfn.XLOOKUP($BE153,仮想キートップ,キー位置),L$11,$AG153,IF($BB153="",L$12,_xlfn.CONCAT(L$13,$BL153,L$14)),_xlfn.XLOOKUP($BE153,仮想キートップ,キー位置),L$15,IF(OR($BO153="",$BO153=$BL153),"",_xlfn.CONCAT(L$5,L$7,_xlfn.XLOOKUP($BF153,仮想キートップ,キー位置),IF(AND($AZ153&lt;&gt;"",$BL153=$BN153),L$18,L$8),_xlfn.XLOOKUP($BE153,仮想キートップ,入力コード),L$9,IF($BB153="",_xlfn.CONCAT($BO153,","),""),L$10,_xlfn.XLOOKUP($BE153,仮想キートップ,キー位置),L$11,$AG153,IF($BB153="",L$12,_xlfn.CONCAT(L$13,$BO153,L$14)),_xlfn.XLOOKUP($BE153,仮想キートップ,キー位置),L$15,L$5,L$16,_xlfn.XLOOKUP($BF153,仮想キートップ,キー位置),IF(AND($AZ153&lt;&gt;"",$BL153=$BN153),L$18,L$8),_xlfn.XLOOKUP($BE153,仮想キートップ,入力コード),L$17,IF($BB153="",_xlfn.CONCAT($BO153,","),""),L$10,_xlfn.XLOOKUP($BE153,仮想キートップ,キー位置),L$11,$AG153,IF($BB153="",L$12,_xlfn.CONCAT(L$13,$BO153,L$14)),_xlfn.XLOOKUP($BE153,仮想キートップ,キー位置),L$15))),"")</f>
        <v/>
      </c>
      <c r="N153" s="110" t="str">
        <f t="shared" si="168"/>
        <v/>
      </c>
      <c r="O153" s="110" t="str">
        <f t="shared" ref="O153:O216" si="176">IF(AND($AB153=2,$AC153="B"),_xlfn.CONCAT(N$5,IF(OR($BO153="",$BO153=$BL153),"",N$6),N$7,_xlfn.XLOOKUP($BF153,仮想キートップ,キー位置),IF(AND($AZ153&lt;&gt;"",$BL153=$BN153),N$18,N$8),_xlfn.XLOOKUP($BE153,仮想キートップ,入力コード),N$9,IF($BB153="",_xlfn.CONCAT($BL153,","),""),N$10,_xlfn.XLOOKUP($BE153,仮想キートップ,キー位置),N$11,$AG153,IF($BB153="",N$12,_xlfn.CONCAT(N$13,$BL153,N$14)),_xlfn.XLOOKUP($BE153,仮想キートップ,キー位置),N$15,N$5,IF(OR($BO153="",$BO153=$BL153),"",N$6),N$16,_xlfn.XLOOKUP($BF153,仮想キートップ,キー位置),IF(AND($AZ153&lt;&gt;"",$BL153=$BN153),N$18,N$8),_xlfn.XLOOKUP($BE153,仮想キートップ,入力コード),N$17,IF($BB153="",_xlfn.CONCAT($BL153,","),""),N$10,_xlfn.XLOOKUP($BE153,仮想キートップ,キー位置),N$11,$AG153,IF($BB153="",N$12,_xlfn.CONCAT(N$13,$BL153,N$14)),_xlfn.XLOOKUP($BE153,仮想キートップ,キー位置),N$15,IF(OR($BO153="",$BO153=$BL153),"",_xlfn.CONCAT(N$5,N$7,_xlfn.XLOOKUP($BF153,仮想キートップ,キー位置),IF(AND($AZ153&lt;&gt;"",$BL153=$BN153),N$18,N$8),_xlfn.XLOOKUP($BE153,仮想キートップ,入力コード),N$9,IF($BB153="",_xlfn.CONCAT($BO153,","),""),N$10,_xlfn.XLOOKUP($BE153,仮想キートップ,キー位置),N$11,$AG153,IF($BB153="",N$12,_xlfn.CONCAT(N$13,$BO153,N$14)),_xlfn.XLOOKUP($BE153,仮想キートップ,キー位置),N$15,N$5,N$16,_xlfn.XLOOKUP($BF153,仮想キートップ,キー位置),IF(AND($AZ153&lt;&gt;"",$BL153=$BN153),N$18,N$8),_xlfn.XLOOKUP($BE153,仮想キートップ,入力コード),N$17,IF($BB153="",_xlfn.CONCAT($BO153,","),""),N$10,_xlfn.XLOOKUP($BE153,仮想キートップ,キー位置),N$11,$AG153,IF($BB153="",N$12,_xlfn.CONCAT(N$13,$BO153,N$14)),_xlfn.XLOOKUP($BE153,仮想キートップ,キー位置),N$15))),"")</f>
        <v/>
      </c>
      <c r="P153" s="110" t="str">
        <f t="shared" si="169"/>
        <v/>
      </c>
      <c r="Q153" s="110" t="str">
        <f t="shared" ref="Q153:Q216" si="177">IF(AND($AB153=2,$AC153="C"),_xlfn.CONCAT(P$5,IF(OR($BO153="",$BO153=$BL153),"",P$6),P$7,_xlfn.XLOOKUP($BF153,仮想キートップ,キー位置),IF(AND($AZ153&lt;&gt;"",$BL153=$BN153),P$18,P$8),_xlfn.XLOOKUP($BE153,仮想キートップ,入力コード),P$9,IF($BB153="",_xlfn.CONCAT($BL153,","),""),P$10,_xlfn.XLOOKUP($BE153,仮想キートップ,キー位置),P$11,$AG153,IF($BB153="",P$12,_xlfn.CONCAT(P$13,$BL153,P$14)),_xlfn.XLOOKUP($BE153,仮想キートップ,キー位置),P$15,P$5,IF(OR($BO153="",$BO153=$BL153),"",P$6),P$16,_xlfn.XLOOKUP($BF153,仮想キートップ,キー位置),IF(AND($AZ153&lt;&gt;"",$BL153=$BN153),P$18,P$8),_xlfn.XLOOKUP($BE153,仮想キートップ,入力コード),P$17,IF($BB153="",_xlfn.CONCAT($BL153,","),""),P$10,_xlfn.XLOOKUP($BE153,仮想キートップ,キー位置),P$11,$AG153,IF($BB153="",P$12,_xlfn.CONCAT(P$13,$BL153,P$14)),_xlfn.XLOOKUP($BE153,仮想キートップ,キー位置),P$15,IF(OR($BO153="",$BO153=$BL153),"",_xlfn.CONCAT(P$5,P$7,_xlfn.XLOOKUP($BF153,仮想キートップ,キー位置),IF(AND($AZ153&lt;&gt;"",$BL153=$BN153),P$18,P$8),_xlfn.XLOOKUP($BE153,仮想キートップ,入力コード),P$9,IF($BB153="",_xlfn.CONCAT($BO153,","),""),P$10,_xlfn.XLOOKUP($BE153,仮想キートップ,キー位置),P$11,$AG153,IF($BB153="",P$12,_xlfn.CONCAT(P$13,$BO153,P$14)),_xlfn.XLOOKUP($BE153,仮想キートップ,キー位置),P$15,P$5,P$16,_xlfn.XLOOKUP($BF153,仮想キートップ,キー位置),IF(AND($AZ153&lt;&gt;"",$BL153=$BN153),P$18,P$8),_xlfn.XLOOKUP($BE153,仮想キートップ,入力コード),P$17,IF($BB153="",_xlfn.CONCAT($BO153,","),""),P$10,_xlfn.XLOOKUP($BE153,仮想キートップ,キー位置),P$11,$AG153,IF($BB153="",P$12,_xlfn.CONCAT(P$13,$BO153,P$14)),_xlfn.XLOOKUP($BE153,仮想キートップ,キー位置),P$15))),"")</f>
        <v/>
      </c>
      <c r="R153" s="110" t="str">
        <f t="shared" si="139"/>
        <v/>
      </c>
      <c r="S153" s="110" t="str">
        <f t="shared" si="140"/>
        <v/>
      </c>
      <c r="T153" s="110" t="str">
        <f t="shared" si="141"/>
        <v/>
      </c>
      <c r="U153" s="353"/>
      <c r="V153" s="116" t="str">
        <f t="shared" si="170"/>
        <v/>
      </c>
      <c r="W153" s="110" t="str">
        <f t="shared" ref="W153:W216" si="178">IF(AND($AZ153&lt;&gt;"",$AB153=3,OR($BL153&lt;&gt;$BN153,AND($BP153&lt;&gt;"",$BP153&lt;&gt;$BN153))),IF(OR($BP153="",$BP153=$BN153),_xlfn.CONCAT(V$5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$13),_xlfn.CONCAT(V$5,V$6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$6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$6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,V$5,V$7,_xlfn.XLOOKUP($BE153,仮想キートップ,キー位置),V$8,_xlfn.XLOOKUP($BG153,仮想キートップ,キー位置),V$9,_xlfn.XLOOKUP($BF153,仮想キートップ,入力コード),V$10,$BP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P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P153,V$11,_xlfn.XLOOKUP($BF153,仮想キートップ,キー位置),V$12,_xlfn.XLOOKUP($BF153,仮想キートップ,キー位置),V$13)),"")</f>
        <v/>
      </c>
      <c r="X153" s="110" t="str">
        <f t="shared" ref="X153:X216" si="179">IF(AND($AZ153&lt;&gt;"",$AB153=3,OR($BL153&lt;&gt;$BN153,AND($BP153&lt;&gt;"",$BP153&lt;&gt;$BN153))),IF(OR($BP153="",$BP153=$BN153),_xlfn.CONCAT(V$5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$13),_xlfn.CONCAT(V$5,V$6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$6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$6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,V$5,V$7,_xlfn.XLOOKUP($BF153,仮想キートップ,キー位置),V$8,_xlfn.XLOOKUP($BG153,仮想キートップ,キー位置),V$9,_xlfn.XLOOKUP($BE153,仮想キートップ,入力コード),V$10,$BP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P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P153,V$11,_xlfn.XLOOKUP($BE153,仮想キートップ,キー位置),V$12,_xlfn.XLOOKUP($BE153,仮想キートップ,キー位置),V$13)),"")</f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42"/>
        <v>3</v>
      </c>
      <c r="AC153" s="27" t="str">
        <f t="shared" si="143"/>
        <v>C</v>
      </c>
      <c r="AD153" s="27">
        <f t="shared" si="144"/>
        <v>1</v>
      </c>
      <c r="AE153" s="27">
        <f t="shared" si="145"/>
        <v>2</v>
      </c>
      <c r="AF153" s="34">
        <f t="shared" si="146"/>
        <v>8796095184896</v>
      </c>
      <c r="AG153" s="218">
        <f t="shared" si="147"/>
        <v>0</v>
      </c>
      <c r="AH153" s="94"/>
      <c r="AI153" s="56" t="str">
        <f t="shared" si="148"/>
        <v>右半</v>
      </c>
      <c r="AJ153" s="57" t="str">
        <f t="shared" si="149"/>
        <v>し</v>
      </c>
      <c r="AK153" s="58">
        <f t="shared" si="150"/>
        <v>8796093087744</v>
      </c>
      <c r="AL153" s="59" t="str">
        <f t="shared" si="151"/>
        <v/>
      </c>
      <c r="AM153" s="57">
        <f t="shared" si="152"/>
        <v>0</v>
      </c>
      <c r="AN153" s="56" t="str">
        <f t="shared" si="153"/>
        <v>右半</v>
      </c>
      <c r="AO153" s="57" t="str">
        <f t="shared" si="154"/>
        <v>え</v>
      </c>
      <c r="AP153" s="58">
        <f t="shared" si="155"/>
        <v>8796095119360</v>
      </c>
      <c r="AQ153" s="59" t="str">
        <f t="shared" si="156"/>
        <v/>
      </c>
      <c r="AR153" s="57">
        <f t="shared" si="157"/>
        <v>0</v>
      </c>
      <c r="AS153" s="56" t="str">
        <f t="shared" si="158"/>
        <v>し</v>
      </c>
      <c r="AT153" s="57" t="str">
        <f t="shared" si="159"/>
        <v>え</v>
      </c>
      <c r="AU153" s="58">
        <f t="shared" si="160"/>
        <v>2162688</v>
      </c>
      <c r="AV153" s="59" t="str">
        <f t="shared" si="161"/>
        <v/>
      </c>
      <c r="AW153" s="60">
        <f t="shared" si="162"/>
        <v>0</v>
      </c>
      <c r="AX153" s="94"/>
      <c r="AY153" s="140">
        <v>322</v>
      </c>
      <c r="AZ153" s="2"/>
      <c r="BA153" s="418"/>
      <c r="BB153" s="13"/>
      <c r="BC153" s="4" t="s">
        <v>298</v>
      </c>
      <c r="BD153" s="16" t="s">
        <v>462</v>
      </c>
      <c r="BE153" s="16" t="s">
        <v>80</v>
      </c>
      <c r="BF153" s="16" t="s">
        <v>29</v>
      </c>
      <c r="BG153" s="124" t="s">
        <v>20</v>
      </c>
      <c r="BH153" s="26" t="s">
        <v>484</v>
      </c>
      <c r="BI153" s="6"/>
      <c r="BJ153" s="7"/>
      <c r="BK153" s="15"/>
      <c r="BL153" s="149" t="str">
        <f t="shared" si="163"/>
        <v>{"key_code":"s"},{"key_code":"y"},{"key_code":"e"}</v>
      </c>
      <c r="BM153" s="107"/>
      <c r="BN153" s="149" t="str">
        <f t="shared" si="164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65"/>
        <v/>
      </c>
      <c r="G154" s="110" t="str">
        <f t="shared" si="171"/>
        <v/>
      </c>
      <c r="H154" s="110" t="str">
        <f t="shared" si="172"/>
        <v/>
      </c>
      <c r="I154" s="110" t="str">
        <f t="shared" si="16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3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67"/>
        <v/>
      </c>
      <c r="M154" s="110" t="str">
        <f t="shared" si="175"/>
        <v/>
      </c>
      <c r="N154" s="110" t="str">
        <f t="shared" si="168"/>
        <v/>
      </c>
      <c r="O154" s="110" t="str">
        <f t="shared" si="176"/>
        <v/>
      </c>
      <c r="P154" s="110" t="str">
        <f t="shared" si="169"/>
        <v/>
      </c>
      <c r="Q154" s="110" t="str">
        <f t="shared" si="177"/>
        <v/>
      </c>
      <c r="R154" s="110" t="str">
        <f t="shared" ref="R154:R217" si="180">IF(AND($AB154=1,$AC154="A"),_xlfn.CONCAT(R$3,$BE154,R$4,IF(OR($BO154="",$BO154=$BL154),"",R$6),R$7,IF(_xlfn.XLOOKUP($BE154,仮想キートップ,十六進数文字)=0,R$8,R$9),_xlfn.XLOOKUP($BE154,仮想キートップ,入力コード),R$10,$BL154,R$11,_xlfn.XLOOKUP($BE154,仮想キートップ,キー位置),R$12,IF($AG154=0,0,2),R$13,_xlfn.XLOOKUP($BE154,仮想キートップ,キー位置),R$14,R$5,IF(OR($BO154="",$BO154=$BL154),"",R$6),R$15,IF(_xlfn.XLOOKUP($BE154,仮想キートップ,十六進数文字)=0,R$8,R$9),_xlfn.XLOOKUP($BE154,仮想キートップ,入力コード),R$10,$BL154,R$11,_xlfn.XLOOKUP($BE154,仮想キートップ,キー位置),R$12,$AG154,R$16,_xlfn.XLOOKUP($BE154,仮想キートップ,キー位置),R$14,IF(OR($BO154="",$BO154=$BL154),"",_xlfn.CONCAT(R$5,R$7,IF(_xlfn.XLOOKUP($BE154,仮想キートップ,十六進数文字)=0,R$8,R$9),_xlfn.XLOOKUP($BE154,仮想キートップ,入力コード),R$10,$BO154,R$11,_xlfn.XLOOKUP($BE154,仮想キートップ,キー位置),R$12,IF($AG154=0,0,2),R$13,_xlfn.XLOOKUP($BE154,仮想キートップ,キー位置),R$14,R$5,R$15,IF(_xlfn.XLOOKUP($BE154,仮想キートップ,十六進数文字)=0,R$8,R$9),_xlfn.XLOOKUP($BE154,仮想キートップ,入力コード),R$10,$BO154,R$11,_xlfn.XLOOKUP($BE154,仮想キートップ,キー位置),R$12,$AG154,R$16,_xlfn.XLOOKUP($BE154,仮想キートップ,キー位置),R$14))),"")</f>
        <v/>
      </c>
      <c r="S154" s="110" t="str">
        <f t="shared" ref="S154:S217" si="181">IF(AND($AB154=1,$AC154="B"),_xlfn.CONCAT(S$3,$BE154,S$4,IF(OR($BO154="",$BO154=$BL154),"",S$6),S$7,IF(_xlfn.XLOOKUP($BE154,仮想キートップ,十六進数文字)=0,S$8,S$9),_xlfn.XLOOKUP($BE154,仮想キートップ,入力コード),S$10,$BL154,S$11,_xlfn.XLOOKUP($BE154,仮想キートップ,キー位置),S$12,IF($AG154=0,0,2),S$13,_xlfn.XLOOKUP($BE154,仮想キートップ,キー位置),S$14,S$5,IF(OR($BO154="",$BO154=$BL154),"",S$6),S$15,IF(_xlfn.XLOOKUP($BE154,仮想キートップ,十六進数文字)=0,S$8,S$9),_xlfn.XLOOKUP($BE154,仮想キートップ,入力コード),S$10,$BL154,S$11,_xlfn.XLOOKUP($BE154,仮想キートップ,キー位置),S$12,$AG154,S$16,_xlfn.XLOOKUP($BE154,仮想キートップ,キー位置),S$14,IF(OR($BO154="",$BO154=$BL154),"",_xlfn.CONCAT(S$5,S$7,IF(_xlfn.XLOOKUP($BE154,仮想キートップ,十六進数文字)=0,S$8,S$9),_xlfn.XLOOKUP($BE154,仮想キートップ,入力コード),S$10,$BO154,S$11,_xlfn.XLOOKUP($BE154,仮想キートップ,キー位置),S$12,IF($AG154=0,0,2),S$13,_xlfn.XLOOKUP($BE154,仮想キートップ,キー位置),S$14,S$5,S$15,IF(_xlfn.XLOOKUP($BE154,仮想キートップ,十六進数文字)=0,S$8,S$9),_xlfn.XLOOKUP($BE154,仮想キートップ,入力コード),S$10,$BO154,S$11,_xlfn.XLOOKUP($BE154,仮想キートップ,キー位置),S$12,$AG154,S$16,_xlfn.XLOOKUP($BE154,仮想キートップ,キー位置),S$14))),"")</f>
        <v/>
      </c>
      <c r="T154" s="110" t="str">
        <f t="shared" ref="T154:T217" si="182">IF(AND($AB154=1,$AC154="C"),_xlfn.CONCAT(T$3,$BE154,T$4,IF(OR($BO154="",$BO154=$BL154),"",T$6),T$7,IF(_xlfn.XLOOKUP($BE154,仮想キートップ,十六進数文字)=0,T$8,T$9),_xlfn.XLOOKUP($BE154,仮想キートップ,入力コード),T$10,$BL154,T$11,_xlfn.XLOOKUP($BE154,仮想キートップ,キー位置),T$12,IF($AG154=0,0,2),T$13,_xlfn.XLOOKUP($BE154,仮想キートップ,キー位置),T$14,T$5,IF(OR($BO154="",$BO154=$BL154),"",T$6),T$15,IF(_xlfn.XLOOKUP($BE154,仮想キートップ,十六進数文字)=0,T$8,T$9),_xlfn.XLOOKUP($BE154,仮想キートップ,入力コード),T$10,$BL154,T$11,_xlfn.XLOOKUP($BE154,仮想キートップ,キー位置),T$12,$AG154,T$16,_xlfn.XLOOKUP($BE154,仮想キートップ,キー位置),T$14,IF(OR($BO154="",$BO154=$BL154),"",_xlfn.CONCAT(T$5,T$7,IF(_xlfn.XLOOKUP($BE154,仮想キートップ,十六進数文字)=0,T$8,T$9),_xlfn.XLOOKUP($BE154,仮想キートップ,入力コード),T$10,$BO154,T$11,_xlfn.XLOOKUP($BE154,仮想キートップ,キー位置),T$12,IF($AG154=0,0,2),T$13,_xlfn.XLOOKUP($BE154,仮想キートップ,キー位置),T$14,T$5,T$15,IF(_xlfn.XLOOKUP($BE154,仮想キートップ,十六進数文字)=0,T$8,T$9),_xlfn.XLOOKUP($BE154,仮想キートップ,入力コード),T$10,$BO154,T$11,_xlfn.XLOOKUP($BE154,仮想キートップ,キー位置),T$12,$AG154,T$16,_xlfn.XLOOKUP($BE154,仮想キートップ,キー位置),T$14))),"")</f>
        <v/>
      </c>
      <c r="U154" s="353"/>
      <c r="V154" s="116" t="str">
        <f t="shared" si="170"/>
        <v/>
      </c>
      <c r="W154" s="110" t="str">
        <f t="shared" si="178"/>
        <v/>
      </c>
      <c r="X154" s="110" t="str">
        <f t="shared" si="179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42"/>
        <v>3</v>
      </c>
      <c r="AC154" s="27" t="str">
        <f t="shared" si="143"/>
        <v>C</v>
      </c>
      <c r="AD154" s="27">
        <f t="shared" si="144"/>
        <v>1</v>
      </c>
      <c r="AE154" s="27">
        <f t="shared" si="145"/>
        <v>2</v>
      </c>
      <c r="AF154" s="34">
        <f t="shared" si="146"/>
        <v>8796631990272</v>
      </c>
      <c r="AG154" s="218">
        <f t="shared" si="147"/>
        <v>0</v>
      </c>
      <c r="AH154" s="94"/>
      <c r="AI154" s="56" t="str">
        <f t="shared" si="148"/>
        <v>右半</v>
      </c>
      <c r="AJ154" s="57" t="str">
        <f t="shared" si="149"/>
        <v>ち</v>
      </c>
      <c r="AK154" s="58">
        <f t="shared" si="150"/>
        <v>8796629893120</v>
      </c>
      <c r="AL154" s="59" t="str">
        <f t="shared" si="151"/>
        <v/>
      </c>
      <c r="AM154" s="57">
        <f t="shared" si="152"/>
        <v>0</v>
      </c>
      <c r="AN154" s="56" t="str">
        <f t="shared" si="153"/>
        <v>右半</v>
      </c>
      <c r="AO154" s="57" t="str">
        <f t="shared" si="154"/>
        <v>え</v>
      </c>
      <c r="AP154" s="58">
        <f t="shared" si="155"/>
        <v>8796095119360</v>
      </c>
      <c r="AQ154" s="59" t="str">
        <f t="shared" si="156"/>
        <v/>
      </c>
      <c r="AR154" s="57">
        <f t="shared" si="157"/>
        <v>0</v>
      </c>
      <c r="AS154" s="56" t="str">
        <f t="shared" si="158"/>
        <v>ち</v>
      </c>
      <c r="AT154" s="57" t="str">
        <f t="shared" si="159"/>
        <v>え</v>
      </c>
      <c r="AU154" s="58">
        <f t="shared" si="160"/>
        <v>538968064</v>
      </c>
      <c r="AV154" s="59" t="str">
        <f t="shared" si="161"/>
        <v/>
      </c>
      <c r="AW154" s="60">
        <f t="shared" si="162"/>
        <v>0</v>
      </c>
      <c r="AX154" s="94"/>
      <c r="AY154" s="140">
        <v>323</v>
      </c>
      <c r="AZ154" s="2"/>
      <c r="BA154" s="418"/>
      <c r="BB154" s="13"/>
      <c r="BC154" s="4" t="s">
        <v>298</v>
      </c>
      <c r="BD154" s="16" t="s">
        <v>462</v>
      </c>
      <c r="BE154" s="16" t="s">
        <v>80</v>
      </c>
      <c r="BF154" s="16" t="s">
        <v>49</v>
      </c>
      <c r="BG154" s="124" t="s">
        <v>20</v>
      </c>
      <c r="BH154" s="26" t="s">
        <v>485</v>
      </c>
      <c r="BI154" s="6"/>
      <c r="BJ154" s="7"/>
      <c r="BK154" s="15"/>
      <c r="BL154" s="149" t="str">
        <f t="shared" si="163"/>
        <v>{"key_code":"t"},{"key_code":"y"},{"key_code":"e"}</v>
      </c>
      <c r="BM154" s="107"/>
      <c r="BN154" s="149" t="str">
        <f t="shared" si="164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65"/>
        <v/>
      </c>
      <c r="G155" s="110" t="str">
        <f t="shared" si="171"/>
        <v/>
      </c>
      <c r="H155" s="110" t="str">
        <f t="shared" si="172"/>
        <v/>
      </c>
      <c r="I155" s="110" t="str">
        <f t="shared" si="16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4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67"/>
        <v/>
      </c>
      <c r="M155" s="110" t="str">
        <f t="shared" si="175"/>
        <v/>
      </c>
      <c r="N155" s="110" t="str">
        <f t="shared" si="168"/>
        <v/>
      </c>
      <c r="O155" s="110" t="str">
        <f t="shared" si="176"/>
        <v/>
      </c>
      <c r="P155" s="110" t="str">
        <f t="shared" si="169"/>
        <v/>
      </c>
      <c r="Q155" s="110" t="str">
        <f t="shared" si="177"/>
        <v/>
      </c>
      <c r="R155" s="110" t="str">
        <f t="shared" si="180"/>
        <v/>
      </c>
      <c r="S155" s="110" t="str">
        <f t="shared" si="181"/>
        <v/>
      </c>
      <c r="T155" s="110" t="str">
        <f t="shared" si="182"/>
        <v/>
      </c>
      <c r="U155" s="353"/>
      <c r="V155" s="116" t="str">
        <f t="shared" si="170"/>
        <v/>
      </c>
      <c r="W155" s="110" t="str">
        <f t="shared" si="178"/>
        <v/>
      </c>
      <c r="X155" s="110" t="str">
        <f t="shared" si="179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42"/>
        <v>3</v>
      </c>
      <c r="AC155" s="27" t="str">
        <f t="shared" si="143"/>
        <v>C</v>
      </c>
      <c r="AD155" s="27">
        <f t="shared" si="144"/>
        <v>1</v>
      </c>
      <c r="AE155" s="27">
        <f t="shared" si="145"/>
        <v>2</v>
      </c>
      <c r="AF155" s="34">
        <f t="shared" si="146"/>
        <v>2149646336</v>
      </c>
      <c r="AG155" s="218">
        <f t="shared" si="147"/>
        <v>0</v>
      </c>
      <c r="AH155" s="94"/>
      <c r="AI155" s="56" t="str">
        <f t="shared" si="148"/>
        <v>右濁</v>
      </c>
      <c r="AJ155" s="57" t="str">
        <f t="shared" si="149"/>
        <v>し</v>
      </c>
      <c r="AK155" s="58">
        <f t="shared" si="150"/>
        <v>2147549184</v>
      </c>
      <c r="AL155" s="59" t="str">
        <f t="shared" si="151"/>
        <v>じ</v>
      </c>
      <c r="AM155" s="57">
        <f t="shared" si="152"/>
        <v>1</v>
      </c>
      <c r="AN155" s="56" t="str">
        <f t="shared" si="153"/>
        <v>右濁</v>
      </c>
      <c r="AO155" s="57" t="str">
        <f t="shared" si="154"/>
        <v>え</v>
      </c>
      <c r="AP155" s="58">
        <f t="shared" si="155"/>
        <v>2149580800</v>
      </c>
      <c r="AQ155" s="59" t="str">
        <f t="shared" si="156"/>
        <v/>
      </c>
      <c r="AR155" s="57">
        <f t="shared" si="157"/>
        <v>0</v>
      </c>
      <c r="AS155" s="56" t="str">
        <f t="shared" si="158"/>
        <v>し</v>
      </c>
      <c r="AT155" s="57" t="str">
        <f t="shared" si="159"/>
        <v>え</v>
      </c>
      <c r="AU155" s="58">
        <f t="shared" si="160"/>
        <v>2162688</v>
      </c>
      <c r="AV155" s="59" t="str">
        <f t="shared" si="161"/>
        <v/>
      </c>
      <c r="AW155" s="60">
        <f t="shared" si="162"/>
        <v>0</v>
      </c>
      <c r="AX155" s="94"/>
      <c r="AY155" s="140">
        <v>324</v>
      </c>
      <c r="AZ155" s="2"/>
      <c r="BA155" s="418"/>
      <c r="BB155" s="13"/>
      <c r="BC155" s="4" t="s">
        <v>298</v>
      </c>
      <c r="BD155" s="16" t="s">
        <v>462</v>
      </c>
      <c r="BE155" s="16" t="s">
        <v>51</v>
      </c>
      <c r="BF155" s="16" t="s">
        <v>29</v>
      </c>
      <c r="BG155" s="124" t="s">
        <v>20</v>
      </c>
      <c r="BH155" s="26" t="s">
        <v>486</v>
      </c>
      <c r="BI155" s="6"/>
      <c r="BJ155" s="7"/>
      <c r="BK155" s="15"/>
      <c r="BL155" s="149" t="str">
        <f t="shared" si="163"/>
        <v>{"key_code":"j"},{"key_code":"e"}</v>
      </c>
      <c r="BM155" s="107"/>
      <c r="BN155" s="149" t="str">
        <f t="shared" si="164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65"/>
        <v/>
      </c>
      <c r="G156" s="110" t="str">
        <f t="shared" si="171"/>
        <v/>
      </c>
      <c r="H156" s="110" t="str">
        <f t="shared" si="172"/>
        <v/>
      </c>
      <c r="I156" s="110" t="str">
        <f t="shared" si="16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67"/>
        <v/>
      </c>
      <c r="M156" s="110" t="str">
        <f t="shared" si="175"/>
        <v/>
      </c>
      <c r="N156" s="110" t="str">
        <f t="shared" si="168"/>
        <v/>
      </c>
      <c r="O156" s="110" t="str">
        <f t="shared" si="176"/>
        <v/>
      </c>
      <c r="P156" s="110" t="str">
        <f t="shared" si="169"/>
        <v/>
      </c>
      <c r="Q156" s="110" t="str">
        <f t="shared" si="177"/>
        <v/>
      </c>
      <c r="R156" s="110" t="str">
        <f t="shared" si="180"/>
        <v/>
      </c>
      <c r="S156" s="110" t="str">
        <f t="shared" si="181"/>
        <v/>
      </c>
      <c r="T156" s="110" t="str">
        <f t="shared" si="182"/>
        <v/>
      </c>
      <c r="U156" s="353"/>
      <c r="V156" s="116" t="str">
        <f t="shared" si="170"/>
        <v/>
      </c>
      <c r="W156" s="110" t="str">
        <f t="shared" si="178"/>
        <v/>
      </c>
      <c r="X156" s="110" t="str">
        <f t="shared" si="179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42"/>
        <v>3</v>
      </c>
      <c r="AC156" s="27" t="str">
        <f t="shared" si="143"/>
        <v>C</v>
      </c>
      <c r="AD156" s="27">
        <f t="shared" si="144"/>
        <v>1</v>
      </c>
      <c r="AE156" s="27">
        <f t="shared" si="145"/>
        <v>2</v>
      </c>
      <c r="AF156" s="34">
        <f t="shared" si="146"/>
        <v>2686451712</v>
      </c>
      <c r="AG156" s="218">
        <f t="shared" si="147"/>
        <v>0</v>
      </c>
      <c r="AH156" s="94"/>
      <c r="AI156" s="56" t="str">
        <f t="shared" si="148"/>
        <v>右濁</v>
      </c>
      <c r="AJ156" s="57" t="str">
        <f t="shared" si="149"/>
        <v>ち</v>
      </c>
      <c r="AK156" s="58">
        <f t="shared" si="150"/>
        <v>2684354560</v>
      </c>
      <c r="AL156" s="59" t="str">
        <f t="shared" si="151"/>
        <v>ぢ</v>
      </c>
      <c r="AM156" s="57">
        <f t="shared" si="152"/>
        <v>1</v>
      </c>
      <c r="AN156" s="56" t="str">
        <f t="shared" si="153"/>
        <v>右濁</v>
      </c>
      <c r="AO156" s="57" t="str">
        <f t="shared" si="154"/>
        <v>え</v>
      </c>
      <c r="AP156" s="58">
        <f t="shared" si="155"/>
        <v>2149580800</v>
      </c>
      <c r="AQ156" s="59" t="str">
        <f t="shared" si="156"/>
        <v/>
      </c>
      <c r="AR156" s="57">
        <f t="shared" si="157"/>
        <v>0</v>
      </c>
      <c r="AS156" s="56" t="str">
        <f t="shared" si="158"/>
        <v>ち</v>
      </c>
      <c r="AT156" s="57" t="str">
        <f t="shared" si="159"/>
        <v>え</v>
      </c>
      <c r="AU156" s="58">
        <f t="shared" si="160"/>
        <v>538968064</v>
      </c>
      <c r="AV156" s="59" t="str">
        <f t="shared" si="161"/>
        <v/>
      </c>
      <c r="AW156" s="60">
        <f t="shared" si="162"/>
        <v>0</v>
      </c>
      <c r="AX156" s="94"/>
      <c r="AY156" s="140">
        <v>325</v>
      </c>
      <c r="AZ156" s="2"/>
      <c r="BA156" s="418"/>
      <c r="BB156" s="13"/>
      <c r="BC156" s="4" t="s">
        <v>298</v>
      </c>
      <c r="BD156" s="16" t="s">
        <v>462</v>
      </c>
      <c r="BE156" s="16" t="s">
        <v>51</v>
      </c>
      <c r="BF156" s="16" t="s">
        <v>49</v>
      </c>
      <c r="BG156" s="124" t="s">
        <v>20</v>
      </c>
      <c r="BH156" s="26" t="s">
        <v>487</v>
      </c>
      <c r="BI156" s="6"/>
      <c r="BJ156" s="7"/>
      <c r="BK156" s="15"/>
      <c r="BL156" s="149" t="str">
        <f t="shared" si="163"/>
        <v>{"key_code":"d"},{"key_code":"y"},{"key_code":"e"}</v>
      </c>
      <c r="BM156" s="107"/>
      <c r="BN156" s="149" t="str">
        <f t="shared" si="164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65"/>
        <v/>
      </c>
      <c r="G157" s="110" t="str">
        <f t="shared" si="171"/>
        <v/>
      </c>
      <c r="H157" s="110" t="str">
        <f t="shared" si="172"/>
        <v/>
      </c>
      <c r="I157" s="110" t="str">
        <f t="shared" si="16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4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67"/>
        <v/>
      </c>
      <c r="M157" s="110" t="str">
        <f t="shared" si="175"/>
        <v/>
      </c>
      <c r="N157" s="110" t="str">
        <f t="shared" si="168"/>
        <v/>
      </c>
      <c r="O157" s="110" t="str">
        <f t="shared" si="176"/>
        <v/>
      </c>
      <c r="P157" s="110" t="str">
        <f t="shared" si="169"/>
        <v/>
      </c>
      <c r="Q157" s="110" t="str">
        <f t="shared" si="177"/>
        <v/>
      </c>
      <c r="R157" s="110" t="str">
        <f t="shared" si="180"/>
        <v/>
      </c>
      <c r="S157" s="110" t="str">
        <f t="shared" si="181"/>
        <v/>
      </c>
      <c r="T157" s="110" t="str">
        <f t="shared" si="182"/>
        <v/>
      </c>
      <c r="U157" s="353"/>
      <c r="V157" s="116" t="str">
        <f t="shared" si="170"/>
        <v/>
      </c>
      <c r="W157" s="110" t="str">
        <f t="shared" si="178"/>
        <v/>
      </c>
      <c r="X157" s="110" t="str">
        <f t="shared" si="179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42"/>
        <v>3</v>
      </c>
      <c r="AC157" s="27" t="str">
        <f t="shared" si="143"/>
        <v>C</v>
      </c>
      <c r="AD157" s="27">
        <f t="shared" si="144"/>
        <v>1</v>
      </c>
      <c r="AE157" s="27">
        <f t="shared" si="145"/>
        <v>2</v>
      </c>
      <c r="AF157" s="34">
        <f t="shared" si="146"/>
        <v>36286031200256</v>
      </c>
      <c r="AG157" s="218">
        <f t="shared" si="147"/>
        <v>0</v>
      </c>
      <c r="AH157" s="94"/>
      <c r="AI157" s="56" t="str">
        <f t="shared" si="148"/>
        <v>左半</v>
      </c>
      <c r="AJ157" s="57" t="str">
        <f t="shared" si="149"/>
        <v>ふ</v>
      </c>
      <c r="AK157" s="58">
        <f t="shared" si="150"/>
        <v>36283883716608</v>
      </c>
      <c r="AL157" s="59" t="str">
        <f t="shared" si="151"/>
        <v>ぷ</v>
      </c>
      <c r="AM157" s="57">
        <f t="shared" si="152"/>
        <v>1</v>
      </c>
      <c r="AN157" s="56" t="str">
        <f t="shared" si="153"/>
        <v>左半</v>
      </c>
      <c r="AO157" s="57" t="str">
        <f t="shared" si="154"/>
        <v>あ</v>
      </c>
      <c r="AP157" s="58">
        <f t="shared" si="155"/>
        <v>1101659111424</v>
      </c>
      <c r="AQ157" s="59" t="str">
        <f t="shared" si="156"/>
        <v>ご</v>
      </c>
      <c r="AR157" s="57">
        <f t="shared" si="157"/>
        <v>1</v>
      </c>
      <c r="AS157" s="56" t="str">
        <f t="shared" si="158"/>
        <v>ふ</v>
      </c>
      <c r="AT157" s="57" t="str">
        <f t="shared" si="159"/>
        <v>あ</v>
      </c>
      <c r="AU157" s="58">
        <f t="shared" si="160"/>
        <v>35186519572480</v>
      </c>
      <c r="AV157" s="59" t="str">
        <f t="shared" si="161"/>
        <v/>
      </c>
      <c r="AW157" s="60">
        <f t="shared" si="162"/>
        <v>0</v>
      </c>
      <c r="AX157" s="94"/>
      <c r="AY157" s="140">
        <v>326</v>
      </c>
      <c r="AZ157" s="2"/>
      <c r="BA157" s="418"/>
      <c r="BB157" s="13"/>
      <c r="BC157" s="4" t="s">
        <v>298</v>
      </c>
      <c r="BD157" s="16" t="s">
        <v>462</v>
      </c>
      <c r="BE157" s="16" t="s">
        <v>77</v>
      </c>
      <c r="BF157" s="16" t="s">
        <v>82</v>
      </c>
      <c r="BG157" s="124" t="s">
        <v>67</v>
      </c>
      <c r="BH157" s="26" t="s">
        <v>488</v>
      </c>
      <c r="BI157" s="6"/>
      <c r="BJ157" s="7"/>
      <c r="BK157" s="15"/>
      <c r="BL157" s="149" t="str">
        <f t="shared" si="163"/>
        <v>{"key_code":"f"},{"key_code":"a"}</v>
      </c>
      <c r="BM157" s="107"/>
      <c r="BN157" s="149" t="str">
        <f t="shared" si="164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65"/>
        <v/>
      </c>
      <c r="G158" s="110" t="str">
        <f t="shared" si="171"/>
        <v/>
      </c>
      <c r="H158" s="110" t="str">
        <f t="shared" si="172"/>
        <v/>
      </c>
      <c r="I158" s="110" t="str">
        <f t="shared" si="16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4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67"/>
        <v/>
      </c>
      <c r="M158" s="110" t="str">
        <f t="shared" si="175"/>
        <v/>
      </c>
      <c r="N158" s="110" t="str">
        <f t="shared" si="168"/>
        <v/>
      </c>
      <c r="O158" s="110" t="str">
        <f t="shared" si="176"/>
        <v/>
      </c>
      <c r="P158" s="110" t="str">
        <f t="shared" si="169"/>
        <v/>
      </c>
      <c r="Q158" s="110" t="str">
        <f t="shared" si="177"/>
        <v/>
      </c>
      <c r="R158" s="110" t="str">
        <f t="shared" si="180"/>
        <v/>
      </c>
      <c r="S158" s="110" t="str">
        <f t="shared" si="181"/>
        <v/>
      </c>
      <c r="T158" s="110" t="str">
        <f t="shared" si="182"/>
        <v/>
      </c>
      <c r="U158" s="353"/>
      <c r="V158" s="116" t="str">
        <f t="shared" si="170"/>
        <v/>
      </c>
      <c r="W158" s="110" t="str">
        <f t="shared" si="178"/>
        <v/>
      </c>
      <c r="X158" s="110" t="str">
        <f t="shared" si="179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42"/>
        <v>3</v>
      </c>
      <c r="AC158" s="27" t="str">
        <f t="shared" si="143"/>
        <v>C</v>
      </c>
      <c r="AD158" s="27">
        <f t="shared" si="144"/>
        <v>1</v>
      </c>
      <c r="AE158" s="27">
        <f t="shared" si="145"/>
        <v>2</v>
      </c>
      <c r="AF158" s="34">
        <f t="shared" si="146"/>
        <v>36288178683904</v>
      </c>
      <c r="AG158" s="218">
        <f t="shared" si="147"/>
        <v>0</v>
      </c>
      <c r="AH158" s="94"/>
      <c r="AI158" s="56" t="str">
        <f t="shared" si="148"/>
        <v>左半</v>
      </c>
      <c r="AJ158" s="57" t="str">
        <f t="shared" si="149"/>
        <v>ふ</v>
      </c>
      <c r="AK158" s="58">
        <f t="shared" si="150"/>
        <v>36283883716608</v>
      </c>
      <c r="AL158" s="59" t="str">
        <f t="shared" si="151"/>
        <v>ぷ</v>
      </c>
      <c r="AM158" s="57">
        <f t="shared" si="152"/>
        <v>1</v>
      </c>
      <c r="AN158" s="56" t="str">
        <f t="shared" si="153"/>
        <v>左半</v>
      </c>
      <c r="AO158" s="57" t="str">
        <f t="shared" si="154"/>
        <v>い</v>
      </c>
      <c r="AP158" s="58">
        <f t="shared" si="155"/>
        <v>1103806595072</v>
      </c>
      <c r="AQ158" s="59" t="str">
        <f t="shared" si="156"/>
        <v/>
      </c>
      <c r="AR158" s="57">
        <f t="shared" si="157"/>
        <v>0</v>
      </c>
      <c r="AS158" s="56" t="str">
        <f t="shared" si="158"/>
        <v>ふ</v>
      </c>
      <c r="AT158" s="57" t="str">
        <f t="shared" si="159"/>
        <v>い</v>
      </c>
      <c r="AU158" s="58">
        <f t="shared" si="160"/>
        <v>35188667056128</v>
      </c>
      <c r="AV158" s="59" t="str">
        <f t="shared" si="161"/>
        <v/>
      </c>
      <c r="AW158" s="60">
        <f t="shared" si="162"/>
        <v>0</v>
      </c>
      <c r="AX158" s="94"/>
      <c r="AY158" s="140">
        <v>327</v>
      </c>
      <c r="AZ158" s="2"/>
      <c r="BA158" s="418"/>
      <c r="BB158" s="13"/>
      <c r="BC158" s="4" t="s">
        <v>298</v>
      </c>
      <c r="BD158" s="16" t="s">
        <v>462</v>
      </c>
      <c r="BE158" s="16" t="s">
        <v>77</v>
      </c>
      <c r="BF158" s="16" t="s">
        <v>82</v>
      </c>
      <c r="BG158" s="124" t="s">
        <v>69</v>
      </c>
      <c r="BH158" s="26" t="s">
        <v>489</v>
      </c>
      <c r="BI158" s="6"/>
      <c r="BJ158" s="7"/>
      <c r="BK158" s="15"/>
      <c r="BL158" s="149" t="str">
        <f t="shared" si="163"/>
        <v>{"key_code":"f"},{"key_code":"i"}</v>
      </c>
      <c r="BM158" s="107"/>
      <c r="BN158" s="149" t="str">
        <f t="shared" si="164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si="165"/>
        <v/>
      </c>
      <c r="G159" s="110" t="str">
        <f t="shared" si="171"/>
        <v/>
      </c>
      <c r="H159" s="110" t="str">
        <f t="shared" si="172"/>
        <v/>
      </c>
      <c r="I159" s="110" t="str">
        <f t="shared" si="166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4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si="167"/>
        <v/>
      </c>
      <c r="M159" s="110" t="str">
        <f t="shared" si="175"/>
        <v/>
      </c>
      <c r="N159" s="110" t="str">
        <f t="shared" si="168"/>
        <v/>
      </c>
      <c r="O159" s="110" t="str">
        <f t="shared" si="176"/>
        <v/>
      </c>
      <c r="P159" s="110" t="str">
        <f t="shared" si="169"/>
        <v/>
      </c>
      <c r="Q159" s="110" t="str">
        <f t="shared" si="177"/>
        <v/>
      </c>
      <c r="R159" s="110" t="str">
        <f t="shared" si="180"/>
        <v/>
      </c>
      <c r="S159" s="110" t="str">
        <f t="shared" si="181"/>
        <v/>
      </c>
      <c r="T159" s="110" t="str">
        <f t="shared" si="182"/>
        <v/>
      </c>
      <c r="U159" s="353"/>
      <c r="V159" s="116" t="str">
        <f t="shared" si="170"/>
        <v/>
      </c>
      <c r="W159" s="110" t="str">
        <f t="shared" si="178"/>
        <v/>
      </c>
      <c r="X159" s="110" t="str">
        <f t="shared" si="179"/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42"/>
        <v>3</v>
      </c>
      <c r="AC159" s="27" t="str">
        <f t="shared" si="143"/>
        <v>C</v>
      </c>
      <c r="AD159" s="27">
        <f t="shared" si="144"/>
        <v>1</v>
      </c>
      <c r="AE159" s="27">
        <f t="shared" si="145"/>
        <v>2</v>
      </c>
      <c r="AF159" s="34">
        <f t="shared" si="146"/>
        <v>36283885813760</v>
      </c>
      <c r="AG159" s="218">
        <f t="shared" si="147"/>
        <v>0</v>
      </c>
      <c r="AH159" s="94"/>
      <c r="AI159" s="56" t="str">
        <f t="shared" si="148"/>
        <v>左半</v>
      </c>
      <c r="AJ159" s="57" t="str">
        <f t="shared" si="149"/>
        <v>ふ</v>
      </c>
      <c r="AK159" s="58">
        <f t="shared" si="150"/>
        <v>36283883716608</v>
      </c>
      <c r="AL159" s="59" t="str">
        <f t="shared" si="151"/>
        <v>ぷ</v>
      </c>
      <c r="AM159" s="57">
        <f t="shared" si="152"/>
        <v>1</v>
      </c>
      <c r="AN159" s="56" t="str">
        <f t="shared" si="153"/>
        <v>左半</v>
      </c>
      <c r="AO159" s="57" t="str">
        <f t="shared" si="154"/>
        <v>え</v>
      </c>
      <c r="AP159" s="58">
        <f t="shared" si="155"/>
        <v>1099513724928</v>
      </c>
      <c r="AQ159" s="59" t="str">
        <f t="shared" si="156"/>
        <v/>
      </c>
      <c r="AR159" s="57">
        <f t="shared" si="157"/>
        <v>0</v>
      </c>
      <c r="AS159" s="56" t="str">
        <f t="shared" si="158"/>
        <v>ふ</v>
      </c>
      <c r="AT159" s="57" t="str">
        <f t="shared" si="159"/>
        <v>え</v>
      </c>
      <c r="AU159" s="58">
        <f t="shared" si="160"/>
        <v>35184374185984</v>
      </c>
      <c r="AV159" s="59" t="str">
        <f t="shared" si="161"/>
        <v/>
      </c>
      <c r="AW159" s="60">
        <f t="shared" si="162"/>
        <v>0</v>
      </c>
      <c r="AX159" s="94"/>
      <c r="AY159" s="140">
        <v>328</v>
      </c>
      <c r="AZ159" s="2"/>
      <c r="BA159" s="418"/>
      <c r="BB159" s="13"/>
      <c r="BC159" s="4" t="s">
        <v>298</v>
      </c>
      <c r="BD159" s="16" t="s">
        <v>462</v>
      </c>
      <c r="BE159" s="16" t="s">
        <v>77</v>
      </c>
      <c r="BF159" s="16" t="s">
        <v>82</v>
      </c>
      <c r="BG159" s="124" t="s">
        <v>20</v>
      </c>
      <c r="BH159" s="26" t="s">
        <v>490</v>
      </c>
      <c r="BI159" s="6"/>
      <c r="BJ159" s="7"/>
      <c r="BK159" s="15"/>
      <c r="BL159" s="149" t="str">
        <f t="shared" si="163"/>
        <v>{"key_code":"f"},{"key_code":"e"}</v>
      </c>
      <c r="BM159" s="107"/>
      <c r="BN159" s="149" t="str">
        <f t="shared" si="164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65"/>
        <v/>
      </c>
      <c r="G160" s="110" t="str">
        <f t="shared" si="171"/>
        <v/>
      </c>
      <c r="H160" s="110" t="str">
        <f t="shared" si="172"/>
        <v/>
      </c>
      <c r="I160" s="110" t="str">
        <f t="shared" si="16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4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67"/>
        <v/>
      </c>
      <c r="M160" s="110" t="str">
        <f t="shared" si="175"/>
        <v/>
      </c>
      <c r="N160" s="110" t="str">
        <f t="shared" si="168"/>
        <v/>
      </c>
      <c r="O160" s="110" t="str">
        <f t="shared" si="176"/>
        <v/>
      </c>
      <c r="P160" s="110" t="str">
        <f t="shared" si="169"/>
        <v/>
      </c>
      <c r="Q160" s="110" t="str">
        <f t="shared" si="177"/>
        <v/>
      </c>
      <c r="R160" s="110" t="str">
        <f t="shared" si="180"/>
        <v/>
      </c>
      <c r="S160" s="110" t="str">
        <f t="shared" si="181"/>
        <v/>
      </c>
      <c r="T160" s="110" t="str">
        <f t="shared" si="182"/>
        <v/>
      </c>
      <c r="U160" s="353"/>
      <c r="V160" s="116" t="str">
        <f t="shared" si="170"/>
        <v/>
      </c>
      <c r="W160" s="110" t="str">
        <f t="shared" si="178"/>
        <v/>
      </c>
      <c r="X160" s="110" t="str">
        <f t="shared" si="179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42"/>
        <v>3</v>
      </c>
      <c r="AC160" s="27" t="str">
        <f t="shared" si="143"/>
        <v>C</v>
      </c>
      <c r="AD160" s="27">
        <f t="shared" si="144"/>
        <v>1</v>
      </c>
      <c r="AE160" s="27">
        <f t="shared" si="145"/>
        <v>2</v>
      </c>
      <c r="AF160" s="34">
        <f t="shared" si="146"/>
        <v>40681930227712</v>
      </c>
      <c r="AG160" s="218">
        <f t="shared" si="147"/>
        <v>0</v>
      </c>
      <c r="AH160" s="94"/>
      <c r="AI160" s="56" t="str">
        <f t="shared" si="148"/>
        <v>左半</v>
      </c>
      <c r="AJ160" s="57" t="str">
        <f t="shared" si="149"/>
        <v>ふ</v>
      </c>
      <c r="AK160" s="58">
        <f t="shared" si="150"/>
        <v>36283883716608</v>
      </c>
      <c r="AL160" s="59" t="str">
        <f t="shared" si="151"/>
        <v>ぷ</v>
      </c>
      <c r="AM160" s="57">
        <f t="shared" si="152"/>
        <v>1</v>
      </c>
      <c r="AN160" s="56" t="str">
        <f t="shared" si="153"/>
        <v>左半</v>
      </c>
      <c r="AO160" s="57" t="str">
        <f t="shared" si="154"/>
        <v>お</v>
      </c>
      <c r="AP160" s="58">
        <f t="shared" si="155"/>
        <v>5497558138880</v>
      </c>
      <c r="AQ160" s="59" t="str">
        <f t="shared" si="156"/>
        <v/>
      </c>
      <c r="AR160" s="57">
        <f t="shared" si="157"/>
        <v>0</v>
      </c>
      <c r="AS160" s="56" t="str">
        <f t="shared" si="158"/>
        <v>ふ</v>
      </c>
      <c r="AT160" s="57" t="str">
        <f t="shared" si="159"/>
        <v>お</v>
      </c>
      <c r="AU160" s="58">
        <f t="shared" si="160"/>
        <v>39582418599936</v>
      </c>
      <c r="AV160" s="59" t="str">
        <f t="shared" si="161"/>
        <v/>
      </c>
      <c r="AW160" s="60">
        <f t="shared" si="162"/>
        <v>0</v>
      </c>
      <c r="AX160" s="94"/>
      <c r="AY160" s="140">
        <v>329</v>
      </c>
      <c r="AZ160" s="2"/>
      <c r="BA160" s="418"/>
      <c r="BB160" s="13"/>
      <c r="BC160" s="4" t="s">
        <v>298</v>
      </c>
      <c r="BD160" s="16" t="s">
        <v>462</v>
      </c>
      <c r="BE160" s="16" t="s">
        <v>77</v>
      </c>
      <c r="BF160" s="16" t="s">
        <v>82</v>
      </c>
      <c r="BG160" s="124" t="s">
        <v>79</v>
      </c>
      <c r="BH160" s="26" t="s">
        <v>491</v>
      </c>
      <c r="BI160" s="6"/>
      <c r="BJ160" s="7"/>
      <c r="BK160" s="15"/>
      <c r="BL160" s="149" t="str">
        <f t="shared" si="163"/>
        <v>{"key_code":"f"},{"key_code":"o"}</v>
      </c>
      <c r="BM160" s="107"/>
      <c r="BN160" s="149" t="str">
        <f t="shared" si="164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65"/>
        <v/>
      </c>
      <c r="G161" s="110" t="str">
        <f t="shared" si="171"/>
        <v/>
      </c>
      <c r="H161" s="110" t="str">
        <f t="shared" si="172"/>
        <v/>
      </c>
      <c r="I161" s="110" t="str">
        <f t="shared" si="16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3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4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67"/>
        <v/>
      </c>
      <c r="M161" s="110" t="str">
        <f t="shared" si="175"/>
        <v/>
      </c>
      <c r="N161" s="110" t="str">
        <f t="shared" si="168"/>
        <v/>
      </c>
      <c r="O161" s="110" t="str">
        <f t="shared" si="176"/>
        <v/>
      </c>
      <c r="P161" s="110" t="str">
        <f t="shared" si="169"/>
        <v/>
      </c>
      <c r="Q161" s="110" t="str">
        <f t="shared" si="177"/>
        <v/>
      </c>
      <c r="R161" s="110" t="str">
        <f t="shared" si="180"/>
        <v/>
      </c>
      <c r="S161" s="110" t="str">
        <f t="shared" si="181"/>
        <v/>
      </c>
      <c r="T161" s="110" t="str">
        <f t="shared" si="182"/>
        <v/>
      </c>
      <c r="U161" s="353"/>
      <c r="V161" s="116" t="str">
        <f t="shared" si="170"/>
        <v/>
      </c>
      <c r="W161" s="110" t="str">
        <f t="shared" si="178"/>
        <v/>
      </c>
      <c r="X161" s="110" t="str">
        <f t="shared" si="179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42"/>
        <v>3</v>
      </c>
      <c r="AC161" s="27" t="str">
        <f t="shared" si="143"/>
        <v>C</v>
      </c>
      <c r="AD161" s="27">
        <f t="shared" si="144"/>
        <v>1</v>
      </c>
      <c r="AE161" s="27">
        <f t="shared" si="145"/>
        <v>2</v>
      </c>
      <c r="AF161" s="34">
        <f t="shared" si="146"/>
        <v>36283887910912</v>
      </c>
      <c r="AG161" s="218">
        <f t="shared" si="147"/>
        <v>0</v>
      </c>
      <c r="AH161" s="94"/>
      <c r="AI161" s="56" t="str">
        <f t="shared" si="148"/>
        <v>左半</v>
      </c>
      <c r="AJ161" s="57" t="str">
        <f t="shared" si="149"/>
        <v>ふ</v>
      </c>
      <c r="AK161" s="58">
        <f t="shared" si="150"/>
        <v>36283883716608</v>
      </c>
      <c r="AL161" s="59" t="str">
        <f t="shared" si="151"/>
        <v>ぷ</v>
      </c>
      <c r="AM161" s="57">
        <f t="shared" si="152"/>
        <v>1</v>
      </c>
      <c r="AN161" s="56" t="str">
        <f t="shared" si="153"/>
        <v>左半</v>
      </c>
      <c r="AO161" s="57" t="str">
        <f t="shared" si="154"/>
        <v>ゆ</v>
      </c>
      <c r="AP161" s="58">
        <f t="shared" si="155"/>
        <v>1099515822080</v>
      </c>
      <c r="AQ161" s="59" t="str">
        <f t="shared" si="156"/>
        <v>ぺ</v>
      </c>
      <c r="AR161" s="57">
        <f t="shared" si="157"/>
        <v>1</v>
      </c>
      <c r="AS161" s="56" t="str">
        <f t="shared" si="158"/>
        <v>ふ</v>
      </c>
      <c r="AT161" s="57" t="str">
        <f t="shared" si="159"/>
        <v>ゆ</v>
      </c>
      <c r="AU161" s="58">
        <f t="shared" si="160"/>
        <v>35184376283136</v>
      </c>
      <c r="AV161" s="59" t="str">
        <f t="shared" si="161"/>
        <v/>
      </c>
      <c r="AW161" s="60">
        <f t="shared" si="162"/>
        <v>0</v>
      </c>
      <c r="AX161" s="94"/>
      <c r="AY161" s="140">
        <v>330</v>
      </c>
      <c r="AZ161" s="2"/>
      <c r="BA161" s="418"/>
      <c r="BB161" s="13"/>
      <c r="BC161" s="4" t="s">
        <v>298</v>
      </c>
      <c r="BD161" s="16" t="s">
        <v>462</v>
      </c>
      <c r="BE161" s="16" t="s">
        <v>77</v>
      </c>
      <c r="BF161" s="16" t="s">
        <v>82</v>
      </c>
      <c r="BG161" s="124" t="s">
        <v>21</v>
      </c>
      <c r="BH161" s="26" t="s">
        <v>492</v>
      </c>
      <c r="BI161" s="6"/>
      <c r="BJ161" s="7"/>
      <c r="BK161" s="15"/>
      <c r="BL161" s="149" t="str">
        <f t="shared" si="163"/>
        <v>{"key_code":"f"},{"key_code":"y"},{"key_code":"u"}</v>
      </c>
      <c r="BM161" s="107"/>
      <c r="BN161" s="149" t="str">
        <f t="shared" si="164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65"/>
        <v/>
      </c>
      <c r="G162" s="110" t="str">
        <f t="shared" si="171"/>
        <v/>
      </c>
      <c r="H162" s="110" t="str">
        <f t="shared" si="172"/>
        <v/>
      </c>
      <c r="I162" s="110" t="str">
        <f t="shared" si="16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4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67"/>
        <v/>
      </c>
      <c r="M162" s="110" t="str">
        <f t="shared" si="175"/>
        <v/>
      </c>
      <c r="N162" s="110" t="str">
        <f t="shared" si="168"/>
        <v/>
      </c>
      <c r="O162" s="110" t="str">
        <f t="shared" si="176"/>
        <v/>
      </c>
      <c r="P162" s="110" t="str">
        <f t="shared" si="169"/>
        <v/>
      </c>
      <c r="Q162" s="110" t="str">
        <f t="shared" si="177"/>
        <v/>
      </c>
      <c r="R162" s="110" t="str">
        <f t="shared" si="180"/>
        <v/>
      </c>
      <c r="S162" s="110" t="str">
        <f t="shared" si="181"/>
        <v/>
      </c>
      <c r="T162" s="110" t="str">
        <f t="shared" si="182"/>
        <v/>
      </c>
      <c r="U162" s="353"/>
      <c r="V162" s="116" t="str">
        <f t="shared" si="170"/>
        <v/>
      </c>
      <c r="W162" s="110" t="str">
        <f t="shared" si="178"/>
        <v/>
      </c>
      <c r="X162" s="110" t="str">
        <f t="shared" si="179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42"/>
        <v>3</v>
      </c>
      <c r="AC162" s="27" t="str">
        <f t="shared" si="143"/>
        <v>C</v>
      </c>
      <c r="AD162" s="27">
        <f t="shared" si="144"/>
        <v>1</v>
      </c>
      <c r="AE162" s="27">
        <f t="shared" si="145"/>
        <v>2</v>
      </c>
      <c r="AF162" s="34">
        <f t="shared" si="146"/>
        <v>11005853696</v>
      </c>
      <c r="AG162" s="218">
        <f t="shared" si="147"/>
        <v>0</v>
      </c>
      <c r="AH162" s="94"/>
      <c r="AI162" s="56" t="str">
        <f t="shared" si="148"/>
        <v>左濁</v>
      </c>
      <c r="AJ162" s="57" t="str">
        <f t="shared" si="149"/>
        <v>う</v>
      </c>
      <c r="AK162" s="58">
        <f t="shared" si="150"/>
        <v>8858370048</v>
      </c>
      <c r="AL162" s="59" t="str">
        <f t="shared" si="151"/>
        <v>ヴ</v>
      </c>
      <c r="AM162" s="57">
        <f t="shared" si="152"/>
        <v>1</v>
      </c>
      <c r="AN162" s="56" t="str">
        <f t="shared" si="153"/>
        <v>左濁</v>
      </c>
      <c r="AO162" s="57" t="str">
        <f t="shared" si="154"/>
        <v>あ</v>
      </c>
      <c r="AP162" s="58">
        <f t="shared" si="155"/>
        <v>2415919104</v>
      </c>
      <c r="AQ162" s="59" t="str">
        <f t="shared" si="156"/>
        <v>が</v>
      </c>
      <c r="AR162" s="57">
        <f t="shared" si="157"/>
        <v>1</v>
      </c>
      <c r="AS162" s="56" t="str">
        <f t="shared" si="158"/>
        <v>う</v>
      </c>
      <c r="AT162" s="57" t="str">
        <f t="shared" si="159"/>
        <v>あ</v>
      </c>
      <c r="AU162" s="58">
        <f t="shared" si="160"/>
        <v>10737418240</v>
      </c>
      <c r="AV162" s="59" t="str">
        <f t="shared" si="161"/>
        <v/>
      </c>
      <c r="AW162" s="60">
        <f t="shared" si="162"/>
        <v>0</v>
      </c>
      <c r="AX162" s="94"/>
      <c r="AY162" s="140">
        <v>331</v>
      </c>
      <c r="AZ162" s="2"/>
      <c r="BA162" s="418"/>
      <c r="BB162" s="13"/>
      <c r="BC162" s="4" t="s">
        <v>298</v>
      </c>
      <c r="BD162" s="16" t="s">
        <v>462</v>
      </c>
      <c r="BE162" s="16" t="s">
        <v>47</v>
      </c>
      <c r="BF162" s="16" t="s">
        <v>71</v>
      </c>
      <c r="BG162" s="124" t="s">
        <v>67</v>
      </c>
      <c r="BH162" s="26" t="s">
        <v>493</v>
      </c>
      <c r="BI162" s="6"/>
      <c r="BJ162" s="7"/>
      <c r="BK162" s="15"/>
      <c r="BL162" s="149" t="str">
        <f t="shared" si="163"/>
        <v>{"key_code":"v"},{"key_code":"a"}</v>
      </c>
      <c r="BM162" s="107"/>
      <c r="BN162" s="149" t="str">
        <f t="shared" si="164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65"/>
        <v/>
      </c>
      <c r="G163" s="110" t="str">
        <f t="shared" si="171"/>
        <v/>
      </c>
      <c r="H163" s="110" t="str">
        <f t="shared" si="172"/>
        <v/>
      </c>
      <c r="I163" s="110" t="str">
        <f t="shared" si="16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67"/>
        <v/>
      </c>
      <c r="M163" s="110" t="str">
        <f t="shared" si="175"/>
        <v/>
      </c>
      <c r="N163" s="110" t="str">
        <f t="shared" si="168"/>
        <v/>
      </c>
      <c r="O163" s="110" t="str">
        <f t="shared" si="176"/>
        <v/>
      </c>
      <c r="P163" s="110" t="str">
        <f t="shared" si="169"/>
        <v/>
      </c>
      <c r="Q163" s="110" t="str">
        <f t="shared" si="177"/>
        <v/>
      </c>
      <c r="R163" s="110" t="str">
        <f t="shared" si="180"/>
        <v/>
      </c>
      <c r="S163" s="110" t="str">
        <f t="shared" si="181"/>
        <v/>
      </c>
      <c r="T163" s="110" t="str">
        <f t="shared" si="182"/>
        <v/>
      </c>
      <c r="U163" s="353"/>
      <c r="V163" s="116" t="str">
        <f t="shared" si="170"/>
        <v/>
      </c>
      <c r="W163" s="110" t="str">
        <f t="shared" si="178"/>
        <v/>
      </c>
      <c r="X163" s="110" t="str">
        <f t="shared" si="179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42"/>
        <v>3</v>
      </c>
      <c r="AC163" s="27" t="str">
        <f t="shared" si="143"/>
        <v>C</v>
      </c>
      <c r="AD163" s="27">
        <f t="shared" si="144"/>
        <v>1</v>
      </c>
      <c r="AE163" s="27">
        <f t="shared" si="145"/>
        <v>2</v>
      </c>
      <c r="AF163" s="34">
        <f t="shared" si="146"/>
        <v>13153337344</v>
      </c>
      <c r="AG163" s="218">
        <f t="shared" si="147"/>
        <v>0</v>
      </c>
      <c r="AH163" s="94"/>
      <c r="AI163" s="56" t="str">
        <f t="shared" si="148"/>
        <v>左濁</v>
      </c>
      <c r="AJ163" s="57" t="str">
        <f t="shared" si="149"/>
        <v>う</v>
      </c>
      <c r="AK163" s="58">
        <f t="shared" si="150"/>
        <v>8858370048</v>
      </c>
      <c r="AL163" s="59" t="str">
        <f t="shared" si="151"/>
        <v>ヴ</v>
      </c>
      <c r="AM163" s="57">
        <f t="shared" si="152"/>
        <v>1</v>
      </c>
      <c r="AN163" s="56" t="str">
        <f t="shared" si="153"/>
        <v>左濁</v>
      </c>
      <c r="AO163" s="57" t="str">
        <f t="shared" si="154"/>
        <v>い</v>
      </c>
      <c r="AP163" s="58">
        <f t="shared" si="155"/>
        <v>4563402752</v>
      </c>
      <c r="AQ163" s="59" t="str">
        <f t="shared" si="156"/>
        <v/>
      </c>
      <c r="AR163" s="57">
        <f t="shared" si="157"/>
        <v>0</v>
      </c>
      <c r="AS163" s="56" t="str">
        <f t="shared" si="158"/>
        <v>う</v>
      </c>
      <c r="AT163" s="57" t="str">
        <f t="shared" si="159"/>
        <v>い</v>
      </c>
      <c r="AU163" s="58">
        <f t="shared" si="160"/>
        <v>12884901888</v>
      </c>
      <c r="AV163" s="59" t="str">
        <f t="shared" si="161"/>
        <v/>
      </c>
      <c r="AW163" s="60">
        <f t="shared" si="162"/>
        <v>0</v>
      </c>
      <c r="AX163" s="94"/>
      <c r="AY163" s="140">
        <v>332</v>
      </c>
      <c r="AZ163" s="2"/>
      <c r="BA163" s="418"/>
      <c r="BB163" s="13"/>
      <c r="BC163" s="4" t="s">
        <v>298</v>
      </c>
      <c r="BD163" s="16" t="s">
        <v>462</v>
      </c>
      <c r="BE163" s="16" t="s">
        <v>47</v>
      </c>
      <c r="BF163" s="16" t="s">
        <v>71</v>
      </c>
      <c r="BG163" s="124" t="s">
        <v>69</v>
      </c>
      <c r="BH163" s="26" t="s">
        <v>494</v>
      </c>
      <c r="BI163" s="6"/>
      <c r="BJ163" s="7"/>
      <c r="BK163" s="15"/>
      <c r="BL163" s="149" t="str">
        <f t="shared" si="163"/>
        <v>{"key_code":"v"},{"key_code":"i"}</v>
      </c>
      <c r="BM163" s="107"/>
      <c r="BN163" s="149" t="str">
        <f t="shared" si="164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65"/>
        <v/>
      </c>
      <c r="G164" s="110" t="str">
        <f t="shared" si="171"/>
        <v/>
      </c>
      <c r="H164" s="110" t="str">
        <f t="shared" si="172"/>
        <v/>
      </c>
      <c r="I164" s="110" t="str">
        <f t="shared" si="16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67"/>
        <v/>
      </c>
      <c r="M164" s="110" t="str">
        <f t="shared" si="175"/>
        <v/>
      </c>
      <c r="N164" s="110" t="str">
        <f t="shared" si="168"/>
        <v/>
      </c>
      <c r="O164" s="110" t="str">
        <f t="shared" si="176"/>
        <v/>
      </c>
      <c r="P164" s="110" t="str">
        <f t="shared" si="169"/>
        <v/>
      </c>
      <c r="Q164" s="110" t="str">
        <f t="shared" si="177"/>
        <v/>
      </c>
      <c r="R164" s="110" t="str">
        <f t="shared" si="180"/>
        <v/>
      </c>
      <c r="S164" s="110" t="str">
        <f t="shared" si="181"/>
        <v/>
      </c>
      <c r="T164" s="110" t="str">
        <f t="shared" si="182"/>
        <v/>
      </c>
      <c r="U164" s="353"/>
      <c r="V164" s="116" t="str">
        <f t="shared" si="170"/>
        <v/>
      </c>
      <c r="W164" s="110" t="str">
        <f t="shared" si="178"/>
        <v/>
      </c>
      <c r="X164" s="110" t="str">
        <f t="shared" si="179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42"/>
        <v>3</v>
      </c>
      <c r="AC164" s="27" t="str">
        <f t="shared" si="143"/>
        <v>C</v>
      </c>
      <c r="AD164" s="27">
        <f t="shared" si="144"/>
        <v>1</v>
      </c>
      <c r="AE164" s="27">
        <f t="shared" si="145"/>
        <v>2</v>
      </c>
      <c r="AF164" s="34">
        <f t="shared" si="146"/>
        <v>8860467200</v>
      </c>
      <c r="AG164" s="218">
        <f t="shared" si="147"/>
        <v>0</v>
      </c>
      <c r="AH164" s="94"/>
      <c r="AI164" s="56" t="str">
        <f t="shared" si="148"/>
        <v>左濁</v>
      </c>
      <c r="AJ164" s="57" t="str">
        <f t="shared" si="149"/>
        <v>う</v>
      </c>
      <c r="AK164" s="58">
        <f t="shared" si="150"/>
        <v>8858370048</v>
      </c>
      <c r="AL164" s="59" t="str">
        <f t="shared" si="151"/>
        <v>ヴ</v>
      </c>
      <c r="AM164" s="57">
        <f t="shared" si="152"/>
        <v>1</v>
      </c>
      <c r="AN164" s="56" t="str">
        <f t="shared" si="153"/>
        <v>左濁</v>
      </c>
      <c r="AO164" s="57" t="str">
        <f t="shared" si="154"/>
        <v>え</v>
      </c>
      <c r="AP164" s="58">
        <f t="shared" si="155"/>
        <v>270532608</v>
      </c>
      <c r="AQ164" s="59" t="str">
        <f t="shared" si="156"/>
        <v>ず</v>
      </c>
      <c r="AR164" s="57">
        <f t="shared" si="157"/>
        <v>1</v>
      </c>
      <c r="AS164" s="56" t="str">
        <f t="shared" si="158"/>
        <v>う</v>
      </c>
      <c r="AT164" s="57" t="str">
        <f t="shared" si="159"/>
        <v>え</v>
      </c>
      <c r="AU164" s="58">
        <f t="shared" si="160"/>
        <v>8592031744</v>
      </c>
      <c r="AV164" s="59" t="str">
        <f t="shared" si="161"/>
        <v/>
      </c>
      <c r="AW164" s="60">
        <f t="shared" si="162"/>
        <v>0</v>
      </c>
      <c r="AX164" s="94"/>
      <c r="AY164" s="140">
        <v>333</v>
      </c>
      <c r="AZ164" s="2"/>
      <c r="BA164" s="418"/>
      <c r="BB164" s="13"/>
      <c r="BC164" s="4" t="s">
        <v>298</v>
      </c>
      <c r="BD164" s="16" t="s">
        <v>462</v>
      </c>
      <c r="BE164" s="16" t="s">
        <v>47</v>
      </c>
      <c r="BF164" s="16" t="s">
        <v>71</v>
      </c>
      <c r="BG164" s="124" t="s">
        <v>20</v>
      </c>
      <c r="BH164" s="26" t="s">
        <v>495</v>
      </c>
      <c r="BI164" s="6"/>
      <c r="BJ164" s="7"/>
      <c r="BK164" s="15"/>
      <c r="BL164" s="149" t="str">
        <f t="shared" si="163"/>
        <v>{"key_code":"v"},{"key_code":"e"}</v>
      </c>
      <c r="BM164" s="107"/>
      <c r="BN164" s="149" t="str">
        <f t="shared" si="164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65"/>
        <v/>
      </c>
      <c r="G165" s="110" t="str">
        <f t="shared" si="171"/>
        <v/>
      </c>
      <c r="H165" s="110" t="str">
        <f t="shared" si="172"/>
        <v/>
      </c>
      <c r="I165" s="110" t="str">
        <f t="shared" si="16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67"/>
        <v/>
      </c>
      <c r="M165" s="110" t="str">
        <f t="shared" si="175"/>
        <v/>
      </c>
      <c r="N165" s="110" t="str">
        <f t="shared" si="168"/>
        <v/>
      </c>
      <c r="O165" s="110" t="str">
        <f t="shared" si="176"/>
        <v/>
      </c>
      <c r="P165" s="110" t="str">
        <f t="shared" si="169"/>
        <v/>
      </c>
      <c r="Q165" s="110" t="str">
        <f t="shared" si="177"/>
        <v/>
      </c>
      <c r="R165" s="110" t="str">
        <f t="shared" si="180"/>
        <v/>
      </c>
      <c r="S165" s="110" t="str">
        <f t="shared" si="181"/>
        <v/>
      </c>
      <c r="T165" s="110" t="str">
        <f t="shared" si="182"/>
        <v/>
      </c>
      <c r="U165" s="353"/>
      <c r="V165" s="116" t="str">
        <f t="shared" si="170"/>
        <v/>
      </c>
      <c r="W165" s="110" t="str">
        <f t="shared" si="178"/>
        <v/>
      </c>
      <c r="X165" s="110" t="str">
        <f t="shared" si="179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42"/>
        <v>3</v>
      </c>
      <c r="AC165" s="27" t="str">
        <f t="shared" si="143"/>
        <v>C</v>
      </c>
      <c r="AD165" s="27">
        <f t="shared" si="144"/>
        <v>1</v>
      </c>
      <c r="AE165" s="27">
        <f t="shared" si="145"/>
        <v>2</v>
      </c>
      <c r="AF165" s="34">
        <f t="shared" si="146"/>
        <v>4406904881152</v>
      </c>
      <c r="AG165" s="218">
        <f t="shared" si="147"/>
        <v>0</v>
      </c>
      <c r="AH165" s="94"/>
      <c r="AI165" s="56" t="str">
        <f t="shared" si="148"/>
        <v>左濁</v>
      </c>
      <c r="AJ165" s="57" t="str">
        <f t="shared" si="149"/>
        <v>う</v>
      </c>
      <c r="AK165" s="58">
        <f t="shared" si="150"/>
        <v>8858370048</v>
      </c>
      <c r="AL165" s="59" t="str">
        <f t="shared" si="151"/>
        <v>ヴ</v>
      </c>
      <c r="AM165" s="57">
        <f t="shared" si="152"/>
        <v>1</v>
      </c>
      <c r="AN165" s="56" t="str">
        <f t="shared" si="153"/>
        <v>左濁</v>
      </c>
      <c r="AO165" s="57" t="str">
        <f t="shared" si="154"/>
        <v>お</v>
      </c>
      <c r="AP165" s="58">
        <f t="shared" si="155"/>
        <v>4398314946560</v>
      </c>
      <c r="AQ165" s="59" t="str">
        <f t="shared" si="156"/>
        <v>だ</v>
      </c>
      <c r="AR165" s="57">
        <f t="shared" si="157"/>
        <v>1</v>
      </c>
      <c r="AS165" s="56" t="str">
        <f t="shared" si="158"/>
        <v>う</v>
      </c>
      <c r="AT165" s="57" t="str">
        <f t="shared" si="159"/>
        <v>お</v>
      </c>
      <c r="AU165" s="58">
        <f t="shared" si="160"/>
        <v>4406636445696</v>
      </c>
      <c r="AV165" s="59" t="str">
        <f t="shared" si="161"/>
        <v/>
      </c>
      <c r="AW165" s="60">
        <f t="shared" si="162"/>
        <v>0</v>
      </c>
      <c r="AX165" s="94"/>
      <c r="AY165" s="140">
        <v>334</v>
      </c>
      <c r="AZ165" s="2"/>
      <c r="BA165" s="418"/>
      <c r="BB165" s="13"/>
      <c r="BC165" s="4" t="s">
        <v>298</v>
      </c>
      <c r="BD165" s="16" t="s">
        <v>462</v>
      </c>
      <c r="BE165" s="16" t="s">
        <v>47</v>
      </c>
      <c r="BF165" s="16" t="s">
        <v>71</v>
      </c>
      <c r="BG165" s="124" t="s">
        <v>79</v>
      </c>
      <c r="BH165" s="26" t="s">
        <v>496</v>
      </c>
      <c r="BI165" s="6"/>
      <c r="BJ165" s="7"/>
      <c r="BK165" s="15"/>
      <c r="BL165" s="149" t="str">
        <f t="shared" si="163"/>
        <v>{"key_code":"v"},{"key_code":"o"}</v>
      </c>
      <c r="BM165" s="107"/>
      <c r="BN165" s="149" t="str">
        <f t="shared" si="164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65"/>
        <v/>
      </c>
      <c r="G166" s="110" t="str">
        <f t="shared" si="171"/>
        <v/>
      </c>
      <c r="H166" s="110" t="str">
        <f t="shared" si="172"/>
        <v/>
      </c>
      <c r="I166" s="110" t="str">
        <f t="shared" si="16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3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4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67"/>
        <v/>
      </c>
      <c r="M166" s="110" t="str">
        <f t="shared" si="175"/>
        <v/>
      </c>
      <c r="N166" s="110" t="str">
        <f t="shared" si="168"/>
        <v/>
      </c>
      <c r="O166" s="110" t="str">
        <f t="shared" si="176"/>
        <v/>
      </c>
      <c r="P166" s="110" t="str">
        <f t="shared" si="169"/>
        <v/>
      </c>
      <c r="Q166" s="110" t="str">
        <f t="shared" si="177"/>
        <v/>
      </c>
      <c r="R166" s="110" t="str">
        <f t="shared" si="180"/>
        <v/>
      </c>
      <c r="S166" s="110" t="str">
        <f t="shared" si="181"/>
        <v/>
      </c>
      <c r="T166" s="110" t="str">
        <f t="shared" si="182"/>
        <v/>
      </c>
      <c r="U166" s="353"/>
      <c r="V166" s="116" t="str">
        <f t="shared" si="170"/>
        <v/>
      </c>
      <c r="W166" s="110" t="str">
        <f t="shared" si="178"/>
        <v/>
      </c>
      <c r="X166" s="110" t="str">
        <f t="shared" si="179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42"/>
        <v>3</v>
      </c>
      <c r="AC166" s="27" t="str">
        <f t="shared" si="143"/>
        <v>C</v>
      </c>
      <c r="AD166" s="27">
        <f t="shared" si="144"/>
        <v>1</v>
      </c>
      <c r="AE166" s="27">
        <f t="shared" si="145"/>
        <v>2</v>
      </c>
      <c r="AF166" s="34">
        <f t="shared" si="146"/>
        <v>8862564352</v>
      </c>
      <c r="AG166" s="218">
        <f t="shared" si="147"/>
        <v>0</v>
      </c>
      <c r="AH166" s="94"/>
      <c r="AI166" s="56" t="str">
        <f t="shared" si="148"/>
        <v>左濁</v>
      </c>
      <c r="AJ166" s="57" t="str">
        <f t="shared" si="149"/>
        <v>う</v>
      </c>
      <c r="AK166" s="58">
        <f t="shared" si="150"/>
        <v>8858370048</v>
      </c>
      <c r="AL166" s="59" t="str">
        <f t="shared" si="151"/>
        <v>ヴ</v>
      </c>
      <c r="AM166" s="57">
        <f t="shared" si="152"/>
        <v>1</v>
      </c>
      <c r="AN166" s="56" t="str">
        <f t="shared" si="153"/>
        <v>左濁</v>
      </c>
      <c r="AO166" s="57" t="str">
        <f t="shared" si="154"/>
        <v>ゆ</v>
      </c>
      <c r="AP166" s="58">
        <f t="shared" si="155"/>
        <v>272629760</v>
      </c>
      <c r="AQ166" s="59" t="str">
        <f t="shared" si="156"/>
        <v>べ</v>
      </c>
      <c r="AR166" s="57">
        <f t="shared" si="157"/>
        <v>1</v>
      </c>
      <c r="AS166" s="56" t="str">
        <f t="shared" si="158"/>
        <v>う</v>
      </c>
      <c r="AT166" s="57" t="str">
        <f t="shared" si="159"/>
        <v>ゆ</v>
      </c>
      <c r="AU166" s="58">
        <f t="shared" si="160"/>
        <v>8594128896</v>
      </c>
      <c r="AV166" s="59" t="str">
        <f t="shared" si="161"/>
        <v/>
      </c>
      <c r="AW166" s="60">
        <f t="shared" si="162"/>
        <v>0</v>
      </c>
      <c r="AX166" s="94"/>
      <c r="AY166" s="140">
        <v>335</v>
      </c>
      <c r="AZ166" s="2"/>
      <c r="BA166" s="418"/>
      <c r="BB166" s="13"/>
      <c r="BC166" s="4" t="s">
        <v>298</v>
      </c>
      <c r="BD166" s="16" t="s">
        <v>462</v>
      </c>
      <c r="BE166" s="16" t="s">
        <v>47</v>
      </c>
      <c r="BF166" s="16" t="s">
        <v>71</v>
      </c>
      <c r="BG166" s="124" t="s">
        <v>21</v>
      </c>
      <c r="BH166" s="26" t="s">
        <v>497</v>
      </c>
      <c r="BI166" s="6"/>
      <c r="BJ166" s="7"/>
      <c r="BK166" s="15"/>
      <c r="BL166" s="149" t="str">
        <f t="shared" si="163"/>
        <v>{"key_code":"v"},{"key_code":"y"},{"key_code":"u"}</v>
      </c>
      <c r="BM166" s="107"/>
      <c r="BN166" s="149" t="str">
        <f t="shared" si="164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65"/>
        <v/>
      </c>
      <c r="G167" s="110" t="str">
        <f t="shared" si="171"/>
        <v/>
      </c>
      <c r="H167" s="110" t="str">
        <f t="shared" si="172"/>
        <v/>
      </c>
      <c r="I167" s="110" t="str">
        <f t="shared" si="16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67"/>
        <v/>
      </c>
      <c r="M167" s="110" t="str">
        <f t="shared" si="175"/>
        <v/>
      </c>
      <c r="N167" s="110" t="str">
        <f t="shared" si="168"/>
        <v/>
      </c>
      <c r="O167" s="110" t="str">
        <f t="shared" si="176"/>
        <v/>
      </c>
      <c r="P167" s="110" t="str">
        <f t="shared" si="169"/>
        <v/>
      </c>
      <c r="Q167" s="110" t="str">
        <f t="shared" si="177"/>
        <v/>
      </c>
      <c r="R167" s="110" t="str">
        <f t="shared" si="180"/>
        <v/>
      </c>
      <c r="S167" s="110" t="str">
        <f t="shared" si="181"/>
        <v/>
      </c>
      <c r="T167" s="110" t="str">
        <f t="shared" si="182"/>
        <v/>
      </c>
      <c r="U167" s="353"/>
      <c r="V167" s="116" t="str">
        <f t="shared" si="170"/>
        <v/>
      </c>
      <c r="W167" s="110" t="str">
        <f t="shared" si="178"/>
        <v/>
      </c>
      <c r="X167" s="110" t="str">
        <f t="shared" si="179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42"/>
        <v>3</v>
      </c>
      <c r="AC167" s="27" t="str">
        <f t="shared" si="143"/>
        <v>C</v>
      </c>
      <c r="AD167" s="27">
        <f t="shared" si="144"/>
        <v>1</v>
      </c>
      <c r="AE167" s="27">
        <f t="shared" si="145"/>
        <v>2</v>
      </c>
      <c r="AF167" s="34">
        <f t="shared" si="146"/>
        <v>1112396529664</v>
      </c>
      <c r="AG167" s="218">
        <f t="shared" si="147"/>
        <v>0</v>
      </c>
      <c r="AH167" s="94"/>
      <c r="AI167" s="56" t="str">
        <f t="shared" si="148"/>
        <v>左半</v>
      </c>
      <c r="AJ167" s="57" t="str">
        <f t="shared" si="149"/>
        <v>う</v>
      </c>
      <c r="AK167" s="58">
        <f t="shared" si="150"/>
        <v>1108101562368</v>
      </c>
      <c r="AL167" s="59" t="str">
        <f t="shared" si="151"/>
        <v/>
      </c>
      <c r="AM167" s="57">
        <f t="shared" si="152"/>
        <v>0</v>
      </c>
      <c r="AN167" s="56" t="str">
        <f t="shared" si="153"/>
        <v>左半</v>
      </c>
      <c r="AO167" s="57" t="str">
        <f t="shared" si="154"/>
        <v>い</v>
      </c>
      <c r="AP167" s="58">
        <f t="shared" si="155"/>
        <v>1103806595072</v>
      </c>
      <c r="AQ167" s="59" t="str">
        <f t="shared" si="156"/>
        <v/>
      </c>
      <c r="AR167" s="57">
        <f t="shared" si="157"/>
        <v>0</v>
      </c>
      <c r="AS167" s="56" t="str">
        <f t="shared" si="158"/>
        <v>う</v>
      </c>
      <c r="AT167" s="57" t="str">
        <f t="shared" si="159"/>
        <v>い</v>
      </c>
      <c r="AU167" s="58">
        <f t="shared" si="160"/>
        <v>12884901888</v>
      </c>
      <c r="AV167" s="59" t="str">
        <f t="shared" si="161"/>
        <v/>
      </c>
      <c r="AW167" s="60">
        <f t="shared" si="162"/>
        <v>0</v>
      </c>
      <c r="AX167" s="94"/>
      <c r="AY167" s="140">
        <v>336</v>
      </c>
      <c r="AZ167" s="2"/>
      <c r="BA167" s="418"/>
      <c r="BB167" s="13"/>
      <c r="BC167" s="4" t="s">
        <v>298</v>
      </c>
      <c r="BD167" s="16" t="s">
        <v>462</v>
      </c>
      <c r="BE167" s="16" t="s">
        <v>77</v>
      </c>
      <c r="BF167" s="16" t="s">
        <v>71</v>
      </c>
      <c r="BG167" s="124" t="s">
        <v>69</v>
      </c>
      <c r="BH167" s="26" t="s">
        <v>498</v>
      </c>
      <c r="BI167" s="6"/>
      <c r="BJ167" s="7"/>
      <c r="BK167" s="15"/>
      <c r="BL167" s="149" t="str">
        <f t="shared" si="163"/>
        <v>{"key_code":"w"},{"key_code":"i"}</v>
      </c>
      <c r="BM167" s="107"/>
      <c r="BN167" s="149" t="str">
        <f t="shared" si="164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65"/>
        <v/>
      </c>
      <c r="G168" s="110" t="str">
        <f t="shared" si="171"/>
        <v/>
      </c>
      <c r="H168" s="110" t="str">
        <f t="shared" si="172"/>
        <v/>
      </c>
      <c r="I168" s="110" t="str">
        <f t="shared" si="16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67"/>
        <v/>
      </c>
      <c r="M168" s="110" t="str">
        <f t="shared" si="175"/>
        <v/>
      </c>
      <c r="N168" s="110" t="str">
        <f t="shared" si="168"/>
        <v/>
      </c>
      <c r="O168" s="110" t="str">
        <f t="shared" si="176"/>
        <v/>
      </c>
      <c r="P168" s="110" t="str">
        <f t="shared" si="169"/>
        <v/>
      </c>
      <c r="Q168" s="110" t="str">
        <f t="shared" si="177"/>
        <v/>
      </c>
      <c r="R168" s="110" t="str">
        <f t="shared" si="180"/>
        <v/>
      </c>
      <c r="S168" s="110" t="str">
        <f t="shared" si="181"/>
        <v/>
      </c>
      <c r="T168" s="110" t="str">
        <f t="shared" si="182"/>
        <v/>
      </c>
      <c r="U168" s="353"/>
      <c r="V168" s="116" t="str">
        <f t="shared" si="170"/>
        <v/>
      </c>
      <c r="W168" s="110" t="str">
        <f t="shared" si="178"/>
        <v/>
      </c>
      <c r="X168" s="110" t="str">
        <f t="shared" si="179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42"/>
        <v>3</v>
      </c>
      <c r="AC168" s="27" t="str">
        <f t="shared" si="143"/>
        <v>C</v>
      </c>
      <c r="AD168" s="27">
        <f t="shared" si="144"/>
        <v>1</v>
      </c>
      <c r="AE168" s="27">
        <f t="shared" si="145"/>
        <v>2</v>
      </c>
      <c r="AF168" s="34">
        <f t="shared" si="146"/>
        <v>1108103659520</v>
      </c>
      <c r="AG168" s="218">
        <f t="shared" si="147"/>
        <v>0</v>
      </c>
      <c r="AH168" s="94"/>
      <c r="AI168" s="56" t="str">
        <f t="shared" si="148"/>
        <v>左半</v>
      </c>
      <c r="AJ168" s="57" t="str">
        <f t="shared" si="149"/>
        <v>う</v>
      </c>
      <c r="AK168" s="58">
        <f t="shared" si="150"/>
        <v>1108101562368</v>
      </c>
      <c r="AL168" s="59" t="str">
        <f t="shared" si="151"/>
        <v/>
      </c>
      <c r="AM168" s="57">
        <f t="shared" si="152"/>
        <v>0</v>
      </c>
      <c r="AN168" s="56" t="str">
        <f t="shared" si="153"/>
        <v>左半</v>
      </c>
      <c r="AO168" s="57" t="str">
        <f t="shared" si="154"/>
        <v>え</v>
      </c>
      <c r="AP168" s="58">
        <f t="shared" si="155"/>
        <v>1099513724928</v>
      </c>
      <c r="AQ168" s="59" t="str">
        <f t="shared" si="156"/>
        <v/>
      </c>
      <c r="AR168" s="57">
        <f t="shared" si="157"/>
        <v>0</v>
      </c>
      <c r="AS168" s="56" t="str">
        <f t="shared" si="158"/>
        <v>う</v>
      </c>
      <c r="AT168" s="57" t="str">
        <f t="shared" si="159"/>
        <v>え</v>
      </c>
      <c r="AU168" s="58">
        <f t="shared" si="160"/>
        <v>8592031744</v>
      </c>
      <c r="AV168" s="59" t="str">
        <f t="shared" si="161"/>
        <v/>
      </c>
      <c r="AW168" s="60">
        <f t="shared" si="162"/>
        <v>0</v>
      </c>
      <c r="AX168" s="94"/>
      <c r="AY168" s="140">
        <v>337</v>
      </c>
      <c r="AZ168" s="2"/>
      <c r="BA168" s="418"/>
      <c r="BB168" s="13"/>
      <c r="BC168" s="4" t="s">
        <v>298</v>
      </c>
      <c r="BD168" s="16" t="s">
        <v>462</v>
      </c>
      <c r="BE168" s="16" t="s">
        <v>77</v>
      </c>
      <c r="BF168" s="16" t="s">
        <v>71</v>
      </c>
      <c r="BG168" s="124" t="s">
        <v>20</v>
      </c>
      <c r="BH168" s="26" t="s">
        <v>499</v>
      </c>
      <c r="BI168" s="6"/>
      <c r="BJ168" s="7"/>
      <c r="BK168" s="15"/>
      <c r="BL168" s="149" t="str">
        <f t="shared" si="163"/>
        <v>{"key_code":"w"},{"key_code":"e"}</v>
      </c>
      <c r="BM168" s="107"/>
      <c r="BN168" s="149" t="str">
        <f t="shared" si="164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65"/>
        <v/>
      </c>
      <c r="G169" s="110" t="str">
        <f t="shared" si="171"/>
        <v/>
      </c>
      <c r="H169" s="110" t="str">
        <f t="shared" si="172"/>
        <v/>
      </c>
      <c r="I169" s="110" t="str">
        <f t="shared" si="16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67"/>
        <v/>
      </c>
      <c r="M169" s="110" t="str">
        <f t="shared" si="175"/>
        <v/>
      </c>
      <c r="N169" s="110" t="str">
        <f t="shared" si="168"/>
        <v/>
      </c>
      <c r="O169" s="110" t="str">
        <f t="shared" si="176"/>
        <v/>
      </c>
      <c r="P169" s="110" t="str">
        <f t="shared" si="169"/>
        <v/>
      </c>
      <c r="Q169" s="110" t="str">
        <f t="shared" si="177"/>
        <v/>
      </c>
      <c r="R169" s="110" t="str">
        <f t="shared" si="180"/>
        <v/>
      </c>
      <c r="S169" s="110" t="str">
        <f t="shared" si="181"/>
        <v/>
      </c>
      <c r="T169" s="110" t="str">
        <f t="shared" si="182"/>
        <v/>
      </c>
      <c r="U169" s="353"/>
      <c r="V169" s="116" t="str">
        <f t="shared" si="170"/>
        <v/>
      </c>
      <c r="W169" s="110" t="str">
        <f t="shared" si="178"/>
        <v/>
      </c>
      <c r="X169" s="110" t="str">
        <f t="shared" si="179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42"/>
        <v>3</v>
      </c>
      <c r="AC169" s="27" t="str">
        <f t="shared" si="143"/>
        <v>C</v>
      </c>
      <c r="AD169" s="27">
        <f t="shared" si="144"/>
        <v>1</v>
      </c>
      <c r="AE169" s="27">
        <f t="shared" si="145"/>
        <v>2</v>
      </c>
      <c r="AF169" s="34">
        <f t="shared" si="146"/>
        <v>5506148073472</v>
      </c>
      <c r="AG169" s="218">
        <f t="shared" si="147"/>
        <v>0</v>
      </c>
      <c r="AH169" s="94"/>
      <c r="AI169" s="56" t="str">
        <f t="shared" si="148"/>
        <v>左半</v>
      </c>
      <c r="AJ169" s="57" t="str">
        <f t="shared" si="149"/>
        <v>う</v>
      </c>
      <c r="AK169" s="58">
        <f t="shared" si="150"/>
        <v>1108101562368</v>
      </c>
      <c r="AL169" s="59" t="str">
        <f t="shared" si="151"/>
        <v/>
      </c>
      <c r="AM169" s="57">
        <f t="shared" si="152"/>
        <v>0</v>
      </c>
      <c r="AN169" s="56" t="str">
        <f t="shared" si="153"/>
        <v>左半</v>
      </c>
      <c r="AO169" s="57" t="str">
        <f t="shared" si="154"/>
        <v>お</v>
      </c>
      <c r="AP169" s="58">
        <f t="shared" si="155"/>
        <v>5497558138880</v>
      </c>
      <c r="AQ169" s="59" t="str">
        <f t="shared" si="156"/>
        <v/>
      </c>
      <c r="AR169" s="57">
        <f t="shared" si="157"/>
        <v>0</v>
      </c>
      <c r="AS169" s="56" t="str">
        <f t="shared" si="158"/>
        <v>う</v>
      </c>
      <c r="AT169" s="57" t="str">
        <f t="shared" si="159"/>
        <v>お</v>
      </c>
      <c r="AU169" s="58">
        <f t="shared" si="160"/>
        <v>4406636445696</v>
      </c>
      <c r="AV169" s="59" t="str">
        <f t="shared" si="161"/>
        <v/>
      </c>
      <c r="AW169" s="60">
        <f t="shared" si="162"/>
        <v>0</v>
      </c>
      <c r="AX169" s="94"/>
      <c r="AY169" s="140">
        <v>338</v>
      </c>
      <c r="AZ169" s="2"/>
      <c r="BA169" s="418"/>
      <c r="BB169" s="13"/>
      <c r="BC169" s="4" t="s">
        <v>298</v>
      </c>
      <c r="BD169" s="16" t="s">
        <v>462</v>
      </c>
      <c r="BE169" s="16" t="s">
        <v>77</v>
      </c>
      <c r="BF169" s="16" t="s">
        <v>71</v>
      </c>
      <c r="BG169" s="124" t="s">
        <v>79</v>
      </c>
      <c r="BH169" s="26" t="s">
        <v>500</v>
      </c>
      <c r="BI169" s="6"/>
      <c r="BJ169" s="7"/>
      <c r="BK169" s="15"/>
      <c r="BL169" s="149" t="str">
        <f t="shared" si="163"/>
        <v>{"key_code":"w"},{"key_code":"h"},{"key_code":"o"}</v>
      </c>
      <c r="BM169" s="107"/>
      <c r="BN169" s="149" t="str">
        <f t="shared" si="164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65"/>
        <v/>
      </c>
      <c r="G170" s="110" t="str">
        <f t="shared" si="171"/>
        <v/>
      </c>
      <c r="H170" s="110" t="str">
        <f t="shared" si="172"/>
        <v/>
      </c>
      <c r="I170" s="110" t="str">
        <f t="shared" si="16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4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67"/>
        <v/>
      </c>
      <c r="M170" s="110" t="str">
        <f t="shared" si="175"/>
        <v/>
      </c>
      <c r="N170" s="110" t="str">
        <f t="shared" si="168"/>
        <v/>
      </c>
      <c r="O170" s="110" t="str">
        <f t="shared" si="176"/>
        <v/>
      </c>
      <c r="P170" s="110" t="str">
        <f t="shared" si="169"/>
        <v/>
      </c>
      <c r="Q170" s="110" t="str">
        <f t="shared" si="177"/>
        <v/>
      </c>
      <c r="R170" s="110" t="str">
        <f t="shared" si="180"/>
        <v/>
      </c>
      <c r="S170" s="110" t="str">
        <f t="shared" si="181"/>
        <v/>
      </c>
      <c r="T170" s="110" t="str">
        <f t="shared" si="182"/>
        <v/>
      </c>
      <c r="U170" s="353"/>
      <c r="V170" s="116" t="str">
        <f t="shared" si="170"/>
        <v/>
      </c>
      <c r="W170" s="110" t="str">
        <f t="shared" si="178"/>
        <v/>
      </c>
      <c r="X170" s="110" t="str">
        <f t="shared" si="179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42"/>
        <v>3</v>
      </c>
      <c r="AC170" s="27" t="str">
        <f t="shared" si="143"/>
        <v>C</v>
      </c>
      <c r="AD170" s="27">
        <f t="shared" si="144"/>
        <v>1</v>
      </c>
      <c r="AE170" s="27">
        <f t="shared" si="145"/>
        <v>2</v>
      </c>
      <c r="AF170" s="34">
        <f t="shared" si="146"/>
        <v>1103808692224</v>
      </c>
      <c r="AG170" s="218">
        <f t="shared" si="147"/>
        <v>0</v>
      </c>
      <c r="AH170" s="94"/>
      <c r="AI170" s="56" t="str">
        <f t="shared" si="148"/>
        <v>左半</v>
      </c>
      <c r="AJ170" s="57" t="str">
        <f t="shared" si="149"/>
        <v>い</v>
      </c>
      <c r="AK170" s="58">
        <f t="shared" si="150"/>
        <v>1103806595072</v>
      </c>
      <c r="AL170" s="59" t="str">
        <f t="shared" si="151"/>
        <v/>
      </c>
      <c r="AM170" s="57">
        <f t="shared" si="152"/>
        <v>0</v>
      </c>
      <c r="AN170" s="56" t="str">
        <f t="shared" si="153"/>
        <v>左半</v>
      </c>
      <c r="AO170" s="57" t="str">
        <f t="shared" si="154"/>
        <v>え</v>
      </c>
      <c r="AP170" s="58">
        <f t="shared" si="155"/>
        <v>1099513724928</v>
      </c>
      <c r="AQ170" s="59" t="str">
        <f t="shared" si="156"/>
        <v/>
      </c>
      <c r="AR170" s="57">
        <f t="shared" si="157"/>
        <v>0</v>
      </c>
      <c r="AS170" s="56" t="str">
        <f t="shared" si="158"/>
        <v>い</v>
      </c>
      <c r="AT170" s="57" t="str">
        <f t="shared" si="159"/>
        <v>え</v>
      </c>
      <c r="AU170" s="58">
        <f t="shared" si="160"/>
        <v>4297064448</v>
      </c>
      <c r="AV170" s="59" t="str">
        <f t="shared" si="161"/>
        <v/>
      </c>
      <c r="AW170" s="60">
        <f t="shared" si="162"/>
        <v>0</v>
      </c>
      <c r="AX170" s="94"/>
      <c r="AY170" s="140">
        <v>339</v>
      </c>
      <c r="AZ170" s="2"/>
      <c r="BA170" s="418"/>
      <c r="BB170" s="13"/>
      <c r="BC170" s="4" t="s">
        <v>298</v>
      </c>
      <c r="BD170" s="16" t="s">
        <v>462</v>
      </c>
      <c r="BE170" s="16" t="s">
        <v>77</v>
      </c>
      <c r="BF170" s="16" t="s">
        <v>703</v>
      </c>
      <c r="BG170" s="124" t="s">
        <v>1060</v>
      </c>
      <c r="BH170" s="26" t="s">
        <v>670</v>
      </c>
      <c r="BI170" s="6"/>
      <c r="BJ170" s="7"/>
      <c r="BK170" s="15"/>
      <c r="BL170" s="149" t="str">
        <f t="shared" si="163"/>
        <v>{"key_code":"y"},{"key_code":"e"}</v>
      </c>
      <c r="BM170" s="107"/>
      <c r="BN170" s="149" t="str">
        <f t="shared" si="164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65"/>
        <v/>
      </c>
      <c r="G171" s="110" t="str">
        <f t="shared" si="171"/>
        <v/>
      </c>
      <c r="H171" s="110" t="str">
        <f t="shared" si="172"/>
        <v/>
      </c>
      <c r="I171" s="110" t="str">
        <f t="shared" si="16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67"/>
        <v/>
      </c>
      <c r="M171" s="110" t="str">
        <f t="shared" si="175"/>
        <v/>
      </c>
      <c r="N171" s="110" t="str">
        <f t="shared" si="168"/>
        <v/>
      </c>
      <c r="O171" s="110" t="str">
        <f t="shared" si="176"/>
        <v/>
      </c>
      <c r="P171" s="110" t="str">
        <f t="shared" si="169"/>
        <v/>
      </c>
      <c r="Q171" s="110" t="str">
        <f t="shared" si="177"/>
        <v/>
      </c>
      <c r="R171" s="110" t="str">
        <f t="shared" si="180"/>
        <v/>
      </c>
      <c r="S171" s="110" t="str">
        <f t="shared" si="181"/>
        <v/>
      </c>
      <c r="T171" s="110" t="str">
        <f t="shared" si="182"/>
        <v/>
      </c>
      <c r="U171" s="353"/>
      <c r="V171" s="116" t="str">
        <f t="shared" si="170"/>
        <v/>
      </c>
      <c r="W171" s="110" t="str">
        <f t="shared" si="178"/>
        <v/>
      </c>
      <c r="X171" s="110" t="str">
        <f t="shared" si="179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42"/>
        <v>3</v>
      </c>
      <c r="AC171" s="27" t="str">
        <f t="shared" si="143"/>
        <v>C</v>
      </c>
      <c r="AD171" s="27">
        <f t="shared" si="144"/>
        <v>1</v>
      </c>
      <c r="AE171" s="27">
        <f t="shared" si="145"/>
        <v>2</v>
      </c>
      <c r="AF171" s="34">
        <f t="shared" si="146"/>
        <v>1102732853248</v>
      </c>
      <c r="AG171" s="218">
        <f t="shared" si="147"/>
        <v>0</v>
      </c>
      <c r="AH171" s="94"/>
      <c r="AI171" s="56" t="str">
        <f t="shared" si="148"/>
        <v>左半</v>
      </c>
      <c r="AJ171" s="57" t="str">
        <f t="shared" si="149"/>
        <v>く</v>
      </c>
      <c r="AK171" s="58">
        <f t="shared" si="150"/>
        <v>1100585369600</v>
      </c>
      <c r="AL171" s="59" t="str">
        <f t="shared" si="151"/>
        <v/>
      </c>
      <c r="AM171" s="57">
        <f t="shared" si="152"/>
        <v>0</v>
      </c>
      <c r="AN171" s="56" t="str">
        <f t="shared" si="153"/>
        <v>左半</v>
      </c>
      <c r="AO171" s="57" t="str">
        <f t="shared" si="154"/>
        <v>あ</v>
      </c>
      <c r="AP171" s="58">
        <f t="shared" si="155"/>
        <v>1101659111424</v>
      </c>
      <c r="AQ171" s="59" t="str">
        <f t="shared" si="156"/>
        <v>ご</v>
      </c>
      <c r="AR171" s="57">
        <f t="shared" si="157"/>
        <v>1</v>
      </c>
      <c r="AS171" s="56" t="str">
        <f t="shared" si="158"/>
        <v>く</v>
      </c>
      <c r="AT171" s="57" t="str">
        <f t="shared" si="159"/>
        <v>あ</v>
      </c>
      <c r="AU171" s="58">
        <f t="shared" si="160"/>
        <v>3221225472</v>
      </c>
      <c r="AV171" s="59">
        <f t="shared" si="161"/>
        <v>0</v>
      </c>
      <c r="AW171" s="60">
        <f t="shared" si="162"/>
        <v>0</v>
      </c>
      <c r="AX171" s="94"/>
      <c r="AY171" s="140">
        <v>340</v>
      </c>
      <c r="AZ171" s="2"/>
      <c r="BA171" s="418"/>
      <c r="BB171" s="13"/>
      <c r="BC171" s="4" t="s">
        <v>298</v>
      </c>
      <c r="BD171" s="16" t="s">
        <v>462</v>
      </c>
      <c r="BE171" s="16" t="s">
        <v>77</v>
      </c>
      <c r="BF171" s="16" t="s">
        <v>65</v>
      </c>
      <c r="BG171" s="124" t="s">
        <v>67</v>
      </c>
      <c r="BH171" s="26" t="s">
        <v>501</v>
      </c>
      <c r="BI171" s="6"/>
      <c r="BJ171" s="7"/>
      <c r="BK171" s="15"/>
      <c r="BL171" s="149" t="str">
        <f t="shared" si="163"/>
        <v>{"key_code":"q"},{"key_code":"a"}</v>
      </c>
      <c r="BM171" s="107"/>
      <c r="BN171" s="149" t="str">
        <f t="shared" si="164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65"/>
        <v/>
      </c>
      <c r="G172" s="110" t="str">
        <f t="shared" si="171"/>
        <v/>
      </c>
      <c r="H172" s="110" t="str">
        <f t="shared" si="172"/>
        <v/>
      </c>
      <c r="I172" s="110" t="str">
        <f t="shared" si="16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67"/>
        <v/>
      </c>
      <c r="M172" s="110" t="str">
        <f t="shared" si="175"/>
        <v/>
      </c>
      <c r="N172" s="110" t="str">
        <f t="shared" si="168"/>
        <v/>
      </c>
      <c r="O172" s="110" t="str">
        <f t="shared" si="176"/>
        <v/>
      </c>
      <c r="P172" s="110" t="str">
        <f t="shared" si="169"/>
        <v/>
      </c>
      <c r="Q172" s="110" t="str">
        <f t="shared" si="177"/>
        <v/>
      </c>
      <c r="R172" s="110" t="str">
        <f t="shared" si="180"/>
        <v/>
      </c>
      <c r="S172" s="110" t="str">
        <f t="shared" si="181"/>
        <v/>
      </c>
      <c r="T172" s="110" t="str">
        <f t="shared" si="182"/>
        <v/>
      </c>
      <c r="U172" s="353"/>
      <c r="V172" s="116" t="str">
        <f t="shared" si="170"/>
        <v/>
      </c>
      <c r="W172" s="110" t="str">
        <f t="shared" si="178"/>
        <v/>
      </c>
      <c r="X172" s="110" t="str">
        <f t="shared" si="179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42"/>
        <v>3</v>
      </c>
      <c r="AC172" s="27" t="str">
        <f t="shared" si="143"/>
        <v>C</v>
      </c>
      <c r="AD172" s="27">
        <f t="shared" si="144"/>
        <v>1</v>
      </c>
      <c r="AE172" s="27">
        <f t="shared" si="145"/>
        <v>2</v>
      </c>
      <c r="AF172" s="34">
        <f t="shared" si="146"/>
        <v>1104880336896</v>
      </c>
      <c r="AG172" s="218">
        <f t="shared" si="147"/>
        <v>0</v>
      </c>
      <c r="AH172" s="94"/>
      <c r="AI172" s="56" t="str">
        <f t="shared" si="148"/>
        <v>左半</v>
      </c>
      <c r="AJ172" s="57" t="str">
        <f t="shared" si="149"/>
        <v>く</v>
      </c>
      <c r="AK172" s="58">
        <f t="shared" si="150"/>
        <v>1100585369600</v>
      </c>
      <c r="AL172" s="59" t="str">
        <f t="shared" si="151"/>
        <v/>
      </c>
      <c r="AM172" s="57">
        <f t="shared" si="152"/>
        <v>0</v>
      </c>
      <c r="AN172" s="56" t="str">
        <f t="shared" si="153"/>
        <v>左半</v>
      </c>
      <c r="AO172" s="57" t="str">
        <f t="shared" si="154"/>
        <v>い</v>
      </c>
      <c r="AP172" s="58">
        <f t="shared" si="155"/>
        <v>1103806595072</v>
      </c>
      <c r="AQ172" s="59" t="str">
        <f t="shared" si="156"/>
        <v/>
      </c>
      <c r="AR172" s="57">
        <f t="shared" si="157"/>
        <v>0</v>
      </c>
      <c r="AS172" s="56" t="str">
        <f t="shared" si="158"/>
        <v>く</v>
      </c>
      <c r="AT172" s="57" t="str">
        <f t="shared" si="159"/>
        <v>い</v>
      </c>
      <c r="AU172" s="58">
        <f t="shared" si="160"/>
        <v>5368709120</v>
      </c>
      <c r="AV172" s="59" t="str">
        <f t="shared" si="161"/>
        <v/>
      </c>
      <c r="AW172" s="60">
        <f t="shared" si="162"/>
        <v>0</v>
      </c>
      <c r="AX172" s="94"/>
      <c r="AY172" s="140">
        <v>341</v>
      </c>
      <c r="AZ172" s="2"/>
      <c r="BA172" s="418"/>
      <c r="BB172" s="13"/>
      <c r="BC172" s="4" t="s">
        <v>298</v>
      </c>
      <c r="BD172" s="16" t="s">
        <v>462</v>
      </c>
      <c r="BE172" s="16" t="s">
        <v>77</v>
      </c>
      <c r="BF172" s="16" t="s">
        <v>65</v>
      </c>
      <c r="BG172" s="124" t="s">
        <v>69</v>
      </c>
      <c r="BH172" s="26" t="s">
        <v>502</v>
      </c>
      <c r="BI172" s="6"/>
      <c r="BJ172" s="7"/>
      <c r="BK172" s="15"/>
      <c r="BL172" s="149" t="str">
        <f t="shared" si="163"/>
        <v>{"key_code":"q"},{"key_code":"i"}</v>
      </c>
      <c r="BM172" s="107"/>
      <c r="BN172" s="149" t="str">
        <f t="shared" si="164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65"/>
        <v/>
      </c>
      <c r="G173" s="110" t="str">
        <f t="shared" si="171"/>
        <v/>
      </c>
      <c r="H173" s="110" t="str">
        <f t="shared" si="172"/>
        <v/>
      </c>
      <c r="I173" s="110" t="str">
        <f t="shared" si="16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67"/>
        <v/>
      </c>
      <c r="M173" s="110" t="str">
        <f t="shared" si="175"/>
        <v/>
      </c>
      <c r="N173" s="110" t="str">
        <f t="shared" si="168"/>
        <v/>
      </c>
      <c r="O173" s="110" t="str">
        <f t="shared" si="176"/>
        <v/>
      </c>
      <c r="P173" s="110" t="str">
        <f t="shared" si="169"/>
        <v/>
      </c>
      <c r="Q173" s="110" t="str">
        <f t="shared" si="177"/>
        <v/>
      </c>
      <c r="R173" s="110" t="str">
        <f t="shared" si="180"/>
        <v/>
      </c>
      <c r="S173" s="110" t="str">
        <f t="shared" si="181"/>
        <v/>
      </c>
      <c r="T173" s="110" t="str">
        <f t="shared" si="182"/>
        <v/>
      </c>
      <c r="U173" s="353"/>
      <c r="V173" s="116" t="str">
        <f t="shared" si="170"/>
        <v/>
      </c>
      <c r="W173" s="110" t="str">
        <f t="shared" si="178"/>
        <v/>
      </c>
      <c r="X173" s="110" t="str">
        <f t="shared" si="179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42"/>
        <v>3</v>
      </c>
      <c r="AC173" s="27" t="str">
        <f t="shared" si="143"/>
        <v>C</v>
      </c>
      <c r="AD173" s="27">
        <f t="shared" si="144"/>
        <v>1</v>
      </c>
      <c r="AE173" s="27">
        <f t="shared" si="145"/>
        <v>2</v>
      </c>
      <c r="AF173" s="34">
        <f t="shared" si="146"/>
        <v>1100587466752</v>
      </c>
      <c r="AG173" s="218">
        <f t="shared" si="147"/>
        <v>0</v>
      </c>
      <c r="AH173" s="94"/>
      <c r="AI173" s="56" t="str">
        <f t="shared" si="148"/>
        <v>左半</v>
      </c>
      <c r="AJ173" s="57" t="str">
        <f t="shared" si="149"/>
        <v>く</v>
      </c>
      <c r="AK173" s="58">
        <f t="shared" si="150"/>
        <v>1100585369600</v>
      </c>
      <c r="AL173" s="59" t="str">
        <f t="shared" si="151"/>
        <v/>
      </c>
      <c r="AM173" s="57">
        <f t="shared" si="152"/>
        <v>0</v>
      </c>
      <c r="AN173" s="56" t="str">
        <f t="shared" si="153"/>
        <v>左半</v>
      </c>
      <c r="AO173" s="57" t="str">
        <f t="shared" si="154"/>
        <v>え</v>
      </c>
      <c r="AP173" s="58">
        <f t="shared" si="155"/>
        <v>1099513724928</v>
      </c>
      <c r="AQ173" s="59" t="str">
        <f t="shared" si="156"/>
        <v/>
      </c>
      <c r="AR173" s="57">
        <f t="shared" si="157"/>
        <v>0</v>
      </c>
      <c r="AS173" s="56" t="str">
        <f t="shared" si="158"/>
        <v>く</v>
      </c>
      <c r="AT173" s="57" t="str">
        <f t="shared" si="159"/>
        <v>え</v>
      </c>
      <c r="AU173" s="58">
        <f t="shared" si="160"/>
        <v>1075838976</v>
      </c>
      <c r="AV173" s="59" t="str">
        <f t="shared" si="161"/>
        <v/>
      </c>
      <c r="AW173" s="60">
        <f t="shared" si="162"/>
        <v>0</v>
      </c>
      <c r="AX173" s="94"/>
      <c r="AY173" s="140">
        <v>342</v>
      </c>
      <c r="AZ173" s="2"/>
      <c r="BA173" s="418"/>
      <c r="BB173" s="13"/>
      <c r="BC173" s="4" t="s">
        <v>298</v>
      </c>
      <c r="BD173" s="16" t="s">
        <v>462</v>
      </c>
      <c r="BE173" s="16" t="s">
        <v>77</v>
      </c>
      <c r="BF173" s="16" t="s">
        <v>65</v>
      </c>
      <c r="BG173" s="124" t="s">
        <v>20</v>
      </c>
      <c r="BH173" s="26" t="s">
        <v>503</v>
      </c>
      <c r="BI173" s="6"/>
      <c r="BJ173" s="7"/>
      <c r="BK173" s="15"/>
      <c r="BL173" s="149" t="str">
        <f t="shared" si="163"/>
        <v>{"key_code":"q"},{"key_code":"e"}</v>
      </c>
      <c r="BM173" s="107"/>
      <c r="BN173" s="149" t="str">
        <f t="shared" si="164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65"/>
        <v/>
      </c>
      <c r="G174" s="110" t="str">
        <f t="shared" si="171"/>
        <v/>
      </c>
      <c r="H174" s="110" t="str">
        <f t="shared" si="172"/>
        <v/>
      </c>
      <c r="I174" s="110" t="str">
        <f t="shared" si="16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67"/>
        <v/>
      </c>
      <c r="M174" s="110" t="str">
        <f t="shared" si="175"/>
        <v/>
      </c>
      <c r="N174" s="110" t="str">
        <f t="shared" si="168"/>
        <v/>
      </c>
      <c r="O174" s="110" t="str">
        <f t="shared" si="176"/>
        <v/>
      </c>
      <c r="P174" s="110" t="str">
        <f t="shared" si="169"/>
        <v/>
      </c>
      <c r="Q174" s="110" t="str">
        <f t="shared" si="177"/>
        <v/>
      </c>
      <c r="R174" s="110" t="str">
        <f t="shared" si="180"/>
        <v/>
      </c>
      <c r="S174" s="110" t="str">
        <f t="shared" si="181"/>
        <v/>
      </c>
      <c r="T174" s="110" t="str">
        <f t="shared" si="182"/>
        <v/>
      </c>
      <c r="U174" s="353"/>
      <c r="V174" s="116" t="str">
        <f t="shared" si="170"/>
        <v/>
      </c>
      <c r="W174" s="110" t="str">
        <f t="shared" si="178"/>
        <v/>
      </c>
      <c r="X174" s="110" t="str">
        <f t="shared" si="179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42"/>
        <v>3</v>
      </c>
      <c r="AC174" s="27" t="str">
        <f t="shared" si="143"/>
        <v>C</v>
      </c>
      <c r="AD174" s="27">
        <f t="shared" si="144"/>
        <v>1</v>
      </c>
      <c r="AE174" s="27">
        <f t="shared" si="145"/>
        <v>2</v>
      </c>
      <c r="AF174" s="34">
        <f t="shared" si="146"/>
        <v>5498631880704</v>
      </c>
      <c r="AG174" s="218">
        <f t="shared" si="147"/>
        <v>0</v>
      </c>
      <c r="AH174" s="94"/>
      <c r="AI174" s="56" t="str">
        <f t="shared" si="148"/>
        <v>左半</v>
      </c>
      <c r="AJ174" s="57" t="str">
        <f t="shared" si="149"/>
        <v>く</v>
      </c>
      <c r="AK174" s="58">
        <f t="shared" si="150"/>
        <v>1100585369600</v>
      </c>
      <c r="AL174" s="59" t="str">
        <f t="shared" si="151"/>
        <v/>
      </c>
      <c r="AM174" s="57">
        <f t="shared" si="152"/>
        <v>0</v>
      </c>
      <c r="AN174" s="56" t="str">
        <f t="shared" si="153"/>
        <v>左半</v>
      </c>
      <c r="AO174" s="57" t="str">
        <f t="shared" si="154"/>
        <v>お</v>
      </c>
      <c r="AP174" s="58">
        <f t="shared" si="155"/>
        <v>5497558138880</v>
      </c>
      <c r="AQ174" s="59" t="str">
        <f t="shared" si="156"/>
        <v/>
      </c>
      <c r="AR174" s="57">
        <f t="shared" si="157"/>
        <v>0</v>
      </c>
      <c r="AS174" s="56" t="str">
        <f t="shared" si="158"/>
        <v>く</v>
      </c>
      <c r="AT174" s="57" t="str">
        <f t="shared" si="159"/>
        <v>お</v>
      </c>
      <c r="AU174" s="58">
        <f t="shared" si="160"/>
        <v>4399120252928</v>
      </c>
      <c r="AV174" s="59" t="str">
        <f t="shared" si="161"/>
        <v/>
      </c>
      <c r="AW174" s="60">
        <f t="shared" si="162"/>
        <v>0</v>
      </c>
      <c r="AX174" s="94"/>
      <c r="AY174" s="140">
        <v>343</v>
      </c>
      <c r="AZ174" s="2"/>
      <c r="BA174" s="418"/>
      <c r="BB174" s="13"/>
      <c r="BC174" s="4" t="s">
        <v>298</v>
      </c>
      <c r="BD174" s="16" t="s">
        <v>462</v>
      </c>
      <c r="BE174" s="16" t="s">
        <v>77</v>
      </c>
      <c r="BF174" s="16" t="s">
        <v>65</v>
      </c>
      <c r="BG174" s="124" t="s">
        <v>79</v>
      </c>
      <c r="BH174" s="26" t="s">
        <v>504</v>
      </c>
      <c r="BI174" s="6"/>
      <c r="BJ174" s="7"/>
      <c r="BK174" s="15"/>
      <c r="BL174" s="149" t="str">
        <f t="shared" si="163"/>
        <v>{"key_code":"q"},{"key_code":"o"}</v>
      </c>
      <c r="BM174" s="107"/>
      <c r="BN174" s="149" t="str">
        <f t="shared" si="164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65"/>
        <v/>
      </c>
      <c r="G175" s="110" t="str">
        <f t="shared" si="171"/>
        <v/>
      </c>
      <c r="H175" s="110" t="str">
        <f t="shared" si="172"/>
        <v/>
      </c>
      <c r="I175" s="110" t="str">
        <f t="shared" si="16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3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67"/>
        <v/>
      </c>
      <c r="M175" s="110" t="str">
        <f t="shared" si="175"/>
        <v/>
      </c>
      <c r="N175" s="110" t="str">
        <f t="shared" si="168"/>
        <v/>
      </c>
      <c r="O175" s="110" t="str">
        <f t="shared" si="176"/>
        <v/>
      </c>
      <c r="P175" s="110" t="str">
        <f t="shared" si="169"/>
        <v/>
      </c>
      <c r="Q175" s="110" t="str">
        <f t="shared" si="177"/>
        <v/>
      </c>
      <c r="R175" s="110" t="str">
        <f t="shared" si="180"/>
        <v/>
      </c>
      <c r="S175" s="110" t="str">
        <f t="shared" si="181"/>
        <v/>
      </c>
      <c r="T175" s="110" t="str">
        <f t="shared" si="182"/>
        <v/>
      </c>
      <c r="U175" s="353"/>
      <c r="V175" s="116" t="str">
        <f t="shared" si="170"/>
        <v/>
      </c>
      <c r="W175" s="110" t="str">
        <f t="shared" si="178"/>
        <v/>
      </c>
      <c r="X175" s="110" t="str">
        <f t="shared" si="179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42"/>
        <v>3</v>
      </c>
      <c r="AC175" s="27" t="str">
        <f t="shared" si="143"/>
        <v>C</v>
      </c>
      <c r="AD175" s="27">
        <f t="shared" si="144"/>
        <v>1</v>
      </c>
      <c r="AE175" s="27">
        <f t="shared" si="145"/>
        <v>2</v>
      </c>
      <c r="AF175" s="34">
        <f t="shared" si="146"/>
        <v>1109175304192</v>
      </c>
      <c r="AG175" s="218">
        <f t="shared" si="147"/>
        <v>0</v>
      </c>
      <c r="AH175" s="94"/>
      <c r="AI175" s="56" t="str">
        <f t="shared" si="148"/>
        <v>左半</v>
      </c>
      <c r="AJ175" s="57" t="str">
        <f t="shared" si="149"/>
        <v>く</v>
      </c>
      <c r="AK175" s="58">
        <f t="shared" si="150"/>
        <v>1100585369600</v>
      </c>
      <c r="AL175" s="59" t="str">
        <f t="shared" si="151"/>
        <v/>
      </c>
      <c r="AM175" s="57">
        <f t="shared" si="152"/>
        <v>0</v>
      </c>
      <c r="AN175" s="56" t="str">
        <f t="shared" si="153"/>
        <v>左半</v>
      </c>
      <c r="AO175" s="57" t="str">
        <f t="shared" si="154"/>
        <v>わ</v>
      </c>
      <c r="AP175" s="58">
        <f t="shared" si="155"/>
        <v>1108101562368</v>
      </c>
      <c r="AQ175" s="59" t="str">
        <f t="shared" si="156"/>
        <v/>
      </c>
      <c r="AR175" s="57">
        <f t="shared" si="157"/>
        <v>0</v>
      </c>
      <c r="AS175" s="56" t="str">
        <f t="shared" si="158"/>
        <v>く</v>
      </c>
      <c r="AT175" s="57" t="str">
        <f t="shared" si="159"/>
        <v>わ</v>
      </c>
      <c r="AU175" s="58">
        <f t="shared" si="160"/>
        <v>9663676416</v>
      </c>
      <c r="AV175" s="59" t="str">
        <f t="shared" si="161"/>
        <v/>
      </c>
      <c r="AW175" s="60">
        <f t="shared" si="162"/>
        <v>0</v>
      </c>
      <c r="AX175" s="94"/>
      <c r="AY175" s="140">
        <v>344</v>
      </c>
      <c r="AZ175" s="2"/>
      <c r="BA175" s="418"/>
      <c r="BB175" s="13"/>
      <c r="BC175" s="4" t="s">
        <v>298</v>
      </c>
      <c r="BD175" s="16" t="s">
        <v>462</v>
      </c>
      <c r="BE175" s="16" t="s">
        <v>77</v>
      </c>
      <c r="BF175" s="16" t="s">
        <v>65</v>
      </c>
      <c r="BG175" s="124" t="s">
        <v>54</v>
      </c>
      <c r="BH175" s="26" t="s">
        <v>505</v>
      </c>
      <c r="BI175" s="6"/>
      <c r="BJ175" s="7"/>
      <c r="BK175" s="15"/>
      <c r="BL175" s="149" t="str">
        <f t="shared" si="163"/>
        <v>{"key_code":"q"},{"key_code":"w"},{"key_code":"w"}</v>
      </c>
      <c r="BM175" s="107"/>
      <c r="BN175" s="149" t="str">
        <f t="shared" si="164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65"/>
        <v/>
      </c>
      <c r="G176" s="110" t="str">
        <f t="shared" si="171"/>
        <v/>
      </c>
      <c r="H176" s="110" t="str">
        <f t="shared" si="172"/>
        <v/>
      </c>
      <c r="I176" s="110" t="str">
        <f t="shared" si="16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67"/>
        <v/>
      </c>
      <c r="M176" s="110" t="str">
        <f t="shared" si="175"/>
        <v/>
      </c>
      <c r="N176" s="110" t="str">
        <f t="shared" si="168"/>
        <v/>
      </c>
      <c r="O176" s="110" t="str">
        <f t="shared" si="176"/>
        <v/>
      </c>
      <c r="P176" s="110" t="str">
        <f t="shared" si="169"/>
        <v/>
      </c>
      <c r="Q176" s="110" t="str">
        <f t="shared" si="177"/>
        <v/>
      </c>
      <c r="R176" s="110" t="str">
        <f t="shared" si="180"/>
        <v/>
      </c>
      <c r="S176" s="110" t="str">
        <f t="shared" si="181"/>
        <v/>
      </c>
      <c r="T176" s="110" t="str">
        <f t="shared" si="182"/>
        <v/>
      </c>
      <c r="U176" s="353"/>
      <c r="V176" s="116" t="str">
        <f t="shared" si="170"/>
        <v/>
      </c>
      <c r="W176" s="110" t="str">
        <f t="shared" si="178"/>
        <v/>
      </c>
      <c r="X176" s="110" t="str">
        <f t="shared" si="179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42"/>
        <v>3</v>
      </c>
      <c r="AC176" s="27" t="str">
        <f t="shared" si="143"/>
        <v>C</v>
      </c>
      <c r="AD176" s="27">
        <f t="shared" si="144"/>
        <v>1</v>
      </c>
      <c r="AE176" s="27">
        <f t="shared" si="145"/>
        <v>2</v>
      </c>
      <c r="AF176" s="34">
        <f t="shared" si="146"/>
        <v>3489660928</v>
      </c>
      <c r="AG176" s="218">
        <f t="shared" si="147"/>
        <v>0</v>
      </c>
      <c r="AH176" s="94"/>
      <c r="AI176" s="56" t="str">
        <f t="shared" si="148"/>
        <v>左濁</v>
      </c>
      <c r="AJ176" s="57" t="str">
        <f t="shared" si="149"/>
        <v>く</v>
      </c>
      <c r="AK176" s="58">
        <f t="shared" si="150"/>
        <v>1342177280</v>
      </c>
      <c r="AL176" s="59" t="str">
        <f t="shared" si="151"/>
        <v>ぐ</v>
      </c>
      <c r="AM176" s="57">
        <f t="shared" si="152"/>
        <v>1</v>
      </c>
      <c r="AN176" s="56" t="str">
        <f t="shared" si="153"/>
        <v>左濁</v>
      </c>
      <c r="AO176" s="57" t="str">
        <f t="shared" si="154"/>
        <v>あ</v>
      </c>
      <c r="AP176" s="58">
        <f t="shared" si="155"/>
        <v>2415919104</v>
      </c>
      <c r="AQ176" s="59" t="str">
        <f t="shared" si="156"/>
        <v>が</v>
      </c>
      <c r="AR176" s="57">
        <f t="shared" si="157"/>
        <v>1</v>
      </c>
      <c r="AS176" s="56" t="str">
        <f t="shared" si="158"/>
        <v>く</v>
      </c>
      <c r="AT176" s="57" t="str">
        <f t="shared" si="159"/>
        <v>あ</v>
      </c>
      <c r="AU176" s="58">
        <f t="shared" si="160"/>
        <v>3221225472</v>
      </c>
      <c r="AV176" s="59">
        <f t="shared" si="161"/>
        <v>0</v>
      </c>
      <c r="AW176" s="60">
        <f t="shared" si="162"/>
        <v>0</v>
      </c>
      <c r="AX176" s="94"/>
      <c r="AY176" s="140">
        <v>345</v>
      </c>
      <c r="AZ176" s="2"/>
      <c r="BA176" s="418"/>
      <c r="BB176" s="13"/>
      <c r="BC176" s="4" t="s">
        <v>298</v>
      </c>
      <c r="BD176" s="16" t="s">
        <v>462</v>
      </c>
      <c r="BE176" s="16" t="s">
        <v>47</v>
      </c>
      <c r="BF176" s="16" t="s">
        <v>65</v>
      </c>
      <c r="BG176" s="124" t="s">
        <v>67</v>
      </c>
      <c r="BH176" s="26" t="s">
        <v>506</v>
      </c>
      <c r="BI176" s="6"/>
      <c r="BJ176" s="7"/>
      <c r="BK176" s="15"/>
      <c r="BL176" s="149" t="str">
        <f t="shared" si="163"/>
        <v>{"key_code":"g"},{"key_code":"w"},{"key_code":"a"}</v>
      </c>
      <c r="BM176" s="107"/>
      <c r="BN176" s="149" t="str">
        <f t="shared" si="164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65"/>
        <v/>
      </c>
      <c r="G177" s="110" t="str">
        <f t="shared" si="171"/>
        <v/>
      </c>
      <c r="H177" s="110" t="str">
        <f t="shared" si="172"/>
        <v/>
      </c>
      <c r="I177" s="110" t="str">
        <f t="shared" si="16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67"/>
        <v/>
      </c>
      <c r="M177" s="110" t="str">
        <f t="shared" si="175"/>
        <v/>
      </c>
      <c r="N177" s="110" t="str">
        <f t="shared" si="168"/>
        <v/>
      </c>
      <c r="O177" s="110" t="str">
        <f t="shared" si="176"/>
        <v/>
      </c>
      <c r="P177" s="110" t="str">
        <f t="shared" si="169"/>
        <v/>
      </c>
      <c r="Q177" s="110" t="str">
        <f t="shared" si="177"/>
        <v/>
      </c>
      <c r="R177" s="110" t="str">
        <f t="shared" si="180"/>
        <v/>
      </c>
      <c r="S177" s="110" t="str">
        <f t="shared" si="181"/>
        <v/>
      </c>
      <c r="T177" s="110" t="str">
        <f t="shared" si="182"/>
        <v/>
      </c>
      <c r="U177" s="353"/>
      <c r="V177" s="116" t="str">
        <f t="shared" si="170"/>
        <v/>
      </c>
      <c r="W177" s="110" t="str">
        <f t="shared" si="178"/>
        <v/>
      </c>
      <c r="X177" s="110" t="str">
        <f t="shared" si="179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42"/>
        <v>3</v>
      </c>
      <c r="AC177" s="27" t="str">
        <f t="shared" si="143"/>
        <v>C</v>
      </c>
      <c r="AD177" s="27">
        <f t="shared" si="144"/>
        <v>1</v>
      </c>
      <c r="AE177" s="27">
        <f t="shared" si="145"/>
        <v>2</v>
      </c>
      <c r="AF177" s="34">
        <f t="shared" si="146"/>
        <v>5637144576</v>
      </c>
      <c r="AG177" s="218">
        <f t="shared" si="147"/>
        <v>0</v>
      </c>
      <c r="AH177" s="94"/>
      <c r="AI177" s="56" t="str">
        <f t="shared" si="148"/>
        <v>左濁</v>
      </c>
      <c r="AJ177" s="57" t="str">
        <f t="shared" si="149"/>
        <v>く</v>
      </c>
      <c r="AK177" s="58">
        <f t="shared" si="150"/>
        <v>1342177280</v>
      </c>
      <c r="AL177" s="59" t="str">
        <f t="shared" si="151"/>
        <v>ぐ</v>
      </c>
      <c r="AM177" s="57">
        <f t="shared" si="152"/>
        <v>1</v>
      </c>
      <c r="AN177" s="56" t="str">
        <f t="shared" si="153"/>
        <v>左濁</v>
      </c>
      <c r="AO177" s="57" t="str">
        <f t="shared" si="154"/>
        <v>い</v>
      </c>
      <c r="AP177" s="58">
        <f t="shared" si="155"/>
        <v>4563402752</v>
      </c>
      <c r="AQ177" s="59" t="str">
        <f t="shared" si="156"/>
        <v/>
      </c>
      <c r="AR177" s="57">
        <f t="shared" si="157"/>
        <v>0</v>
      </c>
      <c r="AS177" s="56" t="str">
        <f t="shared" si="158"/>
        <v>く</v>
      </c>
      <c r="AT177" s="57" t="str">
        <f t="shared" si="159"/>
        <v>い</v>
      </c>
      <c r="AU177" s="58">
        <f t="shared" si="160"/>
        <v>5368709120</v>
      </c>
      <c r="AV177" s="59" t="str">
        <f t="shared" si="161"/>
        <v/>
      </c>
      <c r="AW177" s="60">
        <f t="shared" si="162"/>
        <v>0</v>
      </c>
      <c r="AX177" s="94"/>
      <c r="AY177" s="140">
        <v>346</v>
      </c>
      <c r="AZ177" s="2"/>
      <c r="BA177" s="418"/>
      <c r="BB177" s="13"/>
      <c r="BC177" s="4" t="s">
        <v>298</v>
      </c>
      <c r="BD177" s="16" t="s">
        <v>462</v>
      </c>
      <c r="BE177" s="16" t="s">
        <v>47</v>
      </c>
      <c r="BF177" s="16" t="s">
        <v>65</v>
      </c>
      <c r="BG177" s="124" t="s">
        <v>69</v>
      </c>
      <c r="BH177" s="26" t="s">
        <v>507</v>
      </c>
      <c r="BI177" s="6"/>
      <c r="BJ177" s="7"/>
      <c r="BK177" s="15"/>
      <c r="BL177" s="149" t="str">
        <f t="shared" si="163"/>
        <v>{"key_code":"g"},{"key_code":"w"},{"key_code":"i"}</v>
      </c>
      <c r="BM177" s="107"/>
      <c r="BN177" s="149" t="str">
        <f t="shared" si="164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65"/>
        <v/>
      </c>
      <c r="G178" s="110" t="str">
        <f t="shared" si="171"/>
        <v/>
      </c>
      <c r="H178" s="110" t="str">
        <f t="shared" si="172"/>
        <v/>
      </c>
      <c r="I178" s="110" t="str">
        <f t="shared" si="16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67"/>
        <v/>
      </c>
      <c r="M178" s="110" t="str">
        <f t="shared" si="175"/>
        <v/>
      </c>
      <c r="N178" s="110" t="str">
        <f t="shared" si="168"/>
        <v/>
      </c>
      <c r="O178" s="110" t="str">
        <f t="shared" si="176"/>
        <v/>
      </c>
      <c r="P178" s="110" t="str">
        <f t="shared" si="169"/>
        <v/>
      </c>
      <c r="Q178" s="110" t="str">
        <f t="shared" si="177"/>
        <v/>
      </c>
      <c r="R178" s="110" t="str">
        <f t="shared" si="180"/>
        <v/>
      </c>
      <c r="S178" s="110" t="str">
        <f t="shared" si="181"/>
        <v/>
      </c>
      <c r="T178" s="110" t="str">
        <f t="shared" si="182"/>
        <v/>
      </c>
      <c r="U178" s="353"/>
      <c r="V178" s="116" t="str">
        <f t="shared" si="170"/>
        <v/>
      </c>
      <c r="W178" s="110" t="str">
        <f t="shared" si="178"/>
        <v/>
      </c>
      <c r="X178" s="110" t="str">
        <f t="shared" si="179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42"/>
        <v>3</v>
      </c>
      <c r="AC178" s="27" t="str">
        <f t="shared" si="143"/>
        <v>C</v>
      </c>
      <c r="AD178" s="27">
        <f t="shared" si="144"/>
        <v>1</v>
      </c>
      <c r="AE178" s="27">
        <f t="shared" si="145"/>
        <v>2</v>
      </c>
      <c r="AF178" s="34">
        <f t="shared" si="146"/>
        <v>1344274432</v>
      </c>
      <c r="AG178" s="218">
        <f t="shared" si="147"/>
        <v>0</v>
      </c>
      <c r="AH178" s="94"/>
      <c r="AI178" s="56" t="str">
        <f t="shared" si="148"/>
        <v>左濁</v>
      </c>
      <c r="AJ178" s="57" t="str">
        <f t="shared" si="149"/>
        <v>く</v>
      </c>
      <c r="AK178" s="58">
        <f t="shared" si="150"/>
        <v>1342177280</v>
      </c>
      <c r="AL178" s="59" t="str">
        <f t="shared" si="151"/>
        <v>ぐ</v>
      </c>
      <c r="AM178" s="57">
        <f t="shared" si="152"/>
        <v>1</v>
      </c>
      <c r="AN178" s="56" t="str">
        <f t="shared" si="153"/>
        <v>左濁</v>
      </c>
      <c r="AO178" s="57" t="str">
        <f t="shared" si="154"/>
        <v>え</v>
      </c>
      <c r="AP178" s="58">
        <f t="shared" si="155"/>
        <v>270532608</v>
      </c>
      <c r="AQ178" s="59" t="str">
        <f t="shared" si="156"/>
        <v>ず</v>
      </c>
      <c r="AR178" s="57">
        <f t="shared" si="157"/>
        <v>1</v>
      </c>
      <c r="AS178" s="56" t="str">
        <f t="shared" si="158"/>
        <v>く</v>
      </c>
      <c r="AT178" s="57" t="str">
        <f t="shared" si="159"/>
        <v>え</v>
      </c>
      <c r="AU178" s="58">
        <f t="shared" si="160"/>
        <v>1075838976</v>
      </c>
      <c r="AV178" s="59" t="str">
        <f t="shared" si="161"/>
        <v/>
      </c>
      <c r="AW178" s="60">
        <f t="shared" si="162"/>
        <v>0</v>
      </c>
      <c r="AX178" s="94"/>
      <c r="AY178" s="140">
        <v>347</v>
      </c>
      <c r="AZ178" s="2"/>
      <c r="BA178" s="418"/>
      <c r="BB178" s="13"/>
      <c r="BC178" s="4" t="s">
        <v>298</v>
      </c>
      <c r="BD178" s="16" t="s">
        <v>462</v>
      </c>
      <c r="BE178" s="16" t="s">
        <v>47</v>
      </c>
      <c r="BF178" s="16" t="s">
        <v>65</v>
      </c>
      <c r="BG178" s="124" t="s">
        <v>20</v>
      </c>
      <c r="BH178" s="26" t="s">
        <v>508</v>
      </c>
      <c r="BI178" s="6"/>
      <c r="BJ178" s="7"/>
      <c r="BK178" s="15"/>
      <c r="BL178" s="149" t="str">
        <f t="shared" si="163"/>
        <v>{"key_code":"g"},{"key_code":"w"},{"key_code":"e"}</v>
      </c>
      <c r="BM178" s="107"/>
      <c r="BN178" s="149" t="str">
        <f t="shared" si="164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65"/>
        <v/>
      </c>
      <c r="G179" s="110" t="str">
        <f t="shared" si="171"/>
        <v/>
      </c>
      <c r="H179" s="110" t="str">
        <f t="shared" si="172"/>
        <v/>
      </c>
      <c r="I179" s="110" t="str">
        <f t="shared" si="16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67"/>
        <v/>
      </c>
      <c r="M179" s="110" t="str">
        <f t="shared" si="175"/>
        <v/>
      </c>
      <c r="N179" s="110" t="str">
        <f t="shared" si="168"/>
        <v/>
      </c>
      <c r="O179" s="110" t="str">
        <f t="shared" si="176"/>
        <v/>
      </c>
      <c r="P179" s="110" t="str">
        <f t="shared" si="169"/>
        <v/>
      </c>
      <c r="Q179" s="110" t="str">
        <f t="shared" si="177"/>
        <v/>
      </c>
      <c r="R179" s="110" t="str">
        <f t="shared" si="180"/>
        <v/>
      </c>
      <c r="S179" s="110" t="str">
        <f t="shared" si="181"/>
        <v/>
      </c>
      <c r="T179" s="110" t="str">
        <f t="shared" si="182"/>
        <v/>
      </c>
      <c r="U179" s="353"/>
      <c r="V179" s="116" t="str">
        <f t="shared" si="170"/>
        <v/>
      </c>
      <c r="W179" s="110" t="str">
        <f t="shared" si="178"/>
        <v/>
      </c>
      <c r="X179" s="110" t="str">
        <f t="shared" si="179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42"/>
        <v>3</v>
      </c>
      <c r="AC179" s="27" t="str">
        <f t="shared" si="143"/>
        <v>C</v>
      </c>
      <c r="AD179" s="27">
        <f t="shared" si="144"/>
        <v>1</v>
      </c>
      <c r="AE179" s="27">
        <f t="shared" si="145"/>
        <v>2</v>
      </c>
      <c r="AF179" s="34">
        <f t="shared" si="146"/>
        <v>4399388688384</v>
      </c>
      <c r="AG179" s="218">
        <f t="shared" si="147"/>
        <v>0</v>
      </c>
      <c r="AH179" s="94"/>
      <c r="AI179" s="56" t="str">
        <f t="shared" si="148"/>
        <v>左濁</v>
      </c>
      <c r="AJ179" s="57" t="str">
        <f t="shared" si="149"/>
        <v>く</v>
      </c>
      <c r="AK179" s="58">
        <f t="shared" si="150"/>
        <v>1342177280</v>
      </c>
      <c r="AL179" s="59" t="str">
        <f t="shared" si="151"/>
        <v>ぐ</v>
      </c>
      <c r="AM179" s="57">
        <f t="shared" si="152"/>
        <v>1</v>
      </c>
      <c r="AN179" s="56" t="str">
        <f t="shared" si="153"/>
        <v>左濁</v>
      </c>
      <c r="AO179" s="57" t="str">
        <f t="shared" si="154"/>
        <v>お</v>
      </c>
      <c r="AP179" s="58">
        <f t="shared" si="155"/>
        <v>4398314946560</v>
      </c>
      <c r="AQ179" s="59" t="str">
        <f t="shared" si="156"/>
        <v>だ</v>
      </c>
      <c r="AR179" s="57">
        <f t="shared" si="157"/>
        <v>1</v>
      </c>
      <c r="AS179" s="56" t="str">
        <f t="shared" si="158"/>
        <v>く</v>
      </c>
      <c r="AT179" s="57" t="str">
        <f t="shared" si="159"/>
        <v>お</v>
      </c>
      <c r="AU179" s="58">
        <f t="shared" si="160"/>
        <v>4399120252928</v>
      </c>
      <c r="AV179" s="59" t="str">
        <f t="shared" si="161"/>
        <v/>
      </c>
      <c r="AW179" s="60">
        <f t="shared" si="162"/>
        <v>0</v>
      </c>
      <c r="AX179" s="94"/>
      <c r="AY179" s="140">
        <v>348</v>
      </c>
      <c r="AZ179" s="2"/>
      <c r="BA179" s="418"/>
      <c r="BB179" s="13"/>
      <c r="BC179" s="4" t="s">
        <v>298</v>
      </c>
      <c r="BD179" s="16" t="s">
        <v>462</v>
      </c>
      <c r="BE179" s="16" t="s">
        <v>47</v>
      </c>
      <c r="BF179" s="16" t="s">
        <v>65</v>
      </c>
      <c r="BG179" s="124" t="s">
        <v>79</v>
      </c>
      <c r="BH179" s="26" t="s">
        <v>509</v>
      </c>
      <c r="BI179" s="6"/>
      <c r="BJ179" s="7"/>
      <c r="BK179" s="15"/>
      <c r="BL179" s="149" t="str">
        <f t="shared" si="163"/>
        <v>{"key_code":"g"},{"key_code":"w"},{"key_code":"o"}</v>
      </c>
      <c r="BM179" s="107"/>
      <c r="BN179" s="149" t="str">
        <f t="shared" si="164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65"/>
        <v/>
      </c>
      <c r="G180" s="110" t="str">
        <f t="shared" si="171"/>
        <v/>
      </c>
      <c r="H180" s="110" t="str">
        <f t="shared" si="172"/>
        <v/>
      </c>
      <c r="I180" s="110" t="str">
        <f t="shared" si="16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3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67"/>
        <v/>
      </c>
      <c r="M180" s="110" t="str">
        <f t="shared" si="175"/>
        <v/>
      </c>
      <c r="N180" s="110" t="str">
        <f t="shared" si="168"/>
        <v/>
      </c>
      <c r="O180" s="110" t="str">
        <f t="shared" si="176"/>
        <v/>
      </c>
      <c r="P180" s="110" t="str">
        <f t="shared" si="169"/>
        <v/>
      </c>
      <c r="Q180" s="110" t="str">
        <f t="shared" si="177"/>
        <v/>
      </c>
      <c r="R180" s="110" t="str">
        <f t="shared" si="180"/>
        <v/>
      </c>
      <c r="S180" s="110" t="str">
        <f t="shared" si="181"/>
        <v/>
      </c>
      <c r="T180" s="110" t="str">
        <f t="shared" si="182"/>
        <v/>
      </c>
      <c r="U180" s="353"/>
      <c r="V180" s="116" t="str">
        <f t="shared" si="170"/>
        <v/>
      </c>
      <c r="W180" s="110" t="str">
        <f t="shared" si="178"/>
        <v/>
      </c>
      <c r="X180" s="110" t="str">
        <f t="shared" si="179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42"/>
        <v>3</v>
      </c>
      <c r="AC180" s="27" t="str">
        <f t="shared" si="143"/>
        <v>C</v>
      </c>
      <c r="AD180" s="27">
        <f t="shared" si="144"/>
        <v>1</v>
      </c>
      <c r="AE180" s="27">
        <f t="shared" si="145"/>
        <v>2</v>
      </c>
      <c r="AF180" s="34">
        <f t="shared" si="146"/>
        <v>9932111872</v>
      </c>
      <c r="AG180" s="218">
        <f t="shared" si="147"/>
        <v>0</v>
      </c>
      <c r="AH180" s="94"/>
      <c r="AI180" s="56" t="str">
        <f t="shared" si="148"/>
        <v>左濁</v>
      </c>
      <c r="AJ180" s="57" t="str">
        <f t="shared" si="149"/>
        <v>く</v>
      </c>
      <c r="AK180" s="58">
        <f t="shared" si="150"/>
        <v>1342177280</v>
      </c>
      <c r="AL180" s="59" t="str">
        <f t="shared" si="151"/>
        <v>ぐ</v>
      </c>
      <c r="AM180" s="57">
        <f t="shared" si="152"/>
        <v>1</v>
      </c>
      <c r="AN180" s="56" t="str">
        <f t="shared" si="153"/>
        <v>左濁</v>
      </c>
      <c r="AO180" s="57" t="str">
        <f t="shared" si="154"/>
        <v>わ</v>
      </c>
      <c r="AP180" s="58">
        <f t="shared" si="155"/>
        <v>8858370048</v>
      </c>
      <c r="AQ180" s="59" t="str">
        <f t="shared" si="156"/>
        <v>ヴ</v>
      </c>
      <c r="AR180" s="57">
        <f t="shared" si="157"/>
        <v>1</v>
      </c>
      <c r="AS180" s="56" t="str">
        <f t="shared" si="158"/>
        <v>く</v>
      </c>
      <c r="AT180" s="57" t="str">
        <f t="shared" si="159"/>
        <v>わ</v>
      </c>
      <c r="AU180" s="58">
        <f t="shared" si="160"/>
        <v>9663676416</v>
      </c>
      <c r="AV180" s="59" t="str">
        <f t="shared" si="161"/>
        <v/>
      </c>
      <c r="AW180" s="60">
        <f t="shared" si="162"/>
        <v>0</v>
      </c>
      <c r="AX180" s="94"/>
      <c r="AY180" s="140">
        <v>349</v>
      </c>
      <c r="AZ180" s="2"/>
      <c r="BA180" s="418"/>
      <c r="BB180" s="13"/>
      <c r="BC180" s="4" t="s">
        <v>298</v>
      </c>
      <c r="BD180" s="16" t="s">
        <v>462</v>
      </c>
      <c r="BE180" s="16" t="s">
        <v>47</v>
      </c>
      <c r="BF180" s="16" t="s">
        <v>65</v>
      </c>
      <c r="BG180" s="124" t="s">
        <v>54</v>
      </c>
      <c r="BH180" s="26" t="s">
        <v>510</v>
      </c>
      <c r="BI180" s="6"/>
      <c r="BJ180" s="7"/>
      <c r="BK180" s="15"/>
      <c r="BL180" s="149" t="str">
        <f t="shared" si="163"/>
        <v>{"key_code":"g"},{"key_code":"w"},{"key_code":"w"}</v>
      </c>
      <c r="BM180" s="107"/>
      <c r="BN180" s="149" t="str">
        <f t="shared" si="164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65"/>
        <v/>
      </c>
      <c r="G181" s="110" t="str">
        <f t="shared" si="171"/>
        <v/>
      </c>
      <c r="H181" s="110" t="str">
        <f t="shared" si="172"/>
        <v/>
      </c>
      <c r="I181" s="110" t="str">
        <f t="shared" si="16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4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67"/>
        <v/>
      </c>
      <c r="M181" s="110" t="str">
        <f t="shared" si="175"/>
        <v/>
      </c>
      <c r="N181" s="110" t="str">
        <f t="shared" si="168"/>
        <v/>
      </c>
      <c r="O181" s="110" t="str">
        <f t="shared" si="176"/>
        <v/>
      </c>
      <c r="P181" s="110" t="str">
        <f t="shared" si="169"/>
        <v/>
      </c>
      <c r="Q181" s="110" t="str">
        <f t="shared" si="177"/>
        <v/>
      </c>
      <c r="R181" s="110" t="str">
        <f t="shared" si="180"/>
        <v/>
      </c>
      <c r="S181" s="110" t="str">
        <f t="shared" si="181"/>
        <v/>
      </c>
      <c r="T181" s="110" t="str">
        <f t="shared" si="182"/>
        <v/>
      </c>
      <c r="U181" s="353"/>
      <c r="V181" s="116" t="str">
        <f t="shared" si="170"/>
        <v/>
      </c>
      <c r="W181" s="110" t="str">
        <f t="shared" si="178"/>
        <v/>
      </c>
      <c r="X181" s="110" t="str">
        <f t="shared" si="179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42"/>
        <v>3</v>
      </c>
      <c r="AC181" s="27" t="str">
        <f t="shared" si="143"/>
        <v>C</v>
      </c>
      <c r="AD181" s="27">
        <f t="shared" si="144"/>
        <v>1</v>
      </c>
      <c r="AE181" s="27">
        <f t="shared" si="145"/>
        <v>2</v>
      </c>
      <c r="AF181" s="34">
        <f t="shared" si="146"/>
        <v>1118838980608</v>
      </c>
      <c r="AG181" s="218">
        <f t="shared" si="147"/>
        <v>0</v>
      </c>
      <c r="AH181" s="94"/>
      <c r="AI181" s="56" t="str">
        <f t="shared" si="148"/>
        <v>左半</v>
      </c>
      <c r="AJ181" s="57" t="str">
        <f t="shared" si="149"/>
        <v>ー</v>
      </c>
      <c r="AK181" s="58">
        <f t="shared" si="150"/>
        <v>1116691496960</v>
      </c>
      <c r="AL181" s="59" t="str">
        <f t="shared" si="151"/>
        <v/>
      </c>
      <c r="AM181" s="57">
        <f t="shared" si="152"/>
        <v>0</v>
      </c>
      <c r="AN181" s="56" t="str">
        <f t="shared" si="153"/>
        <v>左半</v>
      </c>
      <c r="AO181" s="57" t="str">
        <f t="shared" si="154"/>
        <v>あ</v>
      </c>
      <c r="AP181" s="58">
        <f t="shared" si="155"/>
        <v>1101659111424</v>
      </c>
      <c r="AQ181" s="59" t="str">
        <f t="shared" si="156"/>
        <v>ご</v>
      </c>
      <c r="AR181" s="57">
        <f t="shared" si="157"/>
        <v>1</v>
      </c>
      <c r="AS181" s="56" t="str">
        <f t="shared" si="158"/>
        <v>ー</v>
      </c>
      <c r="AT181" s="57" t="str">
        <f t="shared" si="159"/>
        <v>あ</v>
      </c>
      <c r="AU181" s="58">
        <f t="shared" si="160"/>
        <v>19327352832</v>
      </c>
      <c r="AV181" s="59" t="str">
        <f t="shared" si="161"/>
        <v/>
      </c>
      <c r="AW181" s="60">
        <f t="shared" si="162"/>
        <v>0</v>
      </c>
      <c r="AX181" s="94"/>
      <c r="AY181" s="140">
        <v>350</v>
      </c>
      <c r="AZ181" s="2"/>
      <c r="BA181" s="418"/>
      <c r="BB181" s="13"/>
      <c r="BC181" s="4" t="s">
        <v>298</v>
      </c>
      <c r="BD181" s="16" t="s">
        <v>462</v>
      </c>
      <c r="BE181" s="16" t="s">
        <v>77</v>
      </c>
      <c r="BF181" s="16" t="s">
        <v>73</v>
      </c>
      <c r="BG181" s="124" t="s">
        <v>67</v>
      </c>
      <c r="BH181" s="26" t="s">
        <v>511</v>
      </c>
      <c r="BI181" s="6"/>
      <c r="BJ181" s="7"/>
      <c r="BK181" s="15"/>
      <c r="BL181" s="149" t="str">
        <f t="shared" si="163"/>
        <v>{"key_code":"t"},{"key_code":"s"},{"key_code":"a"}</v>
      </c>
      <c r="BM181" s="107"/>
      <c r="BN181" s="149" t="str">
        <f t="shared" si="164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65"/>
        <v/>
      </c>
      <c r="G182" s="110" t="str">
        <f t="shared" si="171"/>
        <v/>
      </c>
      <c r="H182" s="110" t="str">
        <f t="shared" si="172"/>
        <v/>
      </c>
      <c r="I182" s="110" t="str">
        <f t="shared" si="16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4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67"/>
        <v/>
      </c>
      <c r="M182" s="110" t="str">
        <f t="shared" si="175"/>
        <v/>
      </c>
      <c r="N182" s="110" t="str">
        <f t="shared" si="168"/>
        <v/>
      </c>
      <c r="O182" s="110" t="str">
        <f t="shared" si="176"/>
        <v/>
      </c>
      <c r="P182" s="110" t="str">
        <f t="shared" si="169"/>
        <v/>
      </c>
      <c r="Q182" s="110" t="str">
        <f t="shared" si="177"/>
        <v/>
      </c>
      <c r="R182" s="110" t="str">
        <f t="shared" si="180"/>
        <v/>
      </c>
      <c r="S182" s="110" t="str">
        <f t="shared" si="181"/>
        <v/>
      </c>
      <c r="T182" s="110" t="str">
        <f t="shared" si="182"/>
        <v/>
      </c>
      <c r="U182" s="353"/>
      <c r="V182" s="116" t="str">
        <f t="shared" si="170"/>
        <v/>
      </c>
      <c r="W182" s="110" t="str">
        <f t="shared" si="178"/>
        <v/>
      </c>
      <c r="X182" s="110" t="str">
        <f t="shared" si="179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42"/>
        <v>3</v>
      </c>
      <c r="AC182" s="27" t="str">
        <f t="shared" si="143"/>
        <v>C</v>
      </c>
      <c r="AD182" s="27">
        <f t="shared" si="144"/>
        <v>1</v>
      </c>
      <c r="AE182" s="27">
        <f t="shared" si="145"/>
        <v>2</v>
      </c>
      <c r="AF182" s="34">
        <f t="shared" si="146"/>
        <v>1120986464256</v>
      </c>
      <c r="AG182" s="218">
        <f t="shared" si="147"/>
        <v>0</v>
      </c>
      <c r="AH182" s="94"/>
      <c r="AI182" s="56" t="str">
        <f t="shared" si="148"/>
        <v>左半</v>
      </c>
      <c r="AJ182" s="57" t="str">
        <f t="shared" si="149"/>
        <v>ー</v>
      </c>
      <c r="AK182" s="58">
        <f t="shared" si="150"/>
        <v>1116691496960</v>
      </c>
      <c r="AL182" s="59" t="str">
        <f t="shared" si="151"/>
        <v/>
      </c>
      <c r="AM182" s="57">
        <f t="shared" si="152"/>
        <v>0</v>
      </c>
      <c r="AN182" s="56" t="str">
        <f t="shared" si="153"/>
        <v>左半</v>
      </c>
      <c r="AO182" s="57" t="str">
        <f t="shared" si="154"/>
        <v>い</v>
      </c>
      <c r="AP182" s="58">
        <f t="shared" si="155"/>
        <v>1103806595072</v>
      </c>
      <c r="AQ182" s="59" t="str">
        <f t="shared" si="156"/>
        <v/>
      </c>
      <c r="AR182" s="57">
        <f t="shared" si="157"/>
        <v>0</v>
      </c>
      <c r="AS182" s="56" t="str">
        <f t="shared" si="158"/>
        <v>ー</v>
      </c>
      <c r="AT182" s="57" t="str">
        <f t="shared" si="159"/>
        <v>い</v>
      </c>
      <c r="AU182" s="58">
        <f t="shared" si="160"/>
        <v>21474836480</v>
      </c>
      <c r="AV182" s="59" t="str">
        <f t="shared" si="161"/>
        <v/>
      </c>
      <c r="AW182" s="60">
        <f t="shared" si="162"/>
        <v>0</v>
      </c>
      <c r="AX182" s="94"/>
      <c r="AY182" s="140">
        <v>351</v>
      </c>
      <c r="AZ182" s="2"/>
      <c r="BA182" s="418"/>
      <c r="BB182" s="13"/>
      <c r="BC182" s="4" t="s">
        <v>298</v>
      </c>
      <c r="BD182" s="16" t="s">
        <v>462</v>
      </c>
      <c r="BE182" s="16" t="s">
        <v>77</v>
      </c>
      <c r="BF182" s="16" t="s">
        <v>73</v>
      </c>
      <c r="BG182" s="124" t="s">
        <v>69</v>
      </c>
      <c r="BH182" s="26" t="s">
        <v>512</v>
      </c>
      <c r="BI182" s="6"/>
      <c r="BJ182" s="7"/>
      <c r="BK182" s="15"/>
      <c r="BL182" s="149" t="str">
        <f t="shared" si="163"/>
        <v>{"key_code":"t"},{"key_code":"s"},{"key_code":"i"}</v>
      </c>
      <c r="BM182" s="107"/>
      <c r="BN182" s="149" t="str">
        <f t="shared" si="164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65"/>
        <v/>
      </c>
      <c r="G183" s="110" t="str">
        <f t="shared" si="171"/>
        <v/>
      </c>
      <c r="H183" s="110" t="str">
        <f t="shared" si="172"/>
        <v/>
      </c>
      <c r="I183" s="110" t="str">
        <f t="shared" si="16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4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67"/>
        <v/>
      </c>
      <c r="M183" s="110" t="str">
        <f t="shared" si="175"/>
        <v/>
      </c>
      <c r="N183" s="110" t="str">
        <f t="shared" si="168"/>
        <v/>
      </c>
      <c r="O183" s="110" t="str">
        <f t="shared" si="176"/>
        <v/>
      </c>
      <c r="P183" s="110" t="str">
        <f t="shared" si="169"/>
        <v/>
      </c>
      <c r="Q183" s="110" t="str">
        <f t="shared" si="177"/>
        <v/>
      </c>
      <c r="R183" s="110" t="str">
        <f t="shared" si="180"/>
        <v/>
      </c>
      <c r="S183" s="110" t="str">
        <f t="shared" si="181"/>
        <v/>
      </c>
      <c r="T183" s="110" t="str">
        <f t="shared" si="182"/>
        <v/>
      </c>
      <c r="U183" s="353"/>
      <c r="V183" s="116" t="str">
        <f t="shared" si="170"/>
        <v/>
      </c>
      <c r="W183" s="110" t="str">
        <f t="shared" si="178"/>
        <v/>
      </c>
      <c r="X183" s="110" t="str">
        <f t="shared" si="179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42"/>
        <v>3</v>
      </c>
      <c r="AC183" s="27" t="str">
        <f t="shared" si="143"/>
        <v>C</v>
      </c>
      <c r="AD183" s="27">
        <f t="shared" si="144"/>
        <v>1</v>
      </c>
      <c r="AE183" s="27">
        <f t="shared" si="145"/>
        <v>2</v>
      </c>
      <c r="AF183" s="34">
        <f t="shared" si="146"/>
        <v>1116693594112</v>
      </c>
      <c r="AG183" s="218">
        <f t="shared" si="147"/>
        <v>0</v>
      </c>
      <c r="AH183" s="94"/>
      <c r="AI183" s="56" t="str">
        <f t="shared" si="148"/>
        <v>左半</v>
      </c>
      <c r="AJ183" s="57" t="str">
        <f t="shared" si="149"/>
        <v>ー</v>
      </c>
      <c r="AK183" s="58">
        <f t="shared" si="150"/>
        <v>1116691496960</v>
      </c>
      <c r="AL183" s="59" t="str">
        <f t="shared" si="151"/>
        <v/>
      </c>
      <c r="AM183" s="57">
        <f t="shared" si="152"/>
        <v>0</v>
      </c>
      <c r="AN183" s="56" t="str">
        <f t="shared" si="153"/>
        <v>左半</v>
      </c>
      <c r="AO183" s="57" t="str">
        <f t="shared" si="154"/>
        <v>え</v>
      </c>
      <c r="AP183" s="58">
        <f t="shared" si="155"/>
        <v>1099513724928</v>
      </c>
      <c r="AQ183" s="59" t="str">
        <f t="shared" si="156"/>
        <v/>
      </c>
      <c r="AR183" s="57">
        <f t="shared" si="157"/>
        <v>0</v>
      </c>
      <c r="AS183" s="56" t="str">
        <f t="shared" si="158"/>
        <v>ー</v>
      </c>
      <c r="AT183" s="57" t="str">
        <f t="shared" si="159"/>
        <v>え</v>
      </c>
      <c r="AU183" s="58">
        <f t="shared" si="160"/>
        <v>17181966336</v>
      </c>
      <c r="AV183" s="59" t="str">
        <f t="shared" si="161"/>
        <v/>
      </c>
      <c r="AW183" s="60">
        <f t="shared" si="162"/>
        <v>0</v>
      </c>
      <c r="AX183" s="94"/>
      <c r="AY183" s="140">
        <v>352</v>
      </c>
      <c r="AZ183" s="2"/>
      <c r="BA183" s="418"/>
      <c r="BB183" s="13"/>
      <c r="BC183" s="4" t="s">
        <v>298</v>
      </c>
      <c r="BD183" s="16" t="s">
        <v>462</v>
      </c>
      <c r="BE183" s="16" t="s">
        <v>77</v>
      </c>
      <c r="BF183" s="16" t="s">
        <v>73</v>
      </c>
      <c r="BG183" s="124" t="s">
        <v>20</v>
      </c>
      <c r="BH183" s="26" t="s">
        <v>513</v>
      </c>
      <c r="BI183" s="6"/>
      <c r="BJ183" s="7"/>
      <c r="BK183" s="15"/>
      <c r="BL183" s="149" t="str">
        <f t="shared" si="163"/>
        <v>{"key_code":"t"},{"key_code":"s"},{"key_code":"e"}</v>
      </c>
      <c r="BM183" s="107"/>
      <c r="BN183" s="149" t="str">
        <f t="shared" si="164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65"/>
        <v/>
      </c>
      <c r="G184" s="110" t="str">
        <f t="shared" si="171"/>
        <v/>
      </c>
      <c r="H184" s="110" t="str">
        <f t="shared" si="172"/>
        <v/>
      </c>
      <c r="I184" s="110" t="str">
        <f t="shared" si="16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4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67"/>
        <v/>
      </c>
      <c r="M184" s="110" t="str">
        <f t="shared" si="175"/>
        <v/>
      </c>
      <c r="N184" s="110" t="str">
        <f t="shared" si="168"/>
        <v/>
      </c>
      <c r="O184" s="110" t="str">
        <f t="shared" si="176"/>
        <v/>
      </c>
      <c r="P184" s="110" t="str">
        <f t="shared" si="169"/>
        <v/>
      </c>
      <c r="Q184" s="110" t="str">
        <f t="shared" si="177"/>
        <v/>
      </c>
      <c r="R184" s="110" t="str">
        <f t="shared" si="180"/>
        <v/>
      </c>
      <c r="S184" s="110" t="str">
        <f t="shared" si="181"/>
        <v/>
      </c>
      <c r="T184" s="110" t="str">
        <f t="shared" si="182"/>
        <v/>
      </c>
      <c r="U184" s="353"/>
      <c r="V184" s="116" t="str">
        <f t="shared" si="170"/>
        <v/>
      </c>
      <c r="W184" s="110" t="str">
        <f t="shared" si="178"/>
        <v/>
      </c>
      <c r="X184" s="110" t="str">
        <f t="shared" si="179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42"/>
        <v>3</v>
      </c>
      <c r="AC184" s="27" t="str">
        <f t="shared" si="143"/>
        <v>C</v>
      </c>
      <c r="AD184" s="27">
        <f t="shared" si="144"/>
        <v>1</v>
      </c>
      <c r="AE184" s="27">
        <f t="shared" si="145"/>
        <v>2</v>
      </c>
      <c r="AF184" s="34">
        <f t="shared" si="146"/>
        <v>5514738008064</v>
      </c>
      <c r="AG184" s="218">
        <f t="shared" si="147"/>
        <v>0</v>
      </c>
      <c r="AH184" s="94"/>
      <c r="AI184" s="56" t="str">
        <f t="shared" si="148"/>
        <v>左半</v>
      </c>
      <c r="AJ184" s="57" t="str">
        <f t="shared" si="149"/>
        <v>ー</v>
      </c>
      <c r="AK184" s="58">
        <f t="shared" si="150"/>
        <v>1116691496960</v>
      </c>
      <c r="AL184" s="59" t="str">
        <f t="shared" si="151"/>
        <v/>
      </c>
      <c r="AM184" s="57">
        <f t="shared" si="152"/>
        <v>0</v>
      </c>
      <c r="AN184" s="56" t="str">
        <f t="shared" si="153"/>
        <v>左半</v>
      </c>
      <c r="AO184" s="57" t="str">
        <f t="shared" si="154"/>
        <v>お</v>
      </c>
      <c r="AP184" s="58">
        <f t="shared" si="155"/>
        <v>5497558138880</v>
      </c>
      <c r="AQ184" s="59" t="str">
        <f t="shared" si="156"/>
        <v/>
      </c>
      <c r="AR184" s="57">
        <f t="shared" si="157"/>
        <v>0</v>
      </c>
      <c r="AS184" s="56" t="str">
        <f t="shared" si="158"/>
        <v>ー</v>
      </c>
      <c r="AT184" s="57" t="str">
        <f t="shared" si="159"/>
        <v>お</v>
      </c>
      <c r="AU184" s="58">
        <f t="shared" si="160"/>
        <v>4415226380288</v>
      </c>
      <c r="AV184" s="59" t="str">
        <f t="shared" si="161"/>
        <v/>
      </c>
      <c r="AW184" s="60">
        <f t="shared" si="162"/>
        <v>0</v>
      </c>
      <c r="AX184" s="94"/>
      <c r="AY184" s="140">
        <v>353</v>
      </c>
      <c r="AZ184" s="2"/>
      <c r="BA184" s="418"/>
      <c r="BB184" s="13"/>
      <c r="BC184" s="4" t="s">
        <v>298</v>
      </c>
      <c r="BD184" s="16" t="s">
        <v>462</v>
      </c>
      <c r="BE184" s="16" t="s">
        <v>77</v>
      </c>
      <c r="BF184" s="16" t="s">
        <v>73</v>
      </c>
      <c r="BG184" s="124" t="s">
        <v>79</v>
      </c>
      <c r="BH184" s="26" t="s">
        <v>514</v>
      </c>
      <c r="BI184" s="6"/>
      <c r="BJ184" s="7"/>
      <c r="BK184" s="15"/>
      <c r="BL184" s="149" t="str">
        <f t="shared" si="163"/>
        <v>{"key_code":"t"},{"key_code":"s"},{"key_code":"o"}</v>
      </c>
      <c r="BM184" s="107"/>
      <c r="BN184" s="149" t="str">
        <f t="shared" si="164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65"/>
        <v/>
      </c>
      <c r="G185" s="110" t="str">
        <f t="shared" si="171"/>
        <v/>
      </c>
      <c r="H185" s="110" t="str">
        <f t="shared" si="172"/>
        <v/>
      </c>
      <c r="I185" s="110" t="str">
        <f t="shared" si="166"/>
        <v/>
      </c>
      <c r="J185" s="110" t="str">
        <f t="shared" si="173"/>
        <v/>
      </c>
      <c r="K185" s="110" t="str">
        <f t="shared" si="174"/>
        <v/>
      </c>
      <c r="L185" s="110" t="str">
        <f t="shared" si="167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68"/>
        <v/>
      </c>
      <c r="O185" s="110" t="str">
        <f t="shared" si="176"/>
        <v/>
      </c>
      <c r="P185" s="110" t="str">
        <f t="shared" si="169"/>
        <v/>
      </c>
      <c r="Q185" s="110" t="str">
        <f t="shared" si="177"/>
        <v/>
      </c>
      <c r="R185" s="110" t="str">
        <f t="shared" si="180"/>
        <v/>
      </c>
      <c r="S185" s="110" t="str">
        <f t="shared" si="181"/>
        <v/>
      </c>
      <c r="T185" s="110" t="str">
        <f t="shared" si="182"/>
        <v/>
      </c>
      <c r="U185" s="353"/>
      <c r="V185" s="116" t="str">
        <f t="shared" si="170"/>
        <v/>
      </c>
      <c r="W185" s="110" t="str">
        <f t="shared" si="178"/>
        <v/>
      </c>
      <c r="X185" s="110" t="str">
        <f t="shared" si="179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42"/>
        <v>2</v>
      </c>
      <c r="AC185" s="27" t="str">
        <f t="shared" si="143"/>
        <v>A</v>
      </c>
      <c r="AD185" s="27">
        <f t="shared" si="144"/>
        <v>1</v>
      </c>
      <c r="AE185" s="27">
        <f t="shared" si="145"/>
        <v>0</v>
      </c>
      <c r="AF185" s="34">
        <f t="shared" si="146"/>
        <v>8589942784</v>
      </c>
      <c r="AG185" s="218">
        <f t="shared" si="147"/>
        <v>0</v>
      </c>
      <c r="AH185" s="94"/>
      <c r="AI185" s="56" t="str">
        <f t="shared" si="148"/>
        <v/>
      </c>
      <c r="AJ185" s="57" t="str">
        <f t="shared" si="149"/>
        <v/>
      </c>
      <c r="AK185" s="58" t="str">
        <f t="shared" si="150"/>
        <v/>
      </c>
      <c r="AL185" s="59" t="str">
        <f t="shared" si="151"/>
        <v/>
      </c>
      <c r="AM185" s="57">
        <f t="shared" si="152"/>
        <v>0</v>
      </c>
      <c r="AN185" s="56" t="str">
        <f t="shared" si="153"/>
        <v/>
      </c>
      <c r="AO185" s="57" t="str">
        <f t="shared" si="154"/>
        <v/>
      </c>
      <c r="AP185" s="58" t="str">
        <f t="shared" si="155"/>
        <v/>
      </c>
      <c r="AQ185" s="59" t="str">
        <f t="shared" si="156"/>
        <v/>
      </c>
      <c r="AR185" s="57">
        <f t="shared" si="157"/>
        <v>0</v>
      </c>
      <c r="AS185" s="56" t="str">
        <f t="shared" si="158"/>
        <v/>
      </c>
      <c r="AT185" s="57" t="str">
        <f t="shared" si="159"/>
        <v/>
      </c>
      <c r="AU185" s="58" t="str">
        <f t="shared" si="160"/>
        <v/>
      </c>
      <c r="AV185" s="59" t="str">
        <f t="shared" si="161"/>
        <v/>
      </c>
      <c r="AW185" s="60">
        <f t="shared" si="162"/>
        <v>0</v>
      </c>
      <c r="AX185" s="94"/>
      <c r="AY185" s="140">
        <v>232</v>
      </c>
      <c r="AZ185" s="2"/>
      <c r="BA185" s="418"/>
      <c r="BB185" s="13"/>
      <c r="BC185" s="4" t="s">
        <v>298</v>
      </c>
      <c r="BD185" s="16"/>
      <c r="BE185" s="16" t="s">
        <v>23</v>
      </c>
      <c r="BF185" s="16" t="s">
        <v>71</v>
      </c>
      <c r="BG185" s="124"/>
      <c r="BH185" s="26" t="s">
        <v>799</v>
      </c>
      <c r="BI185" s="6"/>
      <c r="BJ185" s="9"/>
      <c r="BK185" s="15"/>
      <c r="BL185" s="149" t="str">
        <f t="shared" si="163"/>
        <v>{"key_code":"x"},{"key_code":"u"}</v>
      </c>
      <c r="BM185" s="107"/>
      <c r="BN185" s="149" t="str">
        <f t="shared" si="164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65"/>
        <v/>
      </c>
      <c r="G186" s="110" t="str">
        <f t="shared" si="171"/>
        <v/>
      </c>
      <c r="H186" s="110" t="str">
        <f t="shared" si="172"/>
        <v/>
      </c>
      <c r="I186" s="110" t="str">
        <f t="shared" si="166"/>
        <v/>
      </c>
      <c r="J186" s="110" t="str">
        <f t="shared" si="173"/>
        <v/>
      </c>
      <c r="K186" s="110" t="str">
        <f t="shared" si="174"/>
        <v/>
      </c>
      <c r="L186" s="110" t="str">
        <f t="shared" si="167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7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68"/>
        <v/>
      </c>
      <c r="O186" s="110" t="str">
        <f t="shared" si="176"/>
        <v/>
      </c>
      <c r="P186" s="110" t="str">
        <f t="shared" si="169"/>
        <v/>
      </c>
      <c r="Q186" s="110" t="str">
        <f t="shared" si="177"/>
        <v/>
      </c>
      <c r="R186" s="110" t="str">
        <f t="shared" si="180"/>
        <v/>
      </c>
      <c r="S186" s="110" t="str">
        <f t="shared" si="181"/>
        <v/>
      </c>
      <c r="T186" s="110" t="str">
        <f t="shared" si="182"/>
        <v/>
      </c>
      <c r="U186" s="353"/>
      <c r="V186" s="116" t="str">
        <f t="shared" si="170"/>
        <v/>
      </c>
      <c r="W186" s="110" t="str">
        <f t="shared" si="178"/>
        <v/>
      </c>
      <c r="X186" s="110" t="str">
        <f t="shared" si="179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42"/>
        <v>2</v>
      </c>
      <c r="AC186" s="27" t="str">
        <f t="shared" si="143"/>
        <v>A</v>
      </c>
      <c r="AD186" s="27">
        <f t="shared" si="144"/>
        <v>1</v>
      </c>
      <c r="AE186" s="27">
        <f t="shared" si="145"/>
        <v>0</v>
      </c>
      <c r="AF186" s="34">
        <f t="shared" si="146"/>
        <v>3221225472</v>
      </c>
      <c r="AG186" s="218">
        <f t="shared" si="147"/>
        <v>0</v>
      </c>
      <c r="AH186" s="94"/>
      <c r="AI186" s="56" t="str">
        <f t="shared" si="148"/>
        <v/>
      </c>
      <c r="AJ186" s="57" t="str">
        <f t="shared" si="149"/>
        <v/>
      </c>
      <c r="AK186" s="58" t="str">
        <f t="shared" si="150"/>
        <v/>
      </c>
      <c r="AL186" s="59" t="str">
        <f t="shared" si="151"/>
        <v/>
      </c>
      <c r="AM186" s="57">
        <f t="shared" si="152"/>
        <v>0</v>
      </c>
      <c r="AN186" s="56" t="str">
        <f t="shared" si="153"/>
        <v/>
      </c>
      <c r="AO186" s="57" t="str">
        <f t="shared" si="154"/>
        <v/>
      </c>
      <c r="AP186" s="58" t="str">
        <f t="shared" si="155"/>
        <v/>
      </c>
      <c r="AQ186" s="59" t="str">
        <f t="shared" si="156"/>
        <v/>
      </c>
      <c r="AR186" s="57">
        <f t="shared" si="157"/>
        <v>0</v>
      </c>
      <c r="AS186" s="56" t="str">
        <f t="shared" si="158"/>
        <v/>
      </c>
      <c r="AT186" s="57" t="str">
        <f t="shared" si="159"/>
        <v/>
      </c>
      <c r="AU186" s="58" t="str">
        <f t="shared" si="160"/>
        <v/>
      </c>
      <c r="AV186" s="59" t="str">
        <f t="shared" si="161"/>
        <v/>
      </c>
      <c r="AW186" s="60">
        <f t="shared" si="162"/>
        <v>0</v>
      </c>
      <c r="AX186" s="94"/>
      <c r="AY186" s="140">
        <v>401</v>
      </c>
      <c r="AZ186" s="2" t="s">
        <v>296</v>
      </c>
      <c r="BA186" s="418"/>
      <c r="BB186" s="13" t="s">
        <v>296</v>
      </c>
      <c r="BC186" s="4" t="s">
        <v>296</v>
      </c>
      <c r="BD186" s="16"/>
      <c r="BE186" s="16" t="s">
        <v>701</v>
      </c>
      <c r="BF186" s="16" t="s">
        <v>599</v>
      </c>
      <c r="BG186" s="124"/>
      <c r="BH186" s="26"/>
      <c r="BI186" s="6" t="s">
        <v>515</v>
      </c>
      <c r="BJ186" s="7" t="s">
        <v>516</v>
      </c>
      <c r="BK186" s="15" t="s">
        <v>517</v>
      </c>
      <c r="BL186" s="149" t="str">
        <f t="shared" si="163"/>
        <v>{"key_code":"lang1"}</v>
      </c>
      <c r="BM186" s="107"/>
      <c r="BN186" s="149" t="str">
        <f t="shared" si="164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65"/>
        <v/>
      </c>
      <c r="G187" s="110" t="str">
        <f t="shared" si="171"/>
        <v/>
      </c>
      <c r="H187" s="110" t="str">
        <f t="shared" si="172"/>
        <v/>
      </c>
      <c r="I187" s="110" t="str">
        <f t="shared" si="166"/>
        <v/>
      </c>
      <c r="J187" s="110" t="str">
        <f t="shared" si="173"/>
        <v/>
      </c>
      <c r="K187" s="110" t="str">
        <f t="shared" si="174"/>
        <v/>
      </c>
      <c r="L187" s="110" t="str">
        <f t="shared" si="167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7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68"/>
        <v/>
      </c>
      <c r="O187" s="110" t="str">
        <f t="shared" si="176"/>
        <v/>
      </c>
      <c r="P187" s="110" t="str">
        <f t="shared" si="169"/>
        <v/>
      </c>
      <c r="Q187" s="110" t="str">
        <f t="shared" si="177"/>
        <v/>
      </c>
      <c r="R187" s="110" t="str">
        <f t="shared" si="180"/>
        <v/>
      </c>
      <c r="S187" s="110" t="str">
        <f t="shared" si="181"/>
        <v/>
      </c>
      <c r="T187" s="110" t="str">
        <f t="shared" si="182"/>
        <v/>
      </c>
      <c r="U187" s="353"/>
      <c r="V187" s="116" t="str">
        <f t="shared" si="170"/>
        <v/>
      </c>
      <c r="W187" s="110" t="str">
        <f t="shared" si="178"/>
        <v/>
      </c>
      <c r="X187" s="110" t="str">
        <f t="shared" si="179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42"/>
        <v>2</v>
      </c>
      <c r="AC187" s="27" t="str">
        <f t="shared" si="143"/>
        <v>A</v>
      </c>
      <c r="AD187" s="27">
        <f t="shared" si="144"/>
        <v>1</v>
      </c>
      <c r="AE187" s="27">
        <f t="shared" si="145"/>
        <v>0</v>
      </c>
      <c r="AF187" s="34">
        <f t="shared" si="146"/>
        <v>805306368</v>
      </c>
      <c r="AG187" s="218">
        <f t="shared" si="147"/>
        <v>0</v>
      </c>
      <c r="AH187" s="94"/>
      <c r="AI187" s="56" t="str">
        <f t="shared" si="148"/>
        <v/>
      </c>
      <c r="AJ187" s="57" t="str">
        <f t="shared" si="149"/>
        <v/>
      </c>
      <c r="AK187" s="58" t="str">
        <f t="shared" si="150"/>
        <v/>
      </c>
      <c r="AL187" s="59" t="str">
        <f t="shared" si="151"/>
        <v/>
      </c>
      <c r="AM187" s="57">
        <f t="shared" si="152"/>
        <v>0</v>
      </c>
      <c r="AN187" s="56" t="str">
        <f t="shared" si="153"/>
        <v/>
      </c>
      <c r="AO187" s="57" t="str">
        <f t="shared" si="154"/>
        <v/>
      </c>
      <c r="AP187" s="58" t="str">
        <f t="shared" si="155"/>
        <v/>
      </c>
      <c r="AQ187" s="59" t="str">
        <f t="shared" si="156"/>
        <v/>
      </c>
      <c r="AR187" s="57">
        <f t="shared" si="157"/>
        <v>0</v>
      </c>
      <c r="AS187" s="56" t="str">
        <f t="shared" si="158"/>
        <v/>
      </c>
      <c r="AT187" s="57" t="str">
        <f t="shared" si="159"/>
        <v/>
      </c>
      <c r="AU187" s="58" t="str">
        <f t="shared" si="160"/>
        <v/>
      </c>
      <c r="AV187" s="59" t="str">
        <f t="shared" si="161"/>
        <v/>
      </c>
      <c r="AW187" s="60">
        <f t="shared" si="162"/>
        <v>0</v>
      </c>
      <c r="AX187" s="94"/>
      <c r="AY187" s="140">
        <v>402</v>
      </c>
      <c r="AZ187" s="2" t="s">
        <v>296</v>
      </c>
      <c r="BA187" s="418"/>
      <c r="BB187" s="13" t="s">
        <v>296</v>
      </c>
      <c r="BC187" s="4" t="s">
        <v>298</v>
      </c>
      <c r="BD187" s="16"/>
      <c r="BE187" s="16" t="s">
        <v>256</v>
      </c>
      <c r="BF187" s="16" t="s">
        <v>794</v>
      </c>
      <c r="BG187" s="124"/>
      <c r="BH187" s="26"/>
      <c r="BI187" s="6" t="s">
        <v>518</v>
      </c>
      <c r="BJ187" s="7" t="s">
        <v>679</v>
      </c>
      <c r="BK187" s="15" t="s">
        <v>519</v>
      </c>
      <c r="BL187" s="149" t="str">
        <f t="shared" si="163"/>
        <v>{"key_code":"lang2"}</v>
      </c>
      <c r="BM187" s="107"/>
      <c r="BN187" s="149" t="str">
        <f t="shared" si="164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65"/>
        <v/>
      </c>
      <c r="G188" s="110" t="str">
        <f t="shared" si="171"/>
        <v/>
      </c>
      <c r="H188" s="110" t="str">
        <f t="shared" si="172"/>
        <v/>
      </c>
      <c r="I188" s="110" t="str">
        <f t="shared" si="166"/>
        <v/>
      </c>
      <c r="J188" s="110" t="str">
        <f t="shared" si="173"/>
        <v/>
      </c>
      <c r="K188" s="110" t="str">
        <f t="shared" si="174"/>
        <v/>
      </c>
      <c r="L188" s="110" t="str">
        <f t="shared" si="167"/>
        <v/>
      </c>
      <c r="M188" s="110" t="str">
        <f t="shared" si="175"/>
        <v/>
      </c>
      <c r="N188" s="110" t="str">
        <f t="shared" si="168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7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69"/>
        <v/>
      </c>
      <c r="Q188" s="110" t="str">
        <f t="shared" si="177"/>
        <v/>
      </c>
      <c r="R188" s="110" t="str">
        <f t="shared" si="180"/>
        <v/>
      </c>
      <c r="S188" s="110" t="str">
        <f t="shared" si="181"/>
        <v/>
      </c>
      <c r="T188" s="110" t="str">
        <f t="shared" si="182"/>
        <v/>
      </c>
      <c r="U188" s="353"/>
      <c r="V188" s="116" t="str">
        <f t="shared" si="170"/>
        <v/>
      </c>
      <c r="W188" s="110" t="str">
        <f t="shared" si="178"/>
        <v/>
      </c>
      <c r="X188" s="110" t="str">
        <f t="shared" si="179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42"/>
        <v>2</v>
      </c>
      <c r="AC188" s="27" t="str">
        <f t="shared" si="143"/>
        <v>B</v>
      </c>
      <c r="AD188" s="27">
        <f t="shared" si="144"/>
        <v>0</v>
      </c>
      <c r="AE188" s="27">
        <f t="shared" si="145"/>
        <v>2</v>
      </c>
      <c r="AF188" s="34">
        <f t="shared" si="146"/>
        <v>8589942784</v>
      </c>
      <c r="AG188" s="218">
        <f t="shared" si="147"/>
        <v>0</v>
      </c>
      <c r="AH188" s="94"/>
      <c r="AI188" s="56" t="str">
        <f t="shared" si="148"/>
        <v/>
      </c>
      <c r="AJ188" s="57" t="str">
        <f t="shared" si="149"/>
        <v/>
      </c>
      <c r="AK188" s="58" t="str">
        <f t="shared" si="150"/>
        <v/>
      </c>
      <c r="AL188" s="59" t="str">
        <f t="shared" si="151"/>
        <v/>
      </c>
      <c r="AM188" s="57">
        <f t="shared" si="152"/>
        <v>0</v>
      </c>
      <c r="AN188" s="56" t="str">
        <f t="shared" si="153"/>
        <v/>
      </c>
      <c r="AO188" s="57" t="str">
        <f t="shared" si="154"/>
        <v/>
      </c>
      <c r="AP188" s="58" t="str">
        <f t="shared" si="155"/>
        <v/>
      </c>
      <c r="AQ188" s="59" t="str">
        <f t="shared" si="156"/>
        <v/>
      </c>
      <c r="AR188" s="57">
        <f t="shared" si="157"/>
        <v>0</v>
      </c>
      <c r="AS188" s="56" t="str">
        <f t="shared" si="158"/>
        <v/>
      </c>
      <c r="AT188" s="57" t="str">
        <f t="shared" si="159"/>
        <v/>
      </c>
      <c r="AU188" s="58" t="str">
        <f t="shared" si="160"/>
        <v/>
      </c>
      <c r="AV188" s="59" t="str">
        <f t="shared" si="161"/>
        <v/>
      </c>
      <c r="AW188" s="60">
        <f t="shared" si="162"/>
        <v>0</v>
      </c>
      <c r="AX188" s="94"/>
      <c r="AY188" s="140">
        <v>235</v>
      </c>
      <c r="AZ188" s="2"/>
      <c r="BA188" s="418"/>
      <c r="BB188" s="13"/>
      <c r="BC188" s="4"/>
      <c r="BD188" s="16" t="s">
        <v>298</v>
      </c>
      <c r="BE188" s="16" t="s">
        <v>23</v>
      </c>
      <c r="BF188" s="16" t="s">
        <v>54</v>
      </c>
      <c r="BG188" s="124"/>
      <c r="BH188" s="26" t="s">
        <v>800</v>
      </c>
      <c r="BI188" s="6"/>
      <c r="BJ188" s="7"/>
      <c r="BK188" s="15"/>
      <c r="BL188" s="149" t="str">
        <f t="shared" si="163"/>
        <v>{"key_code":"x"},{"key_code":"w"},{"key_code":"a"}</v>
      </c>
      <c r="BM188" s="107"/>
      <c r="BN188" s="149" t="str">
        <f t="shared" si="164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65"/>
        <v/>
      </c>
      <c r="G189" s="110" t="str">
        <f t="shared" si="171"/>
        <v/>
      </c>
      <c r="H189" s="110" t="str">
        <f t="shared" si="172"/>
        <v/>
      </c>
      <c r="I189" s="110" t="str">
        <f t="shared" si="166"/>
        <v/>
      </c>
      <c r="J189" s="110" t="str">
        <f t="shared" si="173"/>
        <v/>
      </c>
      <c r="K189" s="110" t="str">
        <f t="shared" si="174"/>
        <v/>
      </c>
      <c r="L189" s="110" t="str">
        <f t="shared" si="167"/>
        <v/>
      </c>
      <c r="M189" s="110" t="str">
        <f t="shared" si="175"/>
        <v/>
      </c>
      <c r="N189" s="110" t="str">
        <f t="shared" si="168"/>
        <v/>
      </c>
      <c r="O189" s="110" t="str">
        <f t="shared" si="176"/>
        <v/>
      </c>
      <c r="P189" s="110" t="str">
        <f t="shared" si="169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77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0"/>
        <v/>
      </c>
      <c r="S189" s="110" t="str">
        <f t="shared" si="181"/>
        <v/>
      </c>
      <c r="T189" s="110" t="str">
        <f t="shared" si="182"/>
        <v/>
      </c>
      <c r="U189" s="353"/>
      <c r="V189" s="116" t="str">
        <f t="shared" si="170"/>
        <v/>
      </c>
      <c r="W189" s="110" t="str">
        <f t="shared" si="178"/>
        <v/>
      </c>
      <c r="X189" s="110" t="str">
        <f t="shared" si="179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42"/>
        <v>2</v>
      </c>
      <c r="AC189" s="27" t="str">
        <f t="shared" si="143"/>
        <v>C</v>
      </c>
      <c r="AD189" s="27">
        <f t="shared" si="144"/>
        <v>1</v>
      </c>
      <c r="AE189" s="27">
        <f t="shared" si="145"/>
        <v>2</v>
      </c>
      <c r="AF189" s="34">
        <f t="shared" si="146"/>
        <v>268959744</v>
      </c>
      <c r="AG189" s="218">
        <f t="shared" si="147"/>
        <v>1</v>
      </c>
      <c r="AH189" s="94"/>
      <c r="AI189" s="56" t="str">
        <f t="shared" si="148"/>
        <v/>
      </c>
      <c r="AJ189" s="57" t="str">
        <f t="shared" si="149"/>
        <v/>
      </c>
      <c r="AK189" s="58" t="str">
        <f t="shared" si="150"/>
        <v/>
      </c>
      <c r="AL189" s="59" t="str">
        <f t="shared" si="151"/>
        <v/>
      </c>
      <c r="AM189" s="57">
        <f t="shared" si="152"/>
        <v>0</v>
      </c>
      <c r="AN189" s="56" t="str">
        <f t="shared" si="153"/>
        <v/>
      </c>
      <c r="AO189" s="57" t="str">
        <f t="shared" si="154"/>
        <v/>
      </c>
      <c r="AP189" s="58" t="str">
        <f t="shared" si="155"/>
        <v/>
      </c>
      <c r="AQ189" s="59" t="str">
        <f t="shared" si="156"/>
        <v/>
      </c>
      <c r="AR189" s="57">
        <f t="shared" si="157"/>
        <v>0</v>
      </c>
      <c r="AS189" s="56" t="str">
        <f t="shared" si="158"/>
        <v/>
      </c>
      <c r="AT189" s="57" t="str">
        <f t="shared" si="159"/>
        <v/>
      </c>
      <c r="AU189" s="58" t="str">
        <f t="shared" si="160"/>
        <v/>
      </c>
      <c r="AV189" s="59" t="str">
        <f t="shared" si="161"/>
        <v/>
      </c>
      <c r="AW189" s="60">
        <f t="shared" si="162"/>
        <v>0</v>
      </c>
      <c r="AX189" s="94"/>
      <c r="AY189" s="140">
        <v>201</v>
      </c>
      <c r="AZ189" s="2"/>
      <c r="BA189" s="418"/>
      <c r="BB189" s="13"/>
      <c r="BC189" s="4" t="s">
        <v>298</v>
      </c>
      <c r="BD189" s="16" t="s">
        <v>462</v>
      </c>
      <c r="BE189" s="16" t="s">
        <v>47</v>
      </c>
      <c r="BF189" s="16" t="s">
        <v>18</v>
      </c>
      <c r="BG189" s="124"/>
      <c r="BH189" s="26" t="s">
        <v>523</v>
      </c>
      <c r="BI189" s="6"/>
      <c r="BJ189" s="7"/>
      <c r="BK189" s="15"/>
      <c r="BL189" s="149" t="str">
        <f t="shared" si="163"/>
        <v>{"key_code":"z"},{"key_code":"a"}</v>
      </c>
      <c r="BM189" s="107"/>
      <c r="BN189" s="149" t="str">
        <f t="shared" si="164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65"/>
        <v/>
      </c>
      <c r="G190" s="110" t="str">
        <f t="shared" si="171"/>
        <v/>
      </c>
      <c r="H190" s="110" t="str">
        <f t="shared" si="172"/>
        <v/>
      </c>
      <c r="I190" s="110" t="str">
        <f t="shared" si="166"/>
        <v/>
      </c>
      <c r="J190" s="110" t="str">
        <f t="shared" si="173"/>
        <v/>
      </c>
      <c r="K190" s="110" t="str">
        <f t="shared" si="174"/>
        <v/>
      </c>
      <c r="L190" s="110" t="str">
        <f t="shared" si="167"/>
        <v/>
      </c>
      <c r="M190" s="110" t="str">
        <f t="shared" si="175"/>
        <v/>
      </c>
      <c r="N190" s="110" t="str">
        <f t="shared" si="168"/>
        <v/>
      </c>
      <c r="O190" s="110" t="str">
        <f t="shared" si="176"/>
        <v/>
      </c>
      <c r="P190" s="110" t="str">
        <f t="shared" si="169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77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0"/>
        <v/>
      </c>
      <c r="S190" s="110" t="str">
        <f t="shared" si="181"/>
        <v/>
      </c>
      <c r="T190" s="110" t="str">
        <f t="shared" si="182"/>
        <v/>
      </c>
      <c r="U190" s="353"/>
      <c r="V190" s="116" t="str">
        <f t="shared" si="170"/>
        <v/>
      </c>
      <c r="W190" s="110" t="str">
        <f t="shared" si="178"/>
        <v/>
      </c>
      <c r="X190" s="110" t="str">
        <f t="shared" si="179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42"/>
        <v>2</v>
      </c>
      <c r="AC190" s="27" t="str">
        <f t="shared" si="143"/>
        <v>C</v>
      </c>
      <c r="AD190" s="27">
        <f t="shared" si="144"/>
        <v>1</v>
      </c>
      <c r="AE190" s="27">
        <f t="shared" si="145"/>
        <v>2</v>
      </c>
      <c r="AF190" s="34">
        <f t="shared" si="146"/>
        <v>270532608</v>
      </c>
      <c r="AG190" s="218">
        <f t="shared" si="147"/>
        <v>1</v>
      </c>
      <c r="AH190" s="94"/>
      <c r="AI190" s="56" t="str">
        <f t="shared" si="148"/>
        <v/>
      </c>
      <c r="AJ190" s="57" t="str">
        <f t="shared" si="149"/>
        <v/>
      </c>
      <c r="AK190" s="58" t="str">
        <f t="shared" si="150"/>
        <v/>
      </c>
      <c r="AL190" s="59" t="str">
        <f t="shared" si="151"/>
        <v/>
      </c>
      <c r="AM190" s="57">
        <f t="shared" si="152"/>
        <v>0</v>
      </c>
      <c r="AN190" s="56" t="str">
        <f t="shared" si="153"/>
        <v/>
      </c>
      <c r="AO190" s="57" t="str">
        <f t="shared" si="154"/>
        <v/>
      </c>
      <c r="AP190" s="58" t="str">
        <f t="shared" si="155"/>
        <v/>
      </c>
      <c r="AQ190" s="59" t="str">
        <f t="shared" si="156"/>
        <v/>
      </c>
      <c r="AR190" s="57">
        <f t="shared" si="157"/>
        <v>0</v>
      </c>
      <c r="AS190" s="56" t="str">
        <f t="shared" si="158"/>
        <v/>
      </c>
      <c r="AT190" s="57" t="str">
        <f t="shared" si="159"/>
        <v/>
      </c>
      <c r="AU190" s="58" t="str">
        <f t="shared" si="160"/>
        <v/>
      </c>
      <c r="AV190" s="59" t="str">
        <f t="shared" si="161"/>
        <v/>
      </c>
      <c r="AW190" s="60">
        <f t="shared" si="162"/>
        <v>0</v>
      </c>
      <c r="AX190" s="94"/>
      <c r="AY190" s="140">
        <v>202</v>
      </c>
      <c r="AZ190" s="2"/>
      <c r="BA190" s="418"/>
      <c r="BB190" s="13"/>
      <c r="BC190" s="4" t="s">
        <v>298</v>
      </c>
      <c r="BD190" s="16" t="s">
        <v>462</v>
      </c>
      <c r="BE190" s="16" t="s">
        <v>47</v>
      </c>
      <c r="BF190" s="16" t="s">
        <v>39</v>
      </c>
      <c r="BG190" s="124"/>
      <c r="BH190" s="26" t="s">
        <v>524</v>
      </c>
      <c r="BI190" s="6"/>
      <c r="BJ190" s="7"/>
      <c r="BK190" s="15"/>
      <c r="BL190" s="149" t="str">
        <f t="shared" si="163"/>
        <v>{"key_code":"z"},{"key_code":"u"}</v>
      </c>
      <c r="BM190" s="107"/>
      <c r="BN190" s="149" t="str">
        <f t="shared" si="164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65"/>
        <v/>
      </c>
      <c r="G191" s="110" t="str">
        <f t="shared" si="171"/>
        <v/>
      </c>
      <c r="H191" s="110" t="str">
        <f t="shared" si="172"/>
        <v/>
      </c>
      <c r="I191" s="110" t="str">
        <f t="shared" si="166"/>
        <v/>
      </c>
      <c r="J191" s="110" t="str">
        <f t="shared" si="173"/>
        <v/>
      </c>
      <c r="K191" s="110" t="str">
        <f t="shared" si="174"/>
        <v/>
      </c>
      <c r="L191" s="110" t="str">
        <f t="shared" si="167"/>
        <v/>
      </c>
      <c r="M191" s="110" t="str">
        <f t="shared" si="175"/>
        <v/>
      </c>
      <c r="N191" s="110" t="str">
        <f t="shared" si="168"/>
        <v/>
      </c>
      <c r="O191" s="110" t="str">
        <f t="shared" si="176"/>
        <v/>
      </c>
      <c r="P191" s="110" t="str">
        <f t="shared" si="169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0"/>
        <v/>
      </c>
      <c r="S191" s="110" t="str">
        <f t="shared" si="181"/>
        <v/>
      </c>
      <c r="T191" s="110" t="str">
        <f t="shared" si="182"/>
        <v/>
      </c>
      <c r="U191" s="353"/>
      <c r="V191" s="116" t="str">
        <f t="shared" si="170"/>
        <v/>
      </c>
      <c r="W191" s="110" t="str">
        <f t="shared" si="178"/>
        <v/>
      </c>
      <c r="X191" s="110" t="str">
        <f t="shared" si="179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42"/>
        <v>2</v>
      </c>
      <c r="AC191" s="27" t="str">
        <f t="shared" si="143"/>
        <v>C</v>
      </c>
      <c r="AD191" s="27">
        <f t="shared" si="144"/>
        <v>1</v>
      </c>
      <c r="AE191" s="27">
        <f t="shared" si="145"/>
        <v>2</v>
      </c>
      <c r="AF191" s="34">
        <f t="shared" si="146"/>
        <v>1342177280</v>
      </c>
      <c r="AG191" s="218">
        <f t="shared" si="147"/>
        <v>1</v>
      </c>
      <c r="AH191" s="94"/>
      <c r="AI191" s="56" t="str">
        <f t="shared" si="148"/>
        <v/>
      </c>
      <c r="AJ191" s="57" t="str">
        <f t="shared" si="149"/>
        <v/>
      </c>
      <c r="AK191" s="58" t="str">
        <f t="shared" si="150"/>
        <v/>
      </c>
      <c r="AL191" s="59" t="str">
        <f t="shared" si="151"/>
        <v/>
      </c>
      <c r="AM191" s="57">
        <f t="shared" si="152"/>
        <v>0</v>
      </c>
      <c r="AN191" s="56" t="str">
        <f t="shared" si="153"/>
        <v/>
      </c>
      <c r="AO191" s="57" t="str">
        <f t="shared" si="154"/>
        <v/>
      </c>
      <c r="AP191" s="58" t="str">
        <f t="shared" si="155"/>
        <v/>
      </c>
      <c r="AQ191" s="59" t="str">
        <f t="shared" si="156"/>
        <v/>
      </c>
      <c r="AR191" s="57">
        <f t="shared" si="157"/>
        <v>0</v>
      </c>
      <c r="AS191" s="56" t="str">
        <f t="shared" si="158"/>
        <v/>
      </c>
      <c r="AT191" s="57" t="str">
        <f t="shared" si="159"/>
        <v/>
      </c>
      <c r="AU191" s="58" t="str">
        <f t="shared" si="160"/>
        <v/>
      </c>
      <c r="AV191" s="59" t="str">
        <f t="shared" si="161"/>
        <v/>
      </c>
      <c r="AW191" s="60">
        <f t="shared" si="162"/>
        <v>0</v>
      </c>
      <c r="AX191" s="94"/>
      <c r="AY191" s="140">
        <v>203</v>
      </c>
      <c r="AZ191" s="2"/>
      <c r="BA191" s="418"/>
      <c r="BB191" s="13"/>
      <c r="BC191" s="4" t="s">
        <v>298</v>
      </c>
      <c r="BD191" s="16" t="s">
        <v>462</v>
      </c>
      <c r="BE191" s="16" t="s">
        <v>47</v>
      </c>
      <c r="BF191" s="16" t="s">
        <v>65</v>
      </c>
      <c r="BG191" s="124"/>
      <c r="BH191" s="26" t="s">
        <v>525</v>
      </c>
      <c r="BI191" s="6"/>
      <c r="BJ191" s="7"/>
      <c r="BK191" s="15"/>
      <c r="BL191" s="149" t="str">
        <f t="shared" si="163"/>
        <v>{"key_code":"g"},{"key_code":"u"}</v>
      </c>
      <c r="BM191" s="107"/>
      <c r="BN191" s="149" t="str">
        <f t="shared" si="164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65"/>
        <v/>
      </c>
      <c r="G192" s="110" t="str">
        <f t="shared" si="171"/>
        <v/>
      </c>
      <c r="H192" s="110" t="str">
        <f t="shared" si="172"/>
        <v/>
      </c>
      <c r="I192" s="110" t="str">
        <f t="shared" si="166"/>
        <v/>
      </c>
      <c r="J192" s="110" t="str">
        <f t="shared" si="173"/>
        <v/>
      </c>
      <c r="K192" s="110" t="str">
        <f t="shared" si="174"/>
        <v/>
      </c>
      <c r="L192" s="110" t="str">
        <f t="shared" si="167"/>
        <v/>
      </c>
      <c r="M192" s="110" t="str">
        <f t="shared" si="175"/>
        <v/>
      </c>
      <c r="N192" s="110" t="str">
        <f t="shared" si="168"/>
        <v/>
      </c>
      <c r="O192" s="110" t="str">
        <f t="shared" si="176"/>
        <v/>
      </c>
      <c r="P192" s="110" t="str">
        <f t="shared" si="169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77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0"/>
        <v/>
      </c>
      <c r="S192" s="110" t="str">
        <f t="shared" si="181"/>
        <v/>
      </c>
      <c r="T192" s="110" t="str">
        <f t="shared" si="182"/>
        <v/>
      </c>
      <c r="U192" s="353"/>
      <c r="V192" s="116" t="str">
        <f t="shared" si="170"/>
        <v/>
      </c>
      <c r="W192" s="110" t="str">
        <f t="shared" si="178"/>
        <v/>
      </c>
      <c r="X192" s="110" t="str">
        <f t="shared" si="179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42"/>
        <v>2</v>
      </c>
      <c r="AC192" s="27" t="str">
        <f t="shared" si="143"/>
        <v>C</v>
      </c>
      <c r="AD192" s="27">
        <f t="shared" si="144"/>
        <v>1</v>
      </c>
      <c r="AE192" s="27">
        <f t="shared" si="145"/>
        <v>2</v>
      </c>
      <c r="AF192" s="34">
        <f t="shared" si="146"/>
        <v>17448304640</v>
      </c>
      <c r="AG192" s="218">
        <f t="shared" si="147"/>
        <v>1</v>
      </c>
      <c r="AH192" s="94"/>
      <c r="AI192" s="56" t="str">
        <f t="shared" si="148"/>
        <v/>
      </c>
      <c r="AJ192" s="57" t="str">
        <f t="shared" si="149"/>
        <v/>
      </c>
      <c r="AK192" s="58" t="str">
        <f t="shared" si="150"/>
        <v/>
      </c>
      <c r="AL192" s="59" t="str">
        <f t="shared" si="151"/>
        <v/>
      </c>
      <c r="AM192" s="57">
        <f t="shared" si="152"/>
        <v>0</v>
      </c>
      <c r="AN192" s="56" t="str">
        <f t="shared" si="153"/>
        <v/>
      </c>
      <c r="AO192" s="57" t="str">
        <f t="shared" si="154"/>
        <v/>
      </c>
      <c r="AP192" s="58" t="str">
        <f t="shared" si="155"/>
        <v/>
      </c>
      <c r="AQ192" s="59" t="str">
        <f t="shared" si="156"/>
        <v/>
      </c>
      <c r="AR192" s="57">
        <f t="shared" si="157"/>
        <v>0</v>
      </c>
      <c r="AS192" s="56" t="str">
        <f t="shared" si="158"/>
        <v/>
      </c>
      <c r="AT192" s="57" t="str">
        <f t="shared" si="159"/>
        <v/>
      </c>
      <c r="AU192" s="58" t="str">
        <f t="shared" si="160"/>
        <v/>
      </c>
      <c r="AV192" s="59" t="str">
        <f t="shared" si="161"/>
        <v/>
      </c>
      <c r="AW192" s="60">
        <f t="shared" si="162"/>
        <v>0</v>
      </c>
      <c r="AX192" s="94"/>
      <c r="AY192" s="140">
        <v>204</v>
      </c>
      <c r="AZ192" s="2"/>
      <c r="BA192" s="418"/>
      <c r="BB192" s="13"/>
      <c r="BC192" s="4" t="s">
        <v>298</v>
      </c>
      <c r="BD192" s="16" t="s">
        <v>462</v>
      </c>
      <c r="BE192" s="16" t="s">
        <v>47</v>
      </c>
      <c r="BF192" s="16" t="s">
        <v>575</v>
      </c>
      <c r="BG192" s="124"/>
      <c r="BH192" s="26" t="s">
        <v>527</v>
      </c>
      <c r="BI192" s="6"/>
      <c r="BJ192" s="7"/>
      <c r="BK192" s="15"/>
      <c r="BL192" s="149" t="str">
        <f t="shared" si="163"/>
        <v>{"key_code":"d"},{"key_code":"u"}</v>
      </c>
      <c r="BM192" s="107"/>
      <c r="BN192" s="149" t="str">
        <f t="shared" si="164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65"/>
        <v/>
      </c>
      <c r="G193" s="110" t="str">
        <f t="shared" si="171"/>
        <v/>
      </c>
      <c r="H193" s="110" t="str">
        <f t="shared" si="172"/>
        <v/>
      </c>
      <c r="I193" s="110" t="str">
        <f t="shared" si="166"/>
        <v/>
      </c>
      <c r="J193" s="110" t="str">
        <f t="shared" si="173"/>
        <v/>
      </c>
      <c r="K193" s="110" t="str">
        <f t="shared" si="174"/>
        <v/>
      </c>
      <c r="L193" s="110" t="str">
        <f t="shared" si="167"/>
        <v/>
      </c>
      <c r="M193" s="110" t="str">
        <f t="shared" si="175"/>
        <v/>
      </c>
      <c r="N193" s="110" t="str">
        <f t="shared" si="168"/>
        <v/>
      </c>
      <c r="O193" s="110" t="str">
        <f t="shared" si="176"/>
        <v/>
      </c>
      <c r="P193" s="110" t="str">
        <f t="shared" si="169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77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0"/>
        <v/>
      </c>
      <c r="S193" s="110" t="str">
        <f t="shared" si="181"/>
        <v/>
      </c>
      <c r="T193" s="110" t="str">
        <f t="shared" si="182"/>
        <v/>
      </c>
      <c r="U193" s="353"/>
      <c r="V193" s="116" t="str">
        <f t="shared" si="170"/>
        <v/>
      </c>
      <c r="W193" s="110" t="str">
        <f t="shared" si="178"/>
        <v/>
      </c>
      <c r="X193" s="110" t="str">
        <f t="shared" si="179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42"/>
        <v>2</v>
      </c>
      <c r="AC193" s="27" t="str">
        <f t="shared" si="143"/>
        <v>C</v>
      </c>
      <c r="AD193" s="27">
        <f t="shared" si="144"/>
        <v>1</v>
      </c>
      <c r="AE193" s="27">
        <f t="shared" si="145"/>
        <v>2</v>
      </c>
      <c r="AF193" s="34">
        <f t="shared" si="146"/>
        <v>4398314946560</v>
      </c>
      <c r="AG193" s="218">
        <f t="shared" si="147"/>
        <v>1</v>
      </c>
      <c r="AH193" s="94"/>
      <c r="AI193" s="56" t="str">
        <f t="shared" si="148"/>
        <v/>
      </c>
      <c r="AJ193" s="57" t="str">
        <f t="shared" si="149"/>
        <v/>
      </c>
      <c r="AK193" s="58" t="str">
        <f t="shared" si="150"/>
        <v/>
      </c>
      <c r="AL193" s="59" t="str">
        <f t="shared" si="151"/>
        <v/>
      </c>
      <c r="AM193" s="57">
        <f t="shared" si="152"/>
        <v>0</v>
      </c>
      <c r="AN193" s="56" t="str">
        <f t="shared" si="153"/>
        <v/>
      </c>
      <c r="AO193" s="57" t="str">
        <f t="shared" si="154"/>
        <v/>
      </c>
      <c r="AP193" s="58" t="str">
        <f t="shared" si="155"/>
        <v/>
      </c>
      <c r="AQ193" s="59" t="str">
        <f t="shared" si="156"/>
        <v/>
      </c>
      <c r="AR193" s="57">
        <f t="shared" si="157"/>
        <v>0</v>
      </c>
      <c r="AS193" s="56" t="str">
        <f t="shared" si="158"/>
        <v/>
      </c>
      <c r="AT193" s="57" t="str">
        <f t="shared" si="159"/>
        <v/>
      </c>
      <c r="AU193" s="58" t="str">
        <f t="shared" si="160"/>
        <v/>
      </c>
      <c r="AV193" s="59" t="str">
        <f t="shared" si="161"/>
        <v/>
      </c>
      <c r="AW193" s="60">
        <f t="shared" si="162"/>
        <v>0</v>
      </c>
      <c r="AX193" s="94"/>
      <c r="AY193" s="140">
        <v>205</v>
      </c>
      <c r="AZ193" s="2"/>
      <c r="BA193" s="418"/>
      <c r="BB193" s="13"/>
      <c r="BC193" s="4" t="s">
        <v>298</v>
      </c>
      <c r="BD193" s="16" t="s">
        <v>462</v>
      </c>
      <c r="BE193" s="16" t="s">
        <v>47</v>
      </c>
      <c r="BF193" s="16" t="s">
        <v>94</v>
      </c>
      <c r="BG193" s="124"/>
      <c r="BH193" s="26" t="s">
        <v>528</v>
      </c>
      <c r="BI193" s="6"/>
      <c r="BJ193" s="7"/>
      <c r="BK193" s="15"/>
      <c r="BL193" s="149" t="str">
        <f t="shared" si="163"/>
        <v>{"key_code":"d"},{"key_code":"a"}</v>
      </c>
      <c r="BM193" s="107"/>
      <c r="BN193" s="149" t="str">
        <f t="shared" si="164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65"/>
        <v/>
      </c>
      <c r="G194" s="110" t="str">
        <f t="shared" si="171"/>
        <v/>
      </c>
      <c r="H194" s="110" t="str">
        <f t="shared" si="172"/>
        <v/>
      </c>
      <c r="I194" s="110" t="str">
        <f t="shared" si="166"/>
        <v/>
      </c>
      <c r="J194" s="110" t="str">
        <f t="shared" si="173"/>
        <v/>
      </c>
      <c r="K194" s="110" t="str">
        <f t="shared" si="174"/>
        <v/>
      </c>
      <c r="L194" s="110" t="str">
        <f t="shared" si="167"/>
        <v/>
      </c>
      <c r="M194" s="110" t="str">
        <f t="shared" si="175"/>
        <v/>
      </c>
      <c r="N194" s="110" t="str">
        <f t="shared" si="168"/>
        <v/>
      </c>
      <c r="O194" s="110" t="str">
        <f t="shared" si="176"/>
        <v/>
      </c>
      <c r="P194" s="110" t="str">
        <f t="shared" si="169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0"/>
        <v/>
      </c>
      <c r="S194" s="110" t="str">
        <f t="shared" si="181"/>
        <v/>
      </c>
      <c r="T194" s="110" t="str">
        <f t="shared" si="182"/>
        <v/>
      </c>
      <c r="U194" s="353"/>
      <c r="V194" s="116" t="str">
        <f t="shared" si="170"/>
        <v/>
      </c>
      <c r="W194" s="110" t="str">
        <f t="shared" si="178"/>
        <v/>
      </c>
      <c r="X194" s="110" t="str">
        <f t="shared" si="179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42"/>
        <v>2</v>
      </c>
      <c r="AC194" s="27" t="str">
        <f t="shared" si="143"/>
        <v>C</v>
      </c>
      <c r="AD194" s="27">
        <f t="shared" si="144"/>
        <v>1</v>
      </c>
      <c r="AE194" s="27">
        <f t="shared" si="145"/>
        <v>2</v>
      </c>
      <c r="AF194" s="34">
        <f t="shared" si="146"/>
        <v>35184640524288</v>
      </c>
      <c r="AG194" s="218">
        <f t="shared" si="147"/>
        <v>1</v>
      </c>
      <c r="AH194" s="94"/>
      <c r="AI194" s="56" t="str">
        <f t="shared" si="148"/>
        <v/>
      </c>
      <c r="AJ194" s="57" t="str">
        <f t="shared" si="149"/>
        <v/>
      </c>
      <c r="AK194" s="58" t="str">
        <f t="shared" si="150"/>
        <v/>
      </c>
      <c r="AL194" s="59" t="str">
        <f t="shared" si="151"/>
        <v/>
      </c>
      <c r="AM194" s="57">
        <f t="shared" si="152"/>
        <v>0</v>
      </c>
      <c r="AN194" s="56" t="str">
        <f t="shared" si="153"/>
        <v/>
      </c>
      <c r="AO194" s="57" t="str">
        <f t="shared" si="154"/>
        <v/>
      </c>
      <c r="AP194" s="58" t="str">
        <f t="shared" si="155"/>
        <v/>
      </c>
      <c r="AQ194" s="59" t="str">
        <f t="shared" si="156"/>
        <v/>
      </c>
      <c r="AR194" s="57">
        <f t="shared" si="157"/>
        <v>0</v>
      </c>
      <c r="AS194" s="56" t="str">
        <f t="shared" si="158"/>
        <v/>
      </c>
      <c r="AT194" s="57" t="str">
        <f t="shared" si="159"/>
        <v/>
      </c>
      <c r="AU194" s="58" t="str">
        <f t="shared" si="160"/>
        <v/>
      </c>
      <c r="AV194" s="59" t="str">
        <f t="shared" si="161"/>
        <v/>
      </c>
      <c r="AW194" s="60">
        <f t="shared" si="162"/>
        <v>0</v>
      </c>
      <c r="AX194" s="94"/>
      <c r="AY194" s="140">
        <v>206</v>
      </c>
      <c r="AZ194" s="2"/>
      <c r="BA194" s="418"/>
      <c r="BB194" s="13"/>
      <c r="BC194" s="4" t="s">
        <v>298</v>
      </c>
      <c r="BD194" s="16" t="s">
        <v>462</v>
      </c>
      <c r="BE194" s="16" t="s">
        <v>47</v>
      </c>
      <c r="BF194" s="16" t="s">
        <v>82</v>
      </c>
      <c r="BG194" s="124"/>
      <c r="BH194" s="26" t="s">
        <v>529</v>
      </c>
      <c r="BI194" s="6"/>
      <c r="BJ194" s="7"/>
      <c r="BK194" s="15"/>
      <c r="BL194" s="149" t="str">
        <f t="shared" si="163"/>
        <v>{"key_code":"b"},{"key_code":"u"}</v>
      </c>
      <c r="BM194" s="107"/>
      <c r="BN194" s="149" t="str">
        <f t="shared" si="164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65"/>
        <v/>
      </c>
      <c r="G195" s="110" t="str">
        <f t="shared" si="171"/>
        <v/>
      </c>
      <c r="H195" s="110" t="str">
        <f t="shared" si="172"/>
        <v/>
      </c>
      <c r="I195" s="110" t="str">
        <f t="shared" si="166"/>
        <v/>
      </c>
      <c r="J195" s="110" t="str">
        <f t="shared" si="173"/>
        <v/>
      </c>
      <c r="K195" s="110" t="str">
        <f t="shared" si="174"/>
        <v/>
      </c>
      <c r="L195" s="110" t="str">
        <f t="shared" si="167"/>
        <v/>
      </c>
      <c r="M195" s="110" t="str">
        <f t="shared" si="175"/>
        <v/>
      </c>
      <c r="N195" s="110" t="str">
        <f t="shared" si="168"/>
        <v/>
      </c>
      <c r="O195" s="110" t="str">
        <f t="shared" si="176"/>
        <v/>
      </c>
      <c r="P195" s="110" t="str">
        <f t="shared" si="169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7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0"/>
        <v/>
      </c>
      <c r="S195" s="110" t="str">
        <f t="shared" si="181"/>
        <v/>
      </c>
      <c r="T195" s="110" t="str">
        <f t="shared" si="182"/>
        <v/>
      </c>
      <c r="U195" s="353"/>
      <c r="V195" s="116" t="str">
        <f t="shared" si="170"/>
        <v/>
      </c>
      <c r="W195" s="110" t="str">
        <f t="shared" si="178"/>
        <v/>
      </c>
      <c r="X195" s="110" t="str">
        <f t="shared" si="179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42"/>
        <v>2</v>
      </c>
      <c r="AC195" s="27" t="str">
        <f t="shared" si="143"/>
        <v>C</v>
      </c>
      <c r="AD195" s="27">
        <f t="shared" si="144"/>
        <v>1</v>
      </c>
      <c r="AE195" s="27">
        <f t="shared" si="145"/>
        <v>2</v>
      </c>
      <c r="AF195" s="34">
        <f t="shared" si="146"/>
        <v>8858370048</v>
      </c>
      <c r="AG195" s="218">
        <f t="shared" si="147"/>
        <v>1</v>
      </c>
      <c r="AH195" s="94"/>
      <c r="AI195" s="56" t="str">
        <f t="shared" si="148"/>
        <v/>
      </c>
      <c r="AJ195" s="57" t="str">
        <f t="shared" si="149"/>
        <v/>
      </c>
      <c r="AK195" s="58" t="str">
        <f t="shared" si="150"/>
        <v/>
      </c>
      <c r="AL195" s="59" t="str">
        <f t="shared" si="151"/>
        <v/>
      </c>
      <c r="AM195" s="57">
        <f t="shared" si="152"/>
        <v>0</v>
      </c>
      <c r="AN195" s="56" t="str">
        <f t="shared" si="153"/>
        <v/>
      </c>
      <c r="AO195" s="57" t="str">
        <f t="shared" si="154"/>
        <v/>
      </c>
      <c r="AP195" s="58" t="str">
        <f t="shared" si="155"/>
        <v/>
      </c>
      <c r="AQ195" s="59" t="str">
        <f t="shared" si="156"/>
        <v/>
      </c>
      <c r="AR195" s="57">
        <f t="shared" si="157"/>
        <v>0</v>
      </c>
      <c r="AS195" s="56" t="str">
        <f t="shared" si="158"/>
        <v/>
      </c>
      <c r="AT195" s="57" t="str">
        <f t="shared" si="159"/>
        <v/>
      </c>
      <c r="AU195" s="58" t="str">
        <f t="shared" si="160"/>
        <v/>
      </c>
      <c r="AV195" s="59" t="str">
        <f t="shared" si="161"/>
        <v/>
      </c>
      <c r="AW195" s="60">
        <f t="shared" si="162"/>
        <v>0</v>
      </c>
      <c r="AX195" s="94"/>
      <c r="AY195" s="140">
        <v>207</v>
      </c>
      <c r="AZ195" s="2"/>
      <c r="BA195" s="418"/>
      <c r="BB195" s="13"/>
      <c r="BC195" s="4" t="s">
        <v>298</v>
      </c>
      <c r="BD195" s="16" t="s">
        <v>462</v>
      </c>
      <c r="BE195" s="16" t="s">
        <v>47</v>
      </c>
      <c r="BF195" s="16" t="s">
        <v>71</v>
      </c>
      <c r="BG195" s="124"/>
      <c r="BH195" s="26" t="s">
        <v>530</v>
      </c>
      <c r="BI195" s="6"/>
      <c r="BJ195" s="7"/>
      <c r="BK195" s="15"/>
      <c r="BL195" s="149" t="str">
        <f t="shared" si="163"/>
        <v>{"key_code":"v"},{"key_code":"u"}</v>
      </c>
      <c r="BM195" s="107"/>
      <c r="BN195" s="149" t="str">
        <f t="shared" si="164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65"/>
        <v/>
      </c>
      <c r="G196" s="110" t="str">
        <f t="shared" si="171"/>
        <v/>
      </c>
      <c r="H196" s="110" t="str">
        <f t="shared" si="172"/>
        <v/>
      </c>
      <c r="I196" s="110" t="str">
        <f t="shared" si="166"/>
        <v/>
      </c>
      <c r="J196" s="110" t="str">
        <f t="shared" si="173"/>
        <v/>
      </c>
      <c r="K196" s="110" t="str">
        <f t="shared" si="174"/>
        <v/>
      </c>
      <c r="L196" s="110" t="str">
        <f t="shared" si="167"/>
        <v/>
      </c>
      <c r="M196" s="110" t="str">
        <f t="shared" si="175"/>
        <v/>
      </c>
      <c r="N196" s="110" t="str">
        <f t="shared" si="168"/>
        <v/>
      </c>
      <c r="O196" s="110" t="str">
        <f t="shared" si="176"/>
        <v/>
      </c>
      <c r="P196" s="110" t="str">
        <f t="shared" si="169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0"/>
        <v/>
      </c>
      <c r="S196" s="110" t="str">
        <f t="shared" si="181"/>
        <v/>
      </c>
      <c r="T196" s="110" t="str">
        <f t="shared" si="182"/>
        <v/>
      </c>
      <c r="U196" s="353"/>
      <c r="V196" s="116" t="str">
        <f t="shared" si="170"/>
        <v/>
      </c>
      <c r="W196" s="110" t="str">
        <f t="shared" si="178"/>
        <v/>
      </c>
      <c r="X196" s="110" t="str">
        <f t="shared" si="179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42"/>
        <v>2</v>
      </c>
      <c r="AC196" s="27" t="str">
        <f t="shared" si="143"/>
        <v>C</v>
      </c>
      <c r="AD196" s="27">
        <f t="shared" si="144"/>
        <v>1</v>
      </c>
      <c r="AE196" s="27">
        <f t="shared" si="145"/>
        <v>2</v>
      </c>
      <c r="AF196" s="34">
        <f t="shared" si="146"/>
        <v>272629760</v>
      </c>
      <c r="AG196" s="218">
        <f t="shared" si="147"/>
        <v>1</v>
      </c>
      <c r="AH196" s="94"/>
      <c r="AI196" s="56" t="str">
        <f t="shared" si="148"/>
        <v/>
      </c>
      <c r="AJ196" s="57" t="str">
        <f t="shared" si="149"/>
        <v/>
      </c>
      <c r="AK196" s="58" t="str">
        <f t="shared" si="150"/>
        <v/>
      </c>
      <c r="AL196" s="59" t="str">
        <f t="shared" si="151"/>
        <v/>
      </c>
      <c r="AM196" s="57">
        <f t="shared" si="152"/>
        <v>0</v>
      </c>
      <c r="AN196" s="56" t="str">
        <f t="shared" si="153"/>
        <v/>
      </c>
      <c r="AO196" s="57" t="str">
        <f t="shared" si="154"/>
        <v/>
      </c>
      <c r="AP196" s="58" t="str">
        <f t="shared" si="155"/>
        <v/>
      </c>
      <c r="AQ196" s="59" t="str">
        <f t="shared" si="156"/>
        <v/>
      </c>
      <c r="AR196" s="57">
        <f t="shared" si="157"/>
        <v>0</v>
      </c>
      <c r="AS196" s="56" t="str">
        <f t="shared" si="158"/>
        <v/>
      </c>
      <c r="AT196" s="57" t="str">
        <f t="shared" si="159"/>
        <v/>
      </c>
      <c r="AU196" s="58" t="str">
        <f t="shared" si="160"/>
        <v/>
      </c>
      <c r="AV196" s="59" t="str">
        <f t="shared" si="161"/>
        <v/>
      </c>
      <c r="AW196" s="60">
        <f t="shared" si="162"/>
        <v>0</v>
      </c>
      <c r="AX196" s="94"/>
      <c r="AY196" s="140">
        <v>208</v>
      </c>
      <c r="AZ196" s="2"/>
      <c r="BA196" s="418"/>
      <c r="BB196" s="13"/>
      <c r="BC196" s="4" t="s">
        <v>298</v>
      </c>
      <c r="BD196" s="16" t="s">
        <v>462</v>
      </c>
      <c r="BE196" s="16" t="s">
        <v>47</v>
      </c>
      <c r="BF196" s="16" t="s">
        <v>41</v>
      </c>
      <c r="BG196" s="124"/>
      <c r="BH196" s="26" t="s">
        <v>531</v>
      </c>
      <c r="BI196" s="6"/>
      <c r="BJ196" s="7"/>
      <c r="BK196" s="15"/>
      <c r="BL196" s="149" t="str">
        <f t="shared" si="163"/>
        <v>{"key_code":"b"},{"key_code":"e"}</v>
      </c>
      <c r="BM196" s="107"/>
      <c r="BN196" s="149" t="str">
        <f t="shared" si="164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65"/>
        <v/>
      </c>
      <c r="G197" s="110" t="str">
        <f t="shared" si="171"/>
        <v/>
      </c>
      <c r="H197" s="110" t="str">
        <f t="shared" si="172"/>
        <v/>
      </c>
      <c r="I197" s="110" t="str">
        <f t="shared" si="166"/>
        <v/>
      </c>
      <c r="J197" s="110" t="str">
        <f t="shared" si="173"/>
        <v/>
      </c>
      <c r="K197" s="110" t="str">
        <f t="shared" si="174"/>
        <v/>
      </c>
      <c r="L197" s="110" t="str">
        <f t="shared" si="167"/>
        <v/>
      </c>
      <c r="M197" s="110" t="str">
        <f t="shared" si="175"/>
        <v/>
      </c>
      <c r="N197" s="110" t="str">
        <f t="shared" si="168"/>
        <v/>
      </c>
      <c r="O197" s="110" t="str">
        <f t="shared" si="176"/>
        <v/>
      </c>
      <c r="P197" s="110" t="str">
        <f t="shared" si="169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77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0"/>
        <v/>
      </c>
      <c r="S197" s="110" t="str">
        <f t="shared" si="181"/>
        <v/>
      </c>
      <c r="T197" s="110" t="str">
        <f t="shared" si="182"/>
        <v/>
      </c>
      <c r="U197" s="353"/>
      <c r="V197" s="116" t="str">
        <f t="shared" si="170"/>
        <v/>
      </c>
      <c r="W197" s="110" t="str">
        <f t="shared" si="178"/>
        <v/>
      </c>
      <c r="X197" s="110" t="str">
        <f t="shared" si="179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42"/>
        <v>2</v>
      </c>
      <c r="AC197" s="27" t="str">
        <f t="shared" si="143"/>
        <v>C</v>
      </c>
      <c r="AD197" s="27">
        <f t="shared" si="144"/>
        <v>1</v>
      </c>
      <c r="AE197" s="27">
        <f t="shared" si="145"/>
        <v>2</v>
      </c>
      <c r="AF197" s="34">
        <f t="shared" si="146"/>
        <v>2214592512</v>
      </c>
      <c r="AG197" s="218">
        <f t="shared" si="147"/>
        <v>1</v>
      </c>
      <c r="AH197" s="94"/>
      <c r="AI197" s="56" t="str">
        <f t="shared" si="148"/>
        <v/>
      </c>
      <c r="AJ197" s="57" t="str">
        <f t="shared" si="149"/>
        <v/>
      </c>
      <c r="AK197" s="58" t="str">
        <f t="shared" si="150"/>
        <v/>
      </c>
      <c r="AL197" s="59" t="str">
        <f t="shared" si="151"/>
        <v/>
      </c>
      <c r="AM197" s="57">
        <f t="shared" si="152"/>
        <v>0</v>
      </c>
      <c r="AN197" s="56" t="str">
        <f t="shared" si="153"/>
        <v/>
      </c>
      <c r="AO197" s="57" t="str">
        <f t="shared" si="154"/>
        <v/>
      </c>
      <c r="AP197" s="58" t="str">
        <f t="shared" si="155"/>
        <v/>
      </c>
      <c r="AQ197" s="59" t="str">
        <f t="shared" si="156"/>
        <v/>
      </c>
      <c r="AR197" s="57">
        <f t="shared" si="157"/>
        <v>0</v>
      </c>
      <c r="AS197" s="56" t="str">
        <f t="shared" si="158"/>
        <v/>
      </c>
      <c r="AT197" s="57" t="str">
        <f t="shared" si="159"/>
        <v/>
      </c>
      <c r="AU197" s="58" t="str">
        <f t="shared" si="160"/>
        <v/>
      </c>
      <c r="AV197" s="59" t="str">
        <f t="shared" si="161"/>
        <v/>
      </c>
      <c r="AW197" s="60">
        <f t="shared" si="162"/>
        <v>0</v>
      </c>
      <c r="AX197" s="94"/>
      <c r="AY197" s="140">
        <v>209</v>
      </c>
      <c r="AZ197" s="2"/>
      <c r="BA197" s="418"/>
      <c r="BB197" s="13"/>
      <c r="BC197" s="4" t="s">
        <v>298</v>
      </c>
      <c r="BD197" s="16" t="s">
        <v>462</v>
      </c>
      <c r="BE197" s="16" t="s">
        <v>51</v>
      </c>
      <c r="BF197" s="16" t="s">
        <v>58</v>
      </c>
      <c r="BG197" s="124"/>
      <c r="BH197" s="26" t="s">
        <v>532</v>
      </c>
      <c r="BI197" s="6"/>
      <c r="BJ197" s="7"/>
      <c r="BK197" s="15"/>
      <c r="BL197" s="149" t="str">
        <f t="shared" si="163"/>
        <v>{"key_code":"g"},{"key_code":"e"}</v>
      </c>
      <c r="BM197" s="107"/>
      <c r="BN197" s="149" t="str">
        <f t="shared" si="164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65"/>
        <v/>
      </c>
      <c r="G198" s="110" t="str">
        <f t="shared" si="171"/>
        <v/>
      </c>
      <c r="H198" s="110" t="str">
        <f t="shared" si="172"/>
        <v/>
      </c>
      <c r="I198" s="110" t="str">
        <f t="shared" si="166"/>
        <v/>
      </c>
      <c r="J198" s="110" t="str">
        <f t="shared" si="173"/>
        <v/>
      </c>
      <c r="K198" s="110" t="str">
        <f t="shared" si="174"/>
        <v/>
      </c>
      <c r="L198" s="110" t="str">
        <f t="shared" si="167"/>
        <v/>
      </c>
      <c r="M198" s="110" t="str">
        <f t="shared" si="175"/>
        <v/>
      </c>
      <c r="N198" s="110" t="str">
        <f t="shared" si="168"/>
        <v/>
      </c>
      <c r="O198" s="110" t="str">
        <f t="shared" si="176"/>
        <v/>
      </c>
      <c r="P198" s="110" t="str">
        <f t="shared" si="169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77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0"/>
        <v/>
      </c>
      <c r="S198" s="110" t="str">
        <f t="shared" si="181"/>
        <v/>
      </c>
      <c r="T198" s="110" t="str">
        <f t="shared" si="182"/>
        <v/>
      </c>
      <c r="U198" s="353"/>
      <c r="V198" s="116" t="str">
        <f t="shared" si="170"/>
        <v/>
      </c>
      <c r="W198" s="110" t="str">
        <f t="shared" si="178"/>
        <v/>
      </c>
      <c r="X198" s="110" t="str">
        <f t="shared" si="179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42"/>
        <v>2</v>
      </c>
      <c r="AC198" s="27" t="str">
        <f t="shared" si="143"/>
        <v>C</v>
      </c>
      <c r="AD198" s="27">
        <f t="shared" si="144"/>
        <v>1</v>
      </c>
      <c r="AE198" s="27">
        <f t="shared" si="145"/>
        <v>2</v>
      </c>
      <c r="AF198" s="34">
        <f t="shared" si="146"/>
        <v>2147516416</v>
      </c>
      <c r="AG198" s="218">
        <f t="shared" si="147"/>
        <v>1</v>
      </c>
      <c r="AH198" s="94"/>
      <c r="AI198" s="56" t="str">
        <f t="shared" si="148"/>
        <v/>
      </c>
      <c r="AJ198" s="57" t="str">
        <f t="shared" si="149"/>
        <v/>
      </c>
      <c r="AK198" s="58" t="str">
        <f t="shared" si="150"/>
        <v/>
      </c>
      <c r="AL198" s="59" t="str">
        <f t="shared" si="151"/>
        <v/>
      </c>
      <c r="AM198" s="57">
        <f t="shared" si="152"/>
        <v>0</v>
      </c>
      <c r="AN198" s="56" t="str">
        <f t="shared" si="153"/>
        <v/>
      </c>
      <c r="AO198" s="57" t="str">
        <f t="shared" si="154"/>
        <v/>
      </c>
      <c r="AP198" s="58" t="str">
        <f t="shared" si="155"/>
        <v/>
      </c>
      <c r="AQ198" s="59" t="str">
        <f t="shared" si="156"/>
        <v/>
      </c>
      <c r="AR198" s="57">
        <f t="shared" si="157"/>
        <v>0</v>
      </c>
      <c r="AS198" s="56" t="str">
        <f t="shared" si="158"/>
        <v/>
      </c>
      <c r="AT198" s="57" t="str">
        <f t="shared" si="159"/>
        <v/>
      </c>
      <c r="AU198" s="58" t="str">
        <f t="shared" si="160"/>
        <v/>
      </c>
      <c r="AV198" s="59" t="str">
        <f t="shared" si="161"/>
        <v/>
      </c>
      <c r="AW198" s="60">
        <f t="shared" si="162"/>
        <v>0</v>
      </c>
      <c r="AX198" s="94"/>
      <c r="AY198" s="140">
        <v>210</v>
      </c>
      <c r="AZ198" s="2"/>
      <c r="BA198" s="418"/>
      <c r="BB198" s="13"/>
      <c r="BC198" s="4" t="s">
        <v>298</v>
      </c>
      <c r="BD198" s="16" t="s">
        <v>462</v>
      </c>
      <c r="BE198" s="16" t="s">
        <v>51</v>
      </c>
      <c r="BF198" s="16" t="s">
        <v>27</v>
      </c>
      <c r="BG198" s="124"/>
      <c r="BH198" s="26" t="s">
        <v>533</v>
      </c>
      <c r="BI198" s="6"/>
      <c r="BJ198" s="7"/>
      <c r="BK198" s="15"/>
      <c r="BL198" s="149" t="str">
        <f t="shared" si="163"/>
        <v>{"key_code":"d"},{"key_code":"e"}</v>
      </c>
      <c r="BM198" s="107"/>
      <c r="BN198" s="149" t="str">
        <f t="shared" si="164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65"/>
        <v/>
      </c>
      <c r="G199" s="110" t="str">
        <f t="shared" si="171"/>
        <v/>
      </c>
      <c r="H199" s="110" t="str">
        <f t="shared" si="172"/>
        <v/>
      </c>
      <c r="I199" s="110" t="str">
        <f t="shared" si="166"/>
        <v/>
      </c>
      <c r="J199" s="110" t="str">
        <f t="shared" si="173"/>
        <v/>
      </c>
      <c r="K199" s="110" t="str">
        <f t="shared" si="174"/>
        <v/>
      </c>
      <c r="L199" s="110" t="str">
        <f t="shared" si="167"/>
        <v/>
      </c>
      <c r="M199" s="110" t="str">
        <f t="shared" si="175"/>
        <v/>
      </c>
      <c r="N199" s="110" t="str">
        <f t="shared" si="168"/>
        <v/>
      </c>
      <c r="O199" s="110" t="str">
        <f t="shared" si="176"/>
        <v/>
      </c>
      <c r="P199" s="110" t="str">
        <f t="shared" si="169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77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0"/>
        <v/>
      </c>
      <c r="S199" s="110" t="str">
        <f t="shared" si="181"/>
        <v/>
      </c>
      <c r="T199" s="110" t="str">
        <f t="shared" si="182"/>
        <v/>
      </c>
      <c r="U199" s="353"/>
      <c r="V199" s="116" t="str">
        <f t="shared" si="170"/>
        <v/>
      </c>
      <c r="W199" s="110" t="str">
        <f t="shared" si="178"/>
        <v/>
      </c>
      <c r="X199" s="110" t="str">
        <f t="shared" si="179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42"/>
        <v>2</v>
      </c>
      <c r="AC199" s="27" t="str">
        <f t="shared" si="143"/>
        <v>C</v>
      </c>
      <c r="AD199" s="27">
        <f t="shared" si="144"/>
        <v>1</v>
      </c>
      <c r="AE199" s="27">
        <f t="shared" si="145"/>
        <v>2</v>
      </c>
      <c r="AF199" s="34">
        <f t="shared" si="146"/>
        <v>2147549184</v>
      </c>
      <c r="AG199" s="218">
        <f t="shared" si="147"/>
        <v>1</v>
      </c>
      <c r="AH199" s="94"/>
      <c r="AI199" s="56" t="str">
        <f t="shared" si="148"/>
        <v/>
      </c>
      <c r="AJ199" s="57" t="str">
        <f t="shared" si="149"/>
        <v/>
      </c>
      <c r="AK199" s="58" t="str">
        <f t="shared" si="150"/>
        <v/>
      </c>
      <c r="AL199" s="59" t="str">
        <f t="shared" si="151"/>
        <v/>
      </c>
      <c r="AM199" s="57">
        <f t="shared" si="152"/>
        <v>0</v>
      </c>
      <c r="AN199" s="56" t="str">
        <f t="shared" si="153"/>
        <v/>
      </c>
      <c r="AO199" s="57" t="str">
        <f t="shared" si="154"/>
        <v/>
      </c>
      <c r="AP199" s="58" t="str">
        <f t="shared" si="155"/>
        <v/>
      </c>
      <c r="AQ199" s="59" t="str">
        <f t="shared" si="156"/>
        <v/>
      </c>
      <c r="AR199" s="57">
        <f t="shared" si="157"/>
        <v>0</v>
      </c>
      <c r="AS199" s="56" t="str">
        <f t="shared" si="158"/>
        <v/>
      </c>
      <c r="AT199" s="57" t="str">
        <f t="shared" si="159"/>
        <v/>
      </c>
      <c r="AU199" s="58" t="str">
        <f t="shared" si="160"/>
        <v/>
      </c>
      <c r="AV199" s="59" t="str">
        <f t="shared" si="161"/>
        <v/>
      </c>
      <c r="AW199" s="60">
        <f t="shared" si="162"/>
        <v>0</v>
      </c>
      <c r="AX199" s="94"/>
      <c r="AY199" s="140">
        <v>211</v>
      </c>
      <c r="AZ199" s="2"/>
      <c r="BA199" s="418"/>
      <c r="BB199" s="13"/>
      <c r="BC199" s="4" t="s">
        <v>298</v>
      </c>
      <c r="BD199" s="16" t="s">
        <v>462</v>
      </c>
      <c r="BE199" s="16" t="s">
        <v>51</v>
      </c>
      <c r="BF199" s="16" t="s">
        <v>29</v>
      </c>
      <c r="BG199" s="124"/>
      <c r="BH199" s="26" t="s">
        <v>534</v>
      </c>
      <c r="BI199" s="6"/>
      <c r="BJ199" s="7"/>
      <c r="BK199" s="15"/>
      <c r="BL199" s="149" t="str">
        <f t="shared" si="163"/>
        <v>{"key_code":"z"},{"key_code":"i"}</v>
      </c>
      <c r="BM199" s="107"/>
      <c r="BN199" s="149" t="str">
        <f t="shared" si="164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65"/>
        <v/>
      </c>
      <c r="G200" s="110" t="str">
        <f t="shared" si="171"/>
        <v/>
      </c>
      <c r="H200" s="110" t="str">
        <f t="shared" si="172"/>
        <v/>
      </c>
      <c r="I200" s="110" t="str">
        <f t="shared" si="166"/>
        <v/>
      </c>
      <c r="J200" s="110" t="str">
        <f t="shared" si="173"/>
        <v/>
      </c>
      <c r="K200" s="110" t="str">
        <f t="shared" si="174"/>
        <v/>
      </c>
      <c r="L200" s="110" t="str">
        <f t="shared" si="167"/>
        <v/>
      </c>
      <c r="M200" s="110" t="str">
        <f t="shared" si="175"/>
        <v/>
      </c>
      <c r="N200" s="110" t="str">
        <f t="shared" si="168"/>
        <v/>
      </c>
      <c r="O200" s="110" t="str">
        <f t="shared" si="176"/>
        <v/>
      </c>
      <c r="P200" s="110" t="str">
        <f t="shared" si="169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77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0"/>
        <v/>
      </c>
      <c r="S200" s="110" t="str">
        <f t="shared" si="181"/>
        <v/>
      </c>
      <c r="T200" s="110" t="str">
        <f t="shared" si="182"/>
        <v/>
      </c>
      <c r="U200" s="353"/>
      <c r="V200" s="116" t="str">
        <f t="shared" si="170"/>
        <v/>
      </c>
      <c r="W200" s="110" t="str">
        <f t="shared" si="178"/>
        <v/>
      </c>
      <c r="X200" s="110" t="str">
        <f t="shared" si="179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42"/>
        <v>2</v>
      </c>
      <c r="AC200" s="27" t="str">
        <f t="shared" si="143"/>
        <v>C</v>
      </c>
      <c r="AD200" s="27">
        <f t="shared" si="144"/>
        <v>1</v>
      </c>
      <c r="AE200" s="27">
        <f t="shared" si="145"/>
        <v>2</v>
      </c>
      <c r="AF200" s="34">
        <f t="shared" si="146"/>
        <v>2181038080</v>
      </c>
      <c r="AG200" s="218">
        <f t="shared" si="147"/>
        <v>1</v>
      </c>
      <c r="AH200" s="94"/>
      <c r="AI200" s="56" t="str">
        <f t="shared" si="148"/>
        <v/>
      </c>
      <c r="AJ200" s="57" t="str">
        <f t="shared" si="149"/>
        <v/>
      </c>
      <c r="AK200" s="58" t="str">
        <f t="shared" si="150"/>
        <v/>
      </c>
      <c r="AL200" s="59" t="str">
        <f t="shared" si="151"/>
        <v/>
      </c>
      <c r="AM200" s="57">
        <f t="shared" si="152"/>
        <v>0</v>
      </c>
      <c r="AN200" s="56" t="str">
        <f t="shared" si="153"/>
        <v/>
      </c>
      <c r="AO200" s="57" t="str">
        <f t="shared" si="154"/>
        <v/>
      </c>
      <c r="AP200" s="58" t="str">
        <f t="shared" si="155"/>
        <v/>
      </c>
      <c r="AQ200" s="59" t="str">
        <f t="shared" si="156"/>
        <v/>
      </c>
      <c r="AR200" s="57">
        <f t="shared" si="157"/>
        <v>0</v>
      </c>
      <c r="AS200" s="56" t="str">
        <f t="shared" si="158"/>
        <v/>
      </c>
      <c r="AT200" s="57" t="str">
        <f t="shared" si="159"/>
        <v/>
      </c>
      <c r="AU200" s="58" t="str">
        <f t="shared" si="160"/>
        <v/>
      </c>
      <c r="AV200" s="59" t="str">
        <f t="shared" si="161"/>
        <v/>
      </c>
      <c r="AW200" s="60">
        <f t="shared" si="162"/>
        <v>0</v>
      </c>
      <c r="AX200" s="94"/>
      <c r="AY200" s="140">
        <v>212</v>
      </c>
      <c r="AZ200" s="2"/>
      <c r="BA200" s="418"/>
      <c r="BB200" s="13"/>
      <c r="BC200" s="4" t="s">
        <v>298</v>
      </c>
      <c r="BD200" s="16" t="s">
        <v>462</v>
      </c>
      <c r="BE200" s="16" t="s">
        <v>51</v>
      </c>
      <c r="BF200" s="16" t="s">
        <v>44</v>
      </c>
      <c r="BG200" s="124"/>
      <c r="BH200" s="26" t="s">
        <v>535</v>
      </c>
      <c r="BI200" s="6"/>
      <c r="BJ200" s="7"/>
      <c r="BK200" s="15"/>
      <c r="BL200" s="149" t="str">
        <f t="shared" si="163"/>
        <v>{"key_code":"z"},{"key_code":"e"}</v>
      </c>
      <c r="BM200" s="107"/>
      <c r="BN200" s="149" t="str">
        <f t="shared" si="164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65"/>
        <v/>
      </c>
      <c r="G201" s="110" t="str">
        <f t="shared" si="171"/>
        <v/>
      </c>
      <c r="H201" s="110" t="str">
        <f t="shared" si="172"/>
        <v/>
      </c>
      <c r="I201" s="110" t="str">
        <f t="shared" si="166"/>
        <v/>
      </c>
      <c r="J201" s="110" t="str">
        <f t="shared" si="173"/>
        <v/>
      </c>
      <c r="K201" s="110" t="str">
        <f t="shared" si="174"/>
        <v/>
      </c>
      <c r="L201" s="110" t="str">
        <f t="shared" si="167"/>
        <v/>
      </c>
      <c r="M201" s="110" t="str">
        <f t="shared" si="175"/>
        <v/>
      </c>
      <c r="N201" s="110" t="str">
        <f t="shared" si="168"/>
        <v/>
      </c>
      <c r="O201" s="110" t="str">
        <f t="shared" si="176"/>
        <v/>
      </c>
      <c r="P201" s="110" t="str">
        <f t="shared" si="169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77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0"/>
        <v/>
      </c>
      <c r="S201" s="110" t="str">
        <f t="shared" si="181"/>
        <v/>
      </c>
      <c r="T201" s="110" t="str">
        <f t="shared" si="182"/>
        <v/>
      </c>
      <c r="U201" s="353"/>
      <c r="V201" s="116" t="str">
        <f t="shared" si="170"/>
        <v/>
      </c>
      <c r="W201" s="110" t="str">
        <f t="shared" si="178"/>
        <v/>
      </c>
      <c r="X201" s="110" t="str">
        <f t="shared" si="179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83">COUNTA(BE201:BG201)</f>
        <v>2</v>
      </c>
      <c r="AC201" s="27" t="str">
        <f t="shared" ref="AC201:AC264" si="184">CHAR($AC$18+AD201+AE201)</f>
        <v>C</v>
      </c>
      <c r="AD201" s="27">
        <f t="shared" ref="AD201:AD264" si="185">IF(BC201="",0,1)</f>
        <v>1</v>
      </c>
      <c r="AE201" s="27">
        <f t="shared" ref="AE201:AE264" si="186">IF(BD201="",0,2)</f>
        <v>2</v>
      </c>
      <c r="AF201" s="34">
        <f t="shared" ref="AF201:AF264" si="187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188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189">IF(AND($AB201=3,$BL201&lt;&gt;""),BE201,"")</f>
        <v/>
      </c>
      <c r="AJ201" s="57" t="str">
        <f t="shared" ref="AJ201:AJ264" si="190">IF(AND($AB201=3,$BL201&lt;&gt;""),BF201,"")</f>
        <v/>
      </c>
      <c r="AK201" s="58" t="str">
        <f t="shared" ref="AK201:AK264" si="191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192">_xlfn.XLOOKUP(AK201,ビットパターン,出力かな,"")</f>
        <v/>
      </c>
      <c r="AM201" s="57">
        <f t="shared" ref="AM201:AM264" si="193">_xlfn.XLOOKUP(AL201,ひらがな,移動単位,0)</f>
        <v>0</v>
      </c>
      <c r="AN201" s="56" t="str">
        <f t="shared" ref="AN201:AN264" si="194">IF(AND($AB201=3,$BL201&lt;&gt;""),BE201,"")</f>
        <v/>
      </c>
      <c r="AO201" s="57" t="str">
        <f t="shared" ref="AO201:AO264" si="195">IF(AND($AB201=3,$BL201&lt;&gt;""),BG201,"")</f>
        <v/>
      </c>
      <c r="AP201" s="58" t="str">
        <f t="shared" ref="AP201:AP264" si="196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197">_xlfn.XLOOKUP(AP201,ビットパターン,出力かな,"")</f>
        <v/>
      </c>
      <c r="AR201" s="57">
        <f t="shared" ref="AR201:AR264" si="198">_xlfn.XLOOKUP(AQ201,ひらがな,移動単位,0)</f>
        <v>0</v>
      </c>
      <c r="AS201" s="56" t="str">
        <f t="shared" ref="AS201:AS264" si="199">IF(AND($AB201=3,$BL201&lt;&gt;""),BF201,"")</f>
        <v/>
      </c>
      <c r="AT201" s="57" t="str">
        <f t="shared" ref="AT201:AT264" si="200">IF(AND($AB201=3,$BL201&lt;&gt;""),BG201,"")</f>
        <v/>
      </c>
      <c r="AU201" s="58" t="str">
        <f t="shared" ref="AU201:AU264" si="201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02">_xlfn.XLOOKUP(AU201,ビットパターン,出力かな,"")</f>
        <v/>
      </c>
      <c r="AW201" s="60">
        <f t="shared" ref="AW201:AW264" si="203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298</v>
      </c>
      <c r="BD201" s="16" t="s">
        <v>462</v>
      </c>
      <c r="BE201" s="16" t="s">
        <v>51</v>
      </c>
      <c r="BF201" s="16" t="s">
        <v>25</v>
      </c>
      <c r="BG201" s="124"/>
      <c r="BH201" s="26" t="s">
        <v>536</v>
      </c>
      <c r="BI201" s="6"/>
      <c r="BJ201" s="7"/>
      <c r="BK201" s="15"/>
      <c r="BL201" s="149" t="str">
        <f t="shared" ref="BL201:BL264" si="204">IF(BK201="",_xlfn.XLOOKUP(BH201,ひらがな,ローマ字コード,""),BK201)</f>
        <v>{"key_code":"g"},{"key_code":"i"}</v>
      </c>
      <c r="BM201" s="107"/>
      <c r="BN201" s="149" t="str">
        <f t="shared" ref="BN201:BN264" si="205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65"/>
        <v/>
      </c>
      <c r="G202" s="110" t="str">
        <f t="shared" si="171"/>
        <v/>
      </c>
      <c r="H202" s="110" t="str">
        <f t="shared" si="172"/>
        <v/>
      </c>
      <c r="I202" s="110" t="str">
        <f t="shared" si="166"/>
        <v/>
      </c>
      <c r="J202" s="110" t="str">
        <f t="shared" si="173"/>
        <v/>
      </c>
      <c r="K202" s="110" t="str">
        <f t="shared" si="174"/>
        <v/>
      </c>
      <c r="L202" s="110" t="str">
        <f t="shared" si="167"/>
        <v/>
      </c>
      <c r="M202" s="110" t="str">
        <f t="shared" si="175"/>
        <v/>
      </c>
      <c r="N202" s="110" t="str">
        <f t="shared" si="168"/>
        <v/>
      </c>
      <c r="O202" s="110" t="str">
        <f t="shared" si="176"/>
        <v/>
      </c>
      <c r="P202" s="110" t="str">
        <f t="shared" si="169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77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0"/>
        <v/>
      </c>
      <c r="S202" s="110" t="str">
        <f t="shared" si="181"/>
        <v/>
      </c>
      <c r="T202" s="110" t="str">
        <f t="shared" si="182"/>
        <v/>
      </c>
      <c r="U202" s="353"/>
      <c r="V202" s="116" t="str">
        <f t="shared" si="170"/>
        <v/>
      </c>
      <c r="W202" s="110" t="str">
        <f t="shared" si="178"/>
        <v/>
      </c>
      <c r="X202" s="110" t="str">
        <f t="shared" si="179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83"/>
        <v>2</v>
      </c>
      <c r="AC202" s="27" t="str">
        <f t="shared" si="184"/>
        <v>C</v>
      </c>
      <c r="AD202" s="27">
        <f t="shared" si="185"/>
        <v>1</v>
      </c>
      <c r="AE202" s="27">
        <f t="shared" si="186"/>
        <v>2</v>
      </c>
      <c r="AF202" s="34">
        <f t="shared" si="187"/>
        <v>2281701376</v>
      </c>
      <c r="AG202" s="218">
        <f t="shared" si="188"/>
        <v>1</v>
      </c>
      <c r="AH202" s="94"/>
      <c r="AI202" s="56" t="str">
        <f t="shared" si="189"/>
        <v/>
      </c>
      <c r="AJ202" s="57" t="str">
        <f t="shared" si="190"/>
        <v/>
      </c>
      <c r="AK202" s="58" t="str">
        <f t="shared" si="191"/>
        <v/>
      </c>
      <c r="AL202" s="59" t="str">
        <f t="shared" si="192"/>
        <v/>
      </c>
      <c r="AM202" s="57">
        <f t="shared" si="193"/>
        <v>0</v>
      </c>
      <c r="AN202" s="56" t="str">
        <f t="shared" si="194"/>
        <v/>
      </c>
      <c r="AO202" s="57" t="str">
        <f t="shared" si="195"/>
        <v/>
      </c>
      <c r="AP202" s="58" t="str">
        <f t="shared" si="196"/>
        <v/>
      </c>
      <c r="AQ202" s="59" t="str">
        <f t="shared" si="197"/>
        <v/>
      </c>
      <c r="AR202" s="57">
        <f t="shared" si="198"/>
        <v>0</v>
      </c>
      <c r="AS202" s="56" t="str">
        <f t="shared" si="199"/>
        <v/>
      </c>
      <c r="AT202" s="57" t="str">
        <f t="shared" si="200"/>
        <v/>
      </c>
      <c r="AU202" s="58" t="str">
        <f t="shared" si="201"/>
        <v/>
      </c>
      <c r="AV202" s="59" t="str">
        <f t="shared" si="202"/>
        <v/>
      </c>
      <c r="AW202" s="60">
        <f t="shared" si="203"/>
        <v>0</v>
      </c>
      <c r="AX202" s="94"/>
      <c r="AY202" s="140">
        <v>214</v>
      </c>
      <c r="AZ202" s="2"/>
      <c r="BA202" s="418"/>
      <c r="BB202" s="13"/>
      <c r="BC202" s="4" t="s">
        <v>298</v>
      </c>
      <c r="BD202" s="16" t="s">
        <v>462</v>
      </c>
      <c r="BE202" s="16" t="s">
        <v>51</v>
      </c>
      <c r="BF202" s="16" t="s">
        <v>60</v>
      </c>
      <c r="BG202" s="124"/>
      <c r="BH202" s="26" t="s">
        <v>537</v>
      </c>
      <c r="BI202" s="6"/>
      <c r="BJ202" s="7"/>
      <c r="BK202" s="15"/>
      <c r="BL202" s="149" t="str">
        <f t="shared" si="204"/>
        <v>{"key_code":"d"},{"key_code":"o"}</v>
      </c>
      <c r="BM202" s="107"/>
      <c r="BN202" s="149" t="str">
        <f t="shared" si="205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65"/>
        <v/>
      </c>
      <c r="G203" s="110" t="str">
        <f t="shared" si="171"/>
        <v/>
      </c>
      <c r="H203" s="110" t="str">
        <f t="shared" si="172"/>
        <v/>
      </c>
      <c r="I203" s="110" t="str">
        <f t="shared" si="166"/>
        <v/>
      </c>
      <c r="J203" s="110" t="str">
        <f t="shared" si="173"/>
        <v/>
      </c>
      <c r="K203" s="110" t="str">
        <f t="shared" si="174"/>
        <v/>
      </c>
      <c r="L203" s="110" t="str">
        <f t="shared" si="167"/>
        <v/>
      </c>
      <c r="M203" s="110" t="str">
        <f t="shared" si="175"/>
        <v/>
      </c>
      <c r="N203" s="110" t="str">
        <f t="shared" si="168"/>
        <v/>
      </c>
      <c r="O203" s="110" t="str">
        <f t="shared" si="176"/>
        <v/>
      </c>
      <c r="P203" s="110" t="str">
        <f t="shared" si="169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77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0"/>
        <v/>
      </c>
      <c r="S203" s="110" t="str">
        <f t="shared" si="181"/>
        <v/>
      </c>
      <c r="T203" s="110" t="str">
        <f t="shared" si="182"/>
        <v/>
      </c>
      <c r="U203" s="353"/>
      <c r="V203" s="116" t="str">
        <f t="shared" si="170"/>
        <v/>
      </c>
      <c r="W203" s="110" t="str">
        <f t="shared" si="178"/>
        <v/>
      </c>
      <c r="X203" s="110" t="str">
        <f t="shared" si="179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83"/>
        <v>2</v>
      </c>
      <c r="AC203" s="27" t="str">
        <f t="shared" si="184"/>
        <v>C</v>
      </c>
      <c r="AD203" s="27">
        <f t="shared" si="185"/>
        <v>1</v>
      </c>
      <c r="AE203" s="27">
        <f t="shared" si="186"/>
        <v>2</v>
      </c>
      <c r="AF203" s="34">
        <f t="shared" si="187"/>
        <v>2415919104</v>
      </c>
      <c r="AG203" s="218">
        <f t="shared" si="188"/>
        <v>1</v>
      </c>
      <c r="AH203" s="94"/>
      <c r="AI203" s="56" t="str">
        <f t="shared" si="189"/>
        <v/>
      </c>
      <c r="AJ203" s="57" t="str">
        <f t="shared" si="190"/>
        <v/>
      </c>
      <c r="AK203" s="58" t="str">
        <f t="shared" si="191"/>
        <v/>
      </c>
      <c r="AL203" s="59" t="str">
        <f t="shared" si="192"/>
        <v/>
      </c>
      <c r="AM203" s="57">
        <f t="shared" si="193"/>
        <v>0</v>
      </c>
      <c r="AN203" s="56" t="str">
        <f t="shared" si="194"/>
        <v/>
      </c>
      <c r="AO203" s="57" t="str">
        <f t="shared" si="195"/>
        <v/>
      </c>
      <c r="AP203" s="58" t="str">
        <f t="shared" si="196"/>
        <v/>
      </c>
      <c r="AQ203" s="59" t="str">
        <f t="shared" si="197"/>
        <v/>
      </c>
      <c r="AR203" s="57">
        <f t="shared" si="198"/>
        <v>0</v>
      </c>
      <c r="AS203" s="56" t="str">
        <f t="shared" si="199"/>
        <v/>
      </c>
      <c r="AT203" s="57" t="str">
        <f t="shared" si="200"/>
        <v/>
      </c>
      <c r="AU203" s="58" t="str">
        <f t="shared" si="201"/>
        <v/>
      </c>
      <c r="AV203" s="59" t="str">
        <f t="shared" si="202"/>
        <v/>
      </c>
      <c r="AW203" s="60">
        <f t="shared" si="203"/>
        <v>0</v>
      </c>
      <c r="AX203" s="94"/>
      <c r="AY203" s="140">
        <v>215</v>
      </c>
      <c r="AZ203" s="2"/>
      <c r="BA203" s="418"/>
      <c r="BB203" s="13"/>
      <c r="BC203" s="4" t="s">
        <v>298</v>
      </c>
      <c r="BD203" s="16" t="s">
        <v>462</v>
      </c>
      <c r="BE203" s="16" t="s">
        <v>51</v>
      </c>
      <c r="BF203" s="16" t="s">
        <v>62</v>
      </c>
      <c r="BG203" s="124"/>
      <c r="BH203" s="26" t="s">
        <v>538</v>
      </c>
      <c r="BI203" s="6"/>
      <c r="BJ203" s="7"/>
      <c r="BK203" s="15"/>
      <c r="BL203" s="149" t="str">
        <f t="shared" si="204"/>
        <v>{"key_code":"g"},{"key_code":"a"}</v>
      </c>
      <c r="BM203" s="107"/>
      <c r="BN203" s="149" t="str">
        <f t="shared" si="205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65"/>
        <v/>
      </c>
      <c r="G204" s="110" t="str">
        <f t="shared" si="171"/>
        <v/>
      </c>
      <c r="H204" s="110" t="str">
        <f t="shared" si="172"/>
        <v/>
      </c>
      <c r="I204" s="110" t="str">
        <f t="shared" si="166"/>
        <v/>
      </c>
      <c r="J204" s="110" t="str">
        <f t="shared" si="173"/>
        <v/>
      </c>
      <c r="K204" s="110" t="str">
        <f t="shared" si="174"/>
        <v/>
      </c>
      <c r="L204" s="110" t="str">
        <f t="shared" si="167"/>
        <v/>
      </c>
      <c r="M204" s="110" t="str">
        <f t="shared" si="175"/>
        <v/>
      </c>
      <c r="N204" s="110" t="str">
        <f t="shared" si="168"/>
        <v/>
      </c>
      <c r="O204" s="110" t="str">
        <f t="shared" si="176"/>
        <v/>
      </c>
      <c r="P204" s="110" t="str">
        <f t="shared" si="169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77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0"/>
        <v/>
      </c>
      <c r="S204" s="110" t="str">
        <f t="shared" si="181"/>
        <v/>
      </c>
      <c r="T204" s="110" t="str">
        <f t="shared" si="182"/>
        <v/>
      </c>
      <c r="U204" s="353"/>
      <c r="V204" s="116" t="str">
        <f t="shared" si="170"/>
        <v/>
      </c>
      <c r="W204" s="110" t="str">
        <f t="shared" si="178"/>
        <v/>
      </c>
      <c r="X204" s="110" t="str">
        <f t="shared" si="179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83"/>
        <v>2</v>
      </c>
      <c r="AC204" s="27" t="str">
        <f t="shared" si="184"/>
        <v>C</v>
      </c>
      <c r="AD204" s="27">
        <f t="shared" si="185"/>
        <v>1</v>
      </c>
      <c r="AE204" s="27">
        <f t="shared" si="186"/>
        <v>2</v>
      </c>
      <c r="AF204" s="34">
        <f t="shared" si="187"/>
        <v>2684354560</v>
      </c>
      <c r="AG204" s="218">
        <f t="shared" si="188"/>
        <v>1</v>
      </c>
      <c r="AH204" s="94"/>
      <c r="AI204" s="56" t="str">
        <f t="shared" si="189"/>
        <v/>
      </c>
      <c r="AJ204" s="57" t="str">
        <f t="shared" si="190"/>
        <v/>
      </c>
      <c r="AK204" s="58" t="str">
        <f t="shared" si="191"/>
        <v/>
      </c>
      <c r="AL204" s="59" t="str">
        <f t="shared" si="192"/>
        <v/>
      </c>
      <c r="AM204" s="57">
        <f t="shared" si="193"/>
        <v>0</v>
      </c>
      <c r="AN204" s="56" t="str">
        <f t="shared" si="194"/>
        <v/>
      </c>
      <c r="AO204" s="57" t="str">
        <f t="shared" si="195"/>
        <v/>
      </c>
      <c r="AP204" s="58" t="str">
        <f t="shared" si="196"/>
        <v/>
      </c>
      <c r="AQ204" s="59" t="str">
        <f t="shared" si="197"/>
        <v/>
      </c>
      <c r="AR204" s="57">
        <f t="shared" si="198"/>
        <v>0</v>
      </c>
      <c r="AS204" s="56" t="str">
        <f t="shared" si="199"/>
        <v/>
      </c>
      <c r="AT204" s="57" t="str">
        <f t="shared" si="200"/>
        <v/>
      </c>
      <c r="AU204" s="58" t="str">
        <f t="shared" si="201"/>
        <v/>
      </c>
      <c r="AV204" s="59" t="str">
        <f t="shared" si="202"/>
        <v/>
      </c>
      <c r="AW204" s="60">
        <f t="shared" si="203"/>
        <v>0</v>
      </c>
      <c r="AX204" s="94"/>
      <c r="AY204" s="140">
        <v>216</v>
      </c>
      <c r="AZ204" s="2"/>
      <c r="BA204" s="418"/>
      <c r="BB204" s="13"/>
      <c r="BC204" s="4" t="s">
        <v>298</v>
      </c>
      <c r="BD204" s="16" t="s">
        <v>462</v>
      </c>
      <c r="BE204" s="16" t="s">
        <v>51</v>
      </c>
      <c r="BF204" s="16" t="s">
        <v>49</v>
      </c>
      <c r="BG204" s="124"/>
      <c r="BH204" s="26" t="s">
        <v>539</v>
      </c>
      <c r="BI204" s="6"/>
      <c r="BJ204" s="7"/>
      <c r="BK204" s="15"/>
      <c r="BL204" s="149" t="str">
        <f t="shared" si="204"/>
        <v>{"key_code":"d"},{"key_code":"i"}</v>
      </c>
      <c r="BM204" s="107"/>
      <c r="BN204" s="149" t="str">
        <f t="shared" si="205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65"/>
        <v/>
      </c>
      <c r="G205" s="110" t="str">
        <f t="shared" si="171"/>
        <v/>
      </c>
      <c r="H205" s="110" t="str">
        <f t="shared" si="172"/>
        <v/>
      </c>
      <c r="I205" s="110" t="str">
        <f t="shared" si="166"/>
        <v/>
      </c>
      <c r="J205" s="110" t="str">
        <f t="shared" si="173"/>
        <v/>
      </c>
      <c r="K205" s="110" t="str">
        <f t="shared" si="174"/>
        <v/>
      </c>
      <c r="L205" s="110" t="str">
        <f t="shared" si="167"/>
        <v/>
      </c>
      <c r="M205" s="110" t="str">
        <f t="shared" si="175"/>
        <v/>
      </c>
      <c r="N205" s="110" t="str">
        <f t="shared" si="168"/>
        <v/>
      </c>
      <c r="O205" s="110" t="str">
        <f t="shared" si="176"/>
        <v/>
      </c>
      <c r="P205" s="110" t="str">
        <f t="shared" si="169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0"/>
        <v/>
      </c>
      <c r="S205" s="110" t="str">
        <f t="shared" si="181"/>
        <v/>
      </c>
      <c r="T205" s="110" t="str">
        <f t="shared" si="182"/>
        <v/>
      </c>
      <c r="U205" s="353"/>
      <c r="V205" s="116" t="str">
        <f t="shared" si="170"/>
        <v/>
      </c>
      <c r="W205" s="110" t="str">
        <f t="shared" si="178"/>
        <v/>
      </c>
      <c r="X205" s="110" t="str">
        <f t="shared" si="179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83"/>
        <v>2</v>
      </c>
      <c r="AC205" s="27" t="str">
        <f t="shared" si="184"/>
        <v>C</v>
      </c>
      <c r="AD205" s="27">
        <f t="shared" si="185"/>
        <v>1</v>
      </c>
      <c r="AE205" s="27">
        <f t="shared" si="186"/>
        <v>2</v>
      </c>
      <c r="AF205" s="34">
        <f t="shared" si="187"/>
        <v>139586437120</v>
      </c>
      <c r="AG205" s="218">
        <f t="shared" si="188"/>
        <v>1</v>
      </c>
      <c r="AH205" s="94"/>
      <c r="AI205" s="56" t="str">
        <f t="shared" si="189"/>
        <v/>
      </c>
      <c r="AJ205" s="57" t="str">
        <f t="shared" si="190"/>
        <v/>
      </c>
      <c r="AK205" s="58" t="str">
        <f t="shared" si="191"/>
        <v/>
      </c>
      <c r="AL205" s="59" t="str">
        <f t="shared" si="192"/>
        <v/>
      </c>
      <c r="AM205" s="57">
        <f t="shared" si="193"/>
        <v>0</v>
      </c>
      <c r="AN205" s="56" t="str">
        <f t="shared" si="194"/>
        <v/>
      </c>
      <c r="AO205" s="57" t="str">
        <f t="shared" si="195"/>
        <v/>
      </c>
      <c r="AP205" s="58" t="str">
        <f t="shared" si="196"/>
        <v/>
      </c>
      <c r="AQ205" s="59" t="str">
        <f t="shared" si="197"/>
        <v/>
      </c>
      <c r="AR205" s="57">
        <f t="shared" si="198"/>
        <v>0</v>
      </c>
      <c r="AS205" s="56" t="str">
        <f t="shared" si="199"/>
        <v/>
      </c>
      <c r="AT205" s="57" t="str">
        <f t="shared" si="200"/>
        <v/>
      </c>
      <c r="AU205" s="58" t="str">
        <f t="shared" si="201"/>
        <v/>
      </c>
      <c r="AV205" s="59" t="str">
        <f t="shared" si="202"/>
        <v/>
      </c>
      <c r="AW205" s="60">
        <f t="shared" si="203"/>
        <v>0</v>
      </c>
      <c r="AX205" s="94"/>
      <c r="AY205" s="140">
        <v>217</v>
      </c>
      <c r="AZ205" s="2"/>
      <c r="BA205" s="418"/>
      <c r="BB205" s="13"/>
      <c r="BC205" s="4" t="s">
        <v>298</v>
      </c>
      <c r="BD205" s="16" t="s">
        <v>462</v>
      </c>
      <c r="BE205" s="16" t="s">
        <v>51</v>
      </c>
      <c r="BF205" s="16" t="s">
        <v>84</v>
      </c>
      <c r="BG205" s="124"/>
      <c r="BH205" s="26" t="s">
        <v>540</v>
      </c>
      <c r="BI205" s="6"/>
      <c r="BJ205" s="7"/>
      <c r="BK205" s="15"/>
      <c r="BL205" s="149" t="str">
        <f t="shared" si="204"/>
        <v>{"key_code":"b"},{"key_code":"o"}</v>
      </c>
      <c r="BM205" s="107"/>
      <c r="BN205" s="149" t="str">
        <f t="shared" si="205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65"/>
        <v/>
      </c>
      <c r="G206" s="110" t="str">
        <f t="shared" si="171"/>
        <v/>
      </c>
      <c r="H206" s="110" t="str">
        <f t="shared" si="172"/>
        <v/>
      </c>
      <c r="I206" s="110" t="str">
        <f t="shared" si="166"/>
        <v/>
      </c>
      <c r="J206" s="110" t="str">
        <f t="shared" si="173"/>
        <v/>
      </c>
      <c r="K206" s="110" t="str">
        <f t="shared" si="174"/>
        <v/>
      </c>
      <c r="L206" s="110" t="str">
        <f t="shared" si="167"/>
        <v/>
      </c>
      <c r="M206" s="110" t="str">
        <f t="shared" si="175"/>
        <v/>
      </c>
      <c r="N206" s="110" t="str">
        <f t="shared" si="168"/>
        <v/>
      </c>
      <c r="O206" s="110" t="str">
        <f t="shared" si="176"/>
        <v/>
      </c>
      <c r="P206" s="110" t="str">
        <f t="shared" si="169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0"/>
        <v/>
      </c>
      <c r="S206" s="110" t="str">
        <f t="shared" si="181"/>
        <v/>
      </c>
      <c r="T206" s="110" t="str">
        <f t="shared" si="182"/>
        <v/>
      </c>
      <c r="U206" s="353"/>
      <c r="V206" s="116" t="str">
        <f t="shared" si="170"/>
        <v/>
      </c>
      <c r="W206" s="110" t="str">
        <f t="shared" si="178"/>
        <v/>
      </c>
      <c r="X206" s="110" t="str">
        <f t="shared" si="179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83"/>
        <v>2</v>
      </c>
      <c r="AC206" s="27" t="str">
        <f t="shared" si="184"/>
        <v>C</v>
      </c>
      <c r="AD206" s="27">
        <f t="shared" si="185"/>
        <v>1</v>
      </c>
      <c r="AE206" s="27">
        <f t="shared" si="186"/>
        <v>2</v>
      </c>
      <c r="AF206" s="34">
        <f t="shared" si="187"/>
        <v>277025390592</v>
      </c>
      <c r="AG206" s="218">
        <f t="shared" si="188"/>
        <v>1</v>
      </c>
      <c r="AH206" s="94"/>
      <c r="AI206" s="56" t="str">
        <f t="shared" si="189"/>
        <v/>
      </c>
      <c r="AJ206" s="57" t="str">
        <f t="shared" si="190"/>
        <v/>
      </c>
      <c r="AK206" s="58" t="str">
        <f t="shared" si="191"/>
        <v/>
      </c>
      <c r="AL206" s="59" t="str">
        <f t="shared" si="192"/>
        <v/>
      </c>
      <c r="AM206" s="57">
        <f t="shared" si="193"/>
        <v>0</v>
      </c>
      <c r="AN206" s="56" t="str">
        <f t="shared" si="194"/>
        <v/>
      </c>
      <c r="AO206" s="57" t="str">
        <f t="shared" si="195"/>
        <v/>
      </c>
      <c r="AP206" s="58" t="str">
        <f t="shared" si="196"/>
        <v/>
      </c>
      <c r="AQ206" s="59" t="str">
        <f t="shared" si="197"/>
        <v/>
      </c>
      <c r="AR206" s="57">
        <f t="shared" si="198"/>
        <v>0</v>
      </c>
      <c r="AS206" s="56" t="str">
        <f t="shared" si="199"/>
        <v/>
      </c>
      <c r="AT206" s="57" t="str">
        <f t="shared" si="200"/>
        <v/>
      </c>
      <c r="AU206" s="58" t="str">
        <f t="shared" si="201"/>
        <v/>
      </c>
      <c r="AV206" s="59" t="str">
        <f t="shared" si="202"/>
        <v/>
      </c>
      <c r="AW206" s="60">
        <f t="shared" si="203"/>
        <v>0</v>
      </c>
      <c r="AX206" s="94"/>
      <c r="AY206" s="140">
        <v>218</v>
      </c>
      <c r="AZ206" s="2"/>
      <c r="BA206" s="418"/>
      <c r="BB206" s="13"/>
      <c r="BC206" s="4" t="s">
        <v>298</v>
      </c>
      <c r="BD206" s="16" t="s">
        <v>462</v>
      </c>
      <c r="BE206" s="16" t="s">
        <v>51</v>
      </c>
      <c r="BF206" s="16" t="s">
        <v>86</v>
      </c>
      <c r="BG206" s="124"/>
      <c r="BH206" s="26" t="s">
        <v>541</v>
      </c>
      <c r="BI206" s="6"/>
      <c r="BJ206" s="7"/>
      <c r="BK206" s="15"/>
      <c r="BL206" s="149" t="str">
        <f t="shared" si="204"/>
        <v>{"key_code":"b"},{"key_code":"i"}</v>
      </c>
      <c r="BM206" s="107"/>
      <c r="BN206" s="149" t="str">
        <f t="shared" si="205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65"/>
        <v/>
      </c>
      <c r="G207" s="110" t="str">
        <f t="shared" si="171"/>
        <v/>
      </c>
      <c r="H207" s="110" t="str">
        <f t="shared" si="172"/>
        <v/>
      </c>
      <c r="I207" s="110" t="str">
        <f t="shared" si="166"/>
        <v/>
      </c>
      <c r="J207" s="110" t="str">
        <f t="shared" si="173"/>
        <v/>
      </c>
      <c r="K207" s="110" t="str">
        <f t="shared" si="174"/>
        <v/>
      </c>
      <c r="L207" s="110" t="str">
        <f t="shared" si="167"/>
        <v/>
      </c>
      <c r="M207" s="110" t="str">
        <f t="shared" si="175"/>
        <v/>
      </c>
      <c r="N207" s="110" t="str">
        <f t="shared" si="168"/>
        <v/>
      </c>
      <c r="O207" s="110" t="str">
        <f t="shared" si="176"/>
        <v/>
      </c>
      <c r="P207" s="110" t="str">
        <f t="shared" si="169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0"/>
        <v/>
      </c>
      <c r="S207" s="110" t="str">
        <f t="shared" si="181"/>
        <v/>
      </c>
      <c r="T207" s="110" t="str">
        <f t="shared" si="182"/>
        <v/>
      </c>
      <c r="U207" s="353"/>
      <c r="V207" s="116" t="str">
        <f t="shared" si="170"/>
        <v/>
      </c>
      <c r="W207" s="110" t="str">
        <f t="shared" si="178"/>
        <v/>
      </c>
      <c r="X207" s="110" t="str">
        <f t="shared" si="179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83"/>
        <v>2</v>
      </c>
      <c r="AC207" s="27" t="str">
        <f t="shared" si="184"/>
        <v>C</v>
      </c>
      <c r="AD207" s="27">
        <f t="shared" si="185"/>
        <v>1</v>
      </c>
      <c r="AE207" s="27">
        <f t="shared" si="186"/>
        <v>2</v>
      </c>
      <c r="AF207" s="34">
        <f t="shared" si="187"/>
        <v>551903297536</v>
      </c>
      <c r="AG207" s="218">
        <f t="shared" si="188"/>
        <v>1</v>
      </c>
      <c r="AH207" s="94"/>
      <c r="AI207" s="56" t="str">
        <f t="shared" si="189"/>
        <v/>
      </c>
      <c r="AJ207" s="57" t="str">
        <f t="shared" si="190"/>
        <v/>
      </c>
      <c r="AK207" s="58" t="str">
        <f t="shared" si="191"/>
        <v/>
      </c>
      <c r="AL207" s="59" t="str">
        <f t="shared" si="192"/>
        <v/>
      </c>
      <c r="AM207" s="57">
        <f t="shared" si="193"/>
        <v>0</v>
      </c>
      <c r="AN207" s="56" t="str">
        <f t="shared" si="194"/>
        <v/>
      </c>
      <c r="AO207" s="57" t="str">
        <f t="shared" si="195"/>
        <v/>
      </c>
      <c r="AP207" s="58" t="str">
        <f t="shared" si="196"/>
        <v/>
      </c>
      <c r="AQ207" s="59" t="str">
        <f t="shared" si="197"/>
        <v/>
      </c>
      <c r="AR207" s="57">
        <f t="shared" si="198"/>
        <v>0</v>
      </c>
      <c r="AS207" s="56" t="str">
        <f t="shared" si="199"/>
        <v/>
      </c>
      <c r="AT207" s="57" t="str">
        <f t="shared" si="200"/>
        <v/>
      </c>
      <c r="AU207" s="58" t="str">
        <f t="shared" si="201"/>
        <v/>
      </c>
      <c r="AV207" s="59" t="str">
        <f t="shared" si="202"/>
        <v/>
      </c>
      <c r="AW207" s="60">
        <f t="shared" si="203"/>
        <v>0</v>
      </c>
      <c r="AX207" s="94"/>
      <c r="AY207" s="140">
        <v>219</v>
      </c>
      <c r="AZ207" s="2"/>
      <c r="BA207" s="418"/>
      <c r="BB207" s="13"/>
      <c r="BC207" s="4" t="s">
        <v>298</v>
      </c>
      <c r="BD207" s="16" t="s">
        <v>462</v>
      </c>
      <c r="BE207" s="16" t="s">
        <v>51</v>
      </c>
      <c r="BF207" s="16" t="s">
        <v>88</v>
      </c>
      <c r="BG207" s="124"/>
      <c r="BH207" s="26" t="s">
        <v>542</v>
      </c>
      <c r="BI207" s="6"/>
      <c r="BJ207" s="7"/>
      <c r="BK207" s="15"/>
      <c r="BL207" s="149" t="str">
        <f t="shared" si="204"/>
        <v>{"key_code":"b"},{"key_code":"a"}</v>
      </c>
      <c r="BM207" s="107"/>
      <c r="BN207" s="149" t="str">
        <f t="shared" si="205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65"/>
        <v/>
      </c>
      <c r="G208" s="110" t="str">
        <f t="shared" si="171"/>
        <v/>
      </c>
      <c r="H208" s="110" t="str">
        <f t="shared" si="172"/>
        <v/>
      </c>
      <c r="I208" s="110" t="str">
        <f t="shared" si="166"/>
        <v/>
      </c>
      <c r="J208" s="110" t="str">
        <f t="shared" si="173"/>
        <v/>
      </c>
      <c r="K208" s="110" t="str">
        <f t="shared" si="174"/>
        <v/>
      </c>
      <c r="L208" s="110" t="str">
        <f t="shared" si="167"/>
        <v/>
      </c>
      <c r="M208" s="110" t="str">
        <f t="shared" si="175"/>
        <v/>
      </c>
      <c r="N208" s="110" t="str">
        <f t="shared" si="168"/>
        <v/>
      </c>
      <c r="O208" s="110" t="str">
        <f t="shared" si="176"/>
        <v/>
      </c>
      <c r="P208" s="110" t="str">
        <f t="shared" si="169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77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0"/>
        <v/>
      </c>
      <c r="S208" s="110" t="str">
        <f t="shared" si="181"/>
        <v/>
      </c>
      <c r="T208" s="110" t="str">
        <f t="shared" si="182"/>
        <v/>
      </c>
      <c r="U208" s="353"/>
      <c r="V208" s="116" t="str">
        <f t="shared" si="170"/>
        <v/>
      </c>
      <c r="W208" s="110" t="str">
        <f t="shared" si="178"/>
        <v/>
      </c>
      <c r="X208" s="110" t="str">
        <f t="shared" si="179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83"/>
        <v>2</v>
      </c>
      <c r="AC208" s="27" t="str">
        <f t="shared" si="184"/>
        <v>C</v>
      </c>
      <c r="AD208" s="27">
        <f t="shared" si="185"/>
        <v>1</v>
      </c>
      <c r="AE208" s="27">
        <f t="shared" si="186"/>
        <v>2</v>
      </c>
      <c r="AF208" s="34">
        <f t="shared" si="187"/>
        <v>1101659111424</v>
      </c>
      <c r="AG208" s="218">
        <f t="shared" si="188"/>
        <v>1</v>
      </c>
      <c r="AH208" s="94"/>
      <c r="AI208" s="56" t="str">
        <f t="shared" si="189"/>
        <v/>
      </c>
      <c r="AJ208" s="57" t="str">
        <f t="shared" si="190"/>
        <v/>
      </c>
      <c r="AK208" s="58" t="str">
        <f t="shared" si="191"/>
        <v/>
      </c>
      <c r="AL208" s="59" t="str">
        <f t="shared" si="192"/>
        <v/>
      </c>
      <c r="AM208" s="57">
        <f t="shared" si="193"/>
        <v>0</v>
      </c>
      <c r="AN208" s="56" t="str">
        <f t="shared" si="194"/>
        <v/>
      </c>
      <c r="AO208" s="57" t="str">
        <f t="shared" si="195"/>
        <v/>
      </c>
      <c r="AP208" s="58" t="str">
        <f t="shared" si="196"/>
        <v/>
      </c>
      <c r="AQ208" s="59" t="str">
        <f t="shared" si="197"/>
        <v/>
      </c>
      <c r="AR208" s="57">
        <f t="shared" si="198"/>
        <v>0</v>
      </c>
      <c r="AS208" s="56" t="str">
        <f t="shared" si="199"/>
        <v/>
      </c>
      <c r="AT208" s="57" t="str">
        <f t="shared" si="200"/>
        <v/>
      </c>
      <c r="AU208" s="58" t="str">
        <f t="shared" si="201"/>
        <v/>
      </c>
      <c r="AV208" s="59" t="str">
        <f t="shared" si="202"/>
        <v/>
      </c>
      <c r="AW208" s="60">
        <f t="shared" si="203"/>
        <v>0</v>
      </c>
      <c r="AX208" s="94"/>
      <c r="AY208" s="140">
        <v>220</v>
      </c>
      <c r="AZ208" s="2"/>
      <c r="BA208" s="418"/>
      <c r="BB208" s="13"/>
      <c r="BC208" s="4" t="s">
        <v>298</v>
      </c>
      <c r="BD208" s="16" t="s">
        <v>462</v>
      </c>
      <c r="BE208" s="16" t="s">
        <v>51</v>
      </c>
      <c r="BF208" s="16" t="s">
        <v>90</v>
      </c>
      <c r="BG208" s="124"/>
      <c r="BH208" s="26" t="s">
        <v>543</v>
      </c>
      <c r="BI208" s="6"/>
      <c r="BJ208" s="7"/>
      <c r="BK208" s="15"/>
      <c r="BL208" s="149" t="str">
        <f t="shared" si="204"/>
        <v>{"key_code":"g"},{"key_code":"o"}</v>
      </c>
      <c r="BM208" s="107"/>
      <c r="BN208" s="149" t="str">
        <f t="shared" si="205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65"/>
        <v/>
      </c>
      <c r="G209" s="110" t="str">
        <f t="shared" si="171"/>
        <v/>
      </c>
      <c r="H209" s="110" t="str">
        <f t="shared" si="172"/>
        <v/>
      </c>
      <c r="I209" s="110" t="str">
        <f t="shared" si="166"/>
        <v/>
      </c>
      <c r="J209" s="110" t="str">
        <f t="shared" si="173"/>
        <v/>
      </c>
      <c r="K209" s="110" t="str">
        <f t="shared" si="174"/>
        <v/>
      </c>
      <c r="L209" s="110" t="str">
        <f t="shared" si="167"/>
        <v/>
      </c>
      <c r="M209" s="110" t="str">
        <f t="shared" si="175"/>
        <v/>
      </c>
      <c r="N209" s="110" t="str">
        <f t="shared" si="168"/>
        <v/>
      </c>
      <c r="O209" s="110" t="str">
        <f t="shared" si="176"/>
        <v/>
      </c>
      <c r="P209" s="110" t="str">
        <f t="shared" si="169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77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0"/>
        <v/>
      </c>
      <c r="S209" s="110" t="str">
        <f t="shared" si="181"/>
        <v/>
      </c>
      <c r="T209" s="110" t="str">
        <f t="shared" si="182"/>
        <v/>
      </c>
      <c r="U209" s="353"/>
      <c r="V209" s="116" t="str">
        <f t="shared" si="170"/>
        <v/>
      </c>
      <c r="W209" s="110" t="str">
        <f t="shared" si="178"/>
        <v/>
      </c>
      <c r="X209" s="110" t="str">
        <f t="shared" si="179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83"/>
        <v>2</v>
      </c>
      <c r="AC209" s="27" t="str">
        <f t="shared" si="184"/>
        <v>C</v>
      </c>
      <c r="AD209" s="27">
        <f t="shared" si="185"/>
        <v>1</v>
      </c>
      <c r="AE209" s="27">
        <f t="shared" si="186"/>
        <v>2</v>
      </c>
      <c r="AF209" s="34">
        <f t="shared" si="187"/>
        <v>2201170739200</v>
      </c>
      <c r="AG209" s="218">
        <f t="shared" si="188"/>
        <v>1</v>
      </c>
      <c r="AH209" s="94"/>
      <c r="AI209" s="56" t="str">
        <f t="shared" si="189"/>
        <v/>
      </c>
      <c r="AJ209" s="57" t="str">
        <f t="shared" si="190"/>
        <v/>
      </c>
      <c r="AK209" s="58" t="str">
        <f t="shared" si="191"/>
        <v/>
      </c>
      <c r="AL209" s="59" t="str">
        <f t="shared" si="192"/>
        <v/>
      </c>
      <c r="AM209" s="57">
        <f t="shared" si="193"/>
        <v>0</v>
      </c>
      <c r="AN209" s="56" t="str">
        <f t="shared" si="194"/>
        <v/>
      </c>
      <c r="AO209" s="57" t="str">
        <f t="shared" si="195"/>
        <v/>
      </c>
      <c r="AP209" s="58" t="str">
        <f t="shared" si="196"/>
        <v/>
      </c>
      <c r="AQ209" s="59" t="str">
        <f t="shared" si="197"/>
        <v/>
      </c>
      <c r="AR209" s="57">
        <f t="shared" si="198"/>
        <v>0</v>
      </c>
      <c r="AS209" s="56" t="str">
        <f t="shared" si="199"/>
        <v/>
      </c>
      <c r="AT209" s="57" t="str">
        <f t="shared" si="200"/>
        <v/>
      </c>
      <c r="AU209" s="58" t="str">
        <f t="shared" si="201"/>
        <v/>
      </c>
      <c r="AV209" s="59" t="str">
        <f t="shared" si="202"/>
        <v/>
      </c>
      <c r="AW209" s="60">
        <f t="shared" si="203"/>
        <v>0</v>
      </c>
      <c r="AX209" s="94"/>
      <c r="AY209" s="140">
        <v>221</v>
      </c>
      <c r="AZ209" s="2"/>
      <c r="BA209" s="418"/>
      <c r="BB209" s="13"/>
      <c r="BC209" s="4" t="s">
        <v>298</v>
      </c>
      <c r="BD209" s="16" t="s">
        <v>462</v>
      </c>
      <c r="BE209" s="16" t="s">
        <v>51</v>
      </c>
      <c r="BF209" s="16" t="s">
        <v>92</v>
      </c>
      <c r="BG209" s="124"/>
      <c r="BH209" s="26" t="s">
        <v>544</v>
      </c>
      <c r="BI209" s="6"/>
      <c r="BJ209" s="7"/>
      <c r="BK209" s="15"/>
      <c r="BL209" s="149" t="str">
        <f t="shared" si="204"/>
        <v>{"key_code":"z"},{"key_code":"o"}</v>
      </c>
      <c r="BM209" s="107"/>
      <c r="BN209" s="149" t="str">
        <f t="shared" si="205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65"/>
        <v/>
      </c>
      <c r="G210" s="110" t="str">
        <f t="shared" si="171"/>
        <v/>
      </c>
      <c r="H210" s="110" t="str">
        <f t="shared" si="172"/>
        <v/>
      </c>
      <c r="I210" s="110" t="str">
        <f t="shared" si="166"/>
        <v/>
      </c>
      <c r="J210" s="110" t="str">
        <f t="shared" si="173"/>
        <v/>
      </c>
      <c r="K210" s="110" t="str">
        <f t="shared" si="174"/>
        <v/>
      </c>
      <c r="L210" s="110" t="str">
        <f t="shared" si="167"/>
        <v/>
      </c>
      <c r="M210" s="110" t="str">
        <f t="shared" si="175"/>
        <v/>
      </c>
      <c r="N210" s="110" t="str">
        <f t="shared" si="168"/>
        <v/>
      </c>
      <c r="O210" s="110" t="str">
        <f t="shared" si="176"/>
        <v/>
      </c>
      <c r="P210" s="110" t="str">
        <f t="shared" si="169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0"/>
        <v/>
      </c>
      <c r="S210" s="110" t="str">
        <f t="shared" si="181"/>
        <v/>
      </c>
      <c r="T210" s="110" t="str">
        <f t="shared" si="182"/>
        <v/>
      </c>
      <c r="U210" s="353"/>
      <c r="V210" s="116" t="str">
        <f t="shared" si="170"/>
        <v/>
      </c>
      <c r="W210" s="110" t="str">
        <f t="shared" si="178"/>
        <v/>
      </c>
      <c r="X210" s="110" t="str">
        <f t="shared" si="179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83"/>
        <v>2</v>
      </c>
      <c r="AC210" s="27" t="str">
        <f t="shared" si="184"/>
        <v>C</v>
      </c>
      <c r="AD210" s="27">
        <f t="shared" si="185"/>
        <v>1</v>
      </c>
      <c r="AE210" s="27">
        <f t="shared" si="186"/>
        <v>2</v>
      </c>
      <c r="AF210" s="34">
        <f t="shared" si="187"/>
        <v>36283883716608</v>
      </c>
      <c r="AG210" s="218">
        <f t="shared" si="188"/>
        <v>1</v>
      </c>
      <c r="AH210" s="94"/>
      <c r="AI210" s="56" t="str">
        <f t="shared" si="189"/>
        <v/>
      </c>
      <c r="AJ210" s="57" t="str">
        <f t="shared" si="190"/>
        <v/>
      </c>
      <c r="AK210" s="58" t="str">
        <f t="shared" si="191"/>
        <v/>
      </c>
      <c r="AL210" s="59" t="str">
        <f t="shared" si="192"/>
        <v/>
      </c>
      <c r="AM210" s="57">
        <f t="shared" si="193"/>
        <v>0</v>
      </c>
      <c r="AN210" s="56" t="str">
        <f t="shared" si="194"/>
        <v/>
      </c>
      <c r="AO210" s="57" t="str">
        <f t="shared" si="195"/>
        <v/>
      </c>
      <c r="AP210" s="58" t="str">
        <f t="shared" si="196"/>
        <v/>
      </c>
      <c r="AQ210" s="59" t="str">
        <f t="shared" si="197"/>
        <v/>
      </c>
      <c r="AR210" s="57">
        <f t="shared" si="198"/>
        <v>0</v>
      </c>
      <c r="AS210" s="56" t="str">
        <f t="shared" si="199"/>
        <v/>
      </c>
      <c r="AT210" s="57" t="str">
        <f t="shared" si="200"/>
        <v/>
      </c>
      <c r="AU210" s="58" t="str">
        <f t="shared" si="201"/>
        <v/>
      </c>
      <c r="AV210" s="59" t="str">
        <f t="shared" si="202"/>
        <v/>
      </c>
      <c r="AW210" s="60">
        <f t="shared" si="203"/>
        <v>0</v>
      </c>
      <c r="AX210" s="94"/>
      <c r="AY210" s="140">
        <v>222</v>
      </c>
      <c r="AZ210" s="2"/>
      <c r="BA210" s="418"/>
      <c r="BB210" s="13"/>
      <c r="BC210" s="4" t="s">
        <v>298</v>
      </c>
      <c r="BD210" s="16" t="s">
        <v>462</v>
      </c>
      <c r="BE210" s="16" t="s">
        <v>77</v>
      </c>
      <c r="BF210" s="16" t="s">
        <v>82</v>
      </c>
      <c r="BG210" s="124"/>
      <c r="BH210" s="26" t="s">
        <v>545</v>
      </c>
      <c r="BI210" s="6"/>
      <c r="BJ210" s="7"/>
      <c r="BK210" s="15"/>
      <c r="BL210" s="149" t="str">
        <f t="shared" si="204"/>
        <v>{"key_code":"p"},{"key_code":"u"}</v>
      </c>
      <c r="BM210" s="107"/>
      <c r="BN210" s="149" t="str">
        <f t="shared" si="205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65"/>
        <v/>
      </c>
      <c r="G211" s="110" t="str">
        <f t="shared" si="171"/>
        <v/>
      </c>
      <c r="H211" s="110" t="str">
        <f t="shared" si="172"/>
        <v/>
      </c>
      <c r="I211" s="110" t="str">
        <f t="shared" si="166"/>
        <v/>
      </c>
      <c r="J211" s="110" t="str">
        <f t="shared" si="173"/>
        <v/>
      </c>
      <c r="K211" s="110" t="str">
        <f t="shared" si="174"/>
        <v/>
      </c>
      <c r="L211" s="110" t="str">
        <f t="shared" si="167"/>
        <v/>
      </c>
      <c r="M211" s="110" t="str">
        <f t="shared" si="175"/>
        <v/>
      </c>
      <c r="N211" s="110" t="str">
        <f t="shared" si="168"/>
        <v/>
      </c>
      <c r="O211" s="110" t="str">
        <f t="shared" si="176"/>
        <v/>
      </c>
      <c r="P211" s="110" t="str">
        <f t="shared" si="169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0"/>
        <v/>
      </c>
      <c r="S211" s="110" t="str">
        <f t="shared" si="181"/>
        <v/>
      </c>
      <c r="T211" s="110" t="str">
        <f t="shared" si="182"/>
        <v/>
      </c>
      <c r="U211" s="353"/>
      <c r="V211" s="116" t="str">
        <f t="shared" si="170"/>
        <v/>
      </c>
      <c r="W211" s="110" t="str">
        <f t="shared" si="178"/>
        <v/>
      </c>
      <c r="X211" s="110" t="str">
        <f t="shared" si="179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83"/>
        <v>2</v>
      </c>
      <c r="AC211" s="27" t="str">
        <f t="shared" si="184"/>
        <v>C</v>
      </c>
      <c r="AD211" s="27">
        <f t="shared" si="185"/>
        <v>1</v>
      </c>
      <c r="AE211" s="27">
        <f t="shared" si="186"/>
        <v>2</v>
      </c>
      <c r="AF211" s="34">
        <f t="shared" si="187"/>
        <v>1099515822080</v>
      </c>
      <c r="AG211" s="218">
        <f t="shared" si="188"/>
        <v>1</v>
      </c>
      <c r="AH211" s="94"/>
      <c r="AI211" s="56" t="str">
        <f t="shared" si="189"/>
        <v/>
      </c>
      <c r="AJ211" s="57" t="str">
        <f t="shared" si="190"/>
        <v/>
      </c>
      <c r="AK211" s="58" t="str">
        <f t="shared" si="191"/>
        <v/>
      </c>
      <c r="AL211" s="59" t="str">
        <f t="shared" si="192"/>
        <v/>
      </c>
      <c r="AM211" s="57">
        <f t="shared" si="193"/>
        <v>0</v>
      </c>
      <c r="AN211" s="56" t="str">
        <f t="shared" si="194"/>
        <v/>
      </c>
      <c r="AO211" s="57" t="str">
        <f t="shared" si="195"/>
        <v/>
      </c>
      <c r="AP211" s="58" t="str">
        <f t="shared" si="196"/>
        <v/>
      </c>
      <c r="AQ211" s="59" t="str">
        <f t="shared" si="197"/>
        <v/>
      </c>
      <c r="AR211" s="57">
        <f t="shared" si="198"/>
        <v>0</v>
      </c>
      <c r="AS211" s="56" t="str">
        <f t="shared" si="199"/>
        <v/>
      </c>
      <c r="AT211" s="57" t="str">
        <f t="shared" si="200"/>
        <v/>
      </c>
      <c r="AU211" s="58" t="str">
        <f t="shared" si="201"/>
        <v/>
      </c>
      <c r="AV211" s="59" t="str">
        <f t="shared" si="202"/>
        <v/>
      </c>
      <c r="AW211" s="60">
        <f t="shared" si="203"/>
        <v>0</v>
      </c>
      <c r="AX211" s="94"/>
      <c r="AY211" s="140">
        <v>223</v>
      </c>
      <c r="AZ211" s="2"/>
      <c r="BA211" s="418"/>
      <c r="BB211" s="13"/>
      <c r="BC211" s="4" t="s">
        <v>298</v>
      </c>
      <c r="BD211" s="16" t="s">
        <v>462</v>
      </c>
      <c r="BE211" s="16" t="s">
        <v>77</v>
      </c>
      <c r="BF211" s="16" t="s">
        <v>41</v>
      </c>
      <c r="BG211" s="124"/>
      <c r="BH211" s="26" t="s">
        <v>546</v>
      </c>
      <c r="BI211" s="6"/>
      <c r="BJ211" s="7"/>
      <c r="BK211" s="15"/>
      <c r="BL211" s="149" t="str">
        <f t="shared" si="204"/>
        <v>{"key_code":"p"},{"key_code":"e"}</v>
      </c>
      <c r="BM211" s="107"/>
      <c r="BN211" s="149" t="str">
        <f t="shared" si="205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65"/>
        <v/>
      </c>
      <c r="G212" s="110" t="str">
        <f t="shared" si="171"/>
        <v/>
      </c>
      <c r="H212" s="110" t="str">
        <f t="shared" si="172"/>
        <v/>
      </c>
      <c r="I212" s="110" t="str">
        <f t="shared" si="166"/>
        <v/>
      </c>
      <c r="J212" s="110" t="str">
        <f t="shared" si="173"/>
        <v/>
      </c>
      <c r="K212" s="110" t="str">
        <f t="shared" si="174"/>
        <v/>
      </c>
      <c r="L212" s="110" t="str">
        <f t="shared" si="167"/>
        <v/>
      </c>
      <c r="M212" s="110" t="str">
        <f t="shared" si="175"/>
        <v/>
      </c>
      <c r="N212" s="110" t="str">
        <f t="shared" si="168"/>
        <v/>
      </c>
      <c r="O212" s="110" t="str">
        <f t="shared" si="176"/>
        <v/>
      </c>
      <c r="P212" s="110" t="str">
        <f t="shared" si="169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0"/>
        <v/>
      </c>
      <c r="S212" s="110" t="str">
        <f t="shared" si="181"/>
        <v/>
      </c>
      <c r="T212" s="110" t="str">
        <f t="shared" si="182"/>
        <v/>
      </c>
      <c r="U212" s="353"/>
      <c r="V212" s="116" t="str">
        <f t="shared" si="170"/>
        <v/>
      </c>
      <c r="W212" s="110" t="str">
        <f t="shared" si="178"/>
        <v/>
      </c>
      <c r="X212" s="110" t="str">
        <f t="shared" si="179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83"/>
        <v>2</v>
      </c>
      <c r="AC212" s="27" t="str">
        <f t="shared" si="184"/>
        <v>C</v>
      </c>
      <c r="AD212" s="27">
        <f t="shared" si="185"/>
        <v>1</v>
      </c>
      <c r="AE212" s="27">
        <f t="shared" si="186"/>
        <v>2</v>
      </c>
      <c r="AF212" s="34">
        <f t="shared" si="187"/>
        <v>8933531975680</v>
      </c>
      <c r="AG212" s="218">
        <f t="shared" si="188"/>
        <v>1</v>
      </c>
      <c r="AH212" s="94"/>
      <c r="AI212" s="56" t="str">
        <f t="shared" si="189"/>
        <v/>
      </c>
      <c r="AJ212" s="57" t="str">
        <f t="shared" si="190"/>
        <v/>
      </c>
      <c r="AK212" s="58" t="str">
        <f t="shared" si="191"/>
        <v/>
      </c>
      <c r="AL212" s="59" t="str">
        <f t="shared" si="192"/>
        <v/>
      </c>
      <c r="AM212" s="57">
        <f t="shared" si="193"/>
        <v>0</v>
      </c>
      <c r="AN212" s="56" t="str">
        <f t="shared" si="194"/>
        <v/>
      </c>
      <c r="AO212" s="57" t="str">
        <f t="shared" si="195"/>
        <v/>
      </c>
      <c r="AP212" s="58" t="str">
        <f t="shared" si="196"/>
        <v/>
      </c>
      <c r="AQ212" s="59" t="str">
        <f t="shared" si="197"/>
        <v/>
      </c>
      <c r="AR212" s="57">
        <f t="shared" si="198"/>
        <v>0</v>
      </c>
      <c r="AS212" s="56" t="str">
        <f t="shared" si="199"/>
        <v/>
      </c>
      <c r="AT212" s="57" t="str">
        <f t="shared" si="200"/>
        <v/>
      </c>
      <c r="AU212" s="58" t="str">
        <f t="shared" si="201"/>
        <v/>
      </c>
      <c r="AV212" s="59" t="str">
        <f t="shared" si="202"/>
        <v/>
      </c>
      <c r="AW212" s="60">
        <f t="shared" si="203"/>
        <v>0</v>
      </c>
      <c r="AX212" s="94"/>
      <c r="AY212" s="140">
        <v>224</v>
      </c>
      <c r="AZ212" s="2"/>
      <c r="BA212" s="418"/>
      <c r="BB212" s="13"/>
      <c r="BC212" s="4" t="s">
        <v>298</v>
      </c>
      <c r="BD212" s="16" t="s">
        <v>462</v>
      </c>
      <c r="BE212" s="16" t="s">
        <v>80</v>
      </c>
      <c r="BF212" s="16" t="s">
        <v>84</v>
      </c>
      <c r="BG212" s="124"/>
      <c r="BH212" s="26" t="s">
        <v>547</v>
      </c>
      <c r="BI212" s="6"/>
      <c r="BJ212" s="7"/>
      <c r="BK212" s="15"/>
      <c r="BL212" s="149" t="str">
        <f t="shared" si="204"/>
        <v>{"key_code":"p"},{"key_code":"o"}</v>
      </c>
      <c r="BM212" s="107"/>
      <c r="BN212" s="149" t="str">
        <f t="shared" si="205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65"/>
        <v/>
      </c>
      <c r="G213" s="110" t="str">
        <f t="shared" si="171"/>
        <v/>
      </c>
      <c r="H213" s="110" t="str">
        <f t="shared" si="172"/>
        <v/>
      </c>
      <c r="I213" s="110" t="str">
        <f t="shared" si="166"/>
        <v/>
      </c>
      <c r="J213" s="110" t="str">
        <f t="shared" si="173"/>
        <v/>
      </c>
      <c r="K213" s="110" t="str">
        <f t="shared" si="174"/>
        <v/>
      </c>
      <c r="L213" s="110" t="str">
        <f t="shared" si="167"/>
        <v/>
      </c>
      <c r="M213" s="110" t="str">
        <f t="shared" si="175"/>
        <v/>
      </c>
      <c r="N213" s="110" t="str">
        <f t="shared" si="168"/>
        <v/>
      </c>
      <c r="O213" s="110" t="str">
        <f t="shared" si="176"/>
        <v/>
      </c>
      <c r="P213" s="110" t="str">
        <f t="shared" si="169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0"/>
        <v/>
      </c>
      <c r="S213" s="110" t="str">
        <f t="shared" si="181"/>
        <v/>
      </c>
      <c r="T213" s="110" t="str">
        <f t="shared" si="182"/>
        <v/>
      </c>
      <c r="U213" s="353"/>
      <c r="V213" s="116" t="str">
        <f t="shared" si="170"/>
        <v/>
      </c>
      <c r="W213" s="110" t="str">
        <f t="shared" si="178"/>
        <v/>
      </c>
      <c r="X213" s="110" t="str">
        <f t="shared" si="179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83"/>
        <v>2</v>
      </c>
      <c r="AC213" s="27" t="str">
        <f t="shared" si="184"/>
        <v>C</v>
      </c>
      <c r="AD213" s="27">
        <f t="shared" si="185"/>
        <v>1</v>
      </c>
      <c r="AE213" s="27">
        <f t="shared" si="186"/>
        <v>2</v>
      </c>
      <c r="AF213" s="34">
        <f t="shared" si="187"/>
        <v>9070970929152</v>
      </c>
      <c r="AG213" s="218">
        <f t="shared" si="188"/>
        <v>1</v>
      </c>
      <c r="AH213" s="94"/>
      <c r="AI213" s="56" t="str">
        <f t="shared" si="189"/>
        <v/>
      </c>
      <c r="AJ213" s="57" t="str">
        <f t="shared" si="190"/>
        <v/>
      </c>
      <c r="AK213" s="58" t="str">
        <f t="shared" si="191"/>
        <v/>
      </c>
      <c r="AL213" s="59" t="str">
        <f t="shared" si="192"/>
        <v/>
      </c>
      <c r="AM213" s="57">
        <f t="shared" si="193"/>
        <v>0</v>
      </c>
      <c r="AN213" s="56" t="str">
        <f t="shared" si="194"/>
        <v/>
      </c>
      <c r="AO213" s="57" t="str">
        <f t="shared" si="195"/>
        <v/>
      </c>
      <c r="AP213" s="58" t="str">
        <f t="shared" si="196"/>
        <v/>
      </c>
      <c r="AQ213" s="59" t="str">
        <f t="shared" si="197"/>
        <v/>
      </c>
      <c r="AR213" s="57">
        <f t="shared" si="198"/>
        <v>0</v>
      </c>
      <c r="AS213" s="56" t="str">
        <f t="shared" si="199"/>
        <v/>
      </c>
      <c r="AT213" s="57" t="str">
        <f t="shared" si="200"/>
        <v/>
      </c>
      <c r="AU213" s="58" t="str">
        <f t="shared" si="201"/>
        <v/>
      </c>
      <c r="AV213" s="59" t="str">
        <f t="shared" si="202"/>
        <v/>
      </c>
      <c r="AW213" s="60">
        <f t="shared" si="203"/>
        <v>0</v>
      </c>
      <c r="AX213" s="94"/>
      <c r="AY213" s="140">
        <v>225</v>
      </c>
      <c r="AZ213" s="2"/>
      <c r="BA213" s="418"/>
      <c r="BB213" s="13"/>
      <c r="BC213" s="4" t="s">
        <v>298</v>
      </c>
      <c r="BD213" s="16" t="s">
        <v>462</v>
      </c>
      <c r="BE213" s="16" t="s">
        <v>80</v>
      </c>
      <c r="BF213" s="16" t="s">
        <v>86</v>
      </c>
      <c r="BG213" s="124"/>
      <c r="BH213" s="26" t="s">
        <v>548</v>
      </c>
      <c r="BI213" s="6"/>
      <c r="BJ213" s="7"/>
      <c r="BK213" s="15"/>
      <c r="BL213" s="149" t="str">
        <f t="shared" si="204"/>
        <v>{"key_code":"p"},{"key_code":"i"}</v>
      </c>
      <c r="BM213" s="107"/>
      <c r="BN213" s="149" t="str">
        <f t="shared" si="205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65"/>
        <v/>
      </c>
      <c r="G214" s="110" t="str">
        <f t="shared" si="171"/>
        <v/>
      </c>
      <c r="H214" s="110" t="str">
        <f t="shared" si="172"/>
        <v/>
      </c>
      <c r="I214" s="110" t="str">
        <f t="shared" si="166"/>
        <v/>
      </c>
      <c r="J214" s="110" t="str">
        <f t="shared" si="173"/>
        <v/>
      </c>
      <c r="K214" s="110" t="str">
        <f t="shared" si="174"/>
        <v/>
      </c>
      <c r="L214" s="110" t="str">
        <f t="shared" si="167"/>
        <v/>
      </c>
      <c r="M214" s="110" t="str">
        <f t="shared" si="175"/>
        <v/>
      </c>
      <c r="N214" s="110" t="str">
        <f t="shared" si="168"/>
        <v/>
      </c>
      <c r="O214" s="110" t="str">
        <f t="shared" si="176"/>
        <v/>
      </c>
      <c r="P214" s="110" t="str">
        <f t="shared" si="169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0"/>
        <v/>
      </c>
      <c r="S214" s="110" t="str">
        <f t="shared" si="181"/>
        <v/>
      </c>
      <c r="T214" s="110" t="str">
        <f t="shared" si="182"/>
        <v/>
      </c>
      <c r="U214" s="353"/>
      <c r="V214" s="116" t="str">
        <f t="shared" si="170"/>
        <v/>
      </c>
      <c r="W214" s="110" t="str">
        <f t="shared" si="178"/>
        <v/>
      </c>
      <c r="X214" s="110" t="str">
        <f t="shared" si="179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83"/>
        <v>2</v>
      </c>
      <c r="AC214" s="27" t="str">
        <f t="shared" si="184"/>
        <v>C</v>
      </c>
      <c r="AD214" s="27">
        <f t="shared" si="185"/>
        <v>1</v>
      </c>
      <c r="AE214" s="27">
        <f t="shared" si="186"/>
        <v>2</v>
      </c>
      <c r="AF214" s="34">
        <f t="shared" si="187"/>
        <v>9345848836096</v>
      </c>
      <c r="AG214" s="218">
        <f t="shared" si="188"/>
        <v>1</v>
      </c>
      <c r="AH214" s="94"/>
      <c r="AI214" s="56" t="str">
        <f t="shared" si="189"/>
        <v/>
      </c>
      <c r="AJ214" s="57" t="str">
        <f t="shared" si="190"/>
        <v/>
      </c>
      <c r="AK214" s="58" t="str">
        <f t="shared" si="191"/>
        <v/>
      </c>
      <c r="AL214" s="59" t="str">
        <f t="shared" si="192"/>
        <v/>
      </c>
      <c r="AM214" s="57">
        <f t="shared" si="193"/>
        <v>0</v>
      </c>
      <c r="AN214" s="56" t="str">
        <f t="shared" si="194"/>
        <v/>
      </c>
      <c r="AO214" s="57" t="str">
        <f t="shared" si="195"/>
        <v/>
      </c>
      <c r="AP214" s="58" t="str">
        <f t="shared" si="196"/>
        <v/>
      </c>
      <c r="AQ214" s="59" t="str">
        <f t="shared" si="197"/>
        <v/>
      </c>
      <c r="AR214" s="57">
        <f t="shared" si="198"/>
        <v>0</v>
      </c>
      <c r="AS214" s="56" t="str">
        <f t="shared" si="199"/>
        <v/>
      </c>
      <c r="AT214" s="57" t="str">
        <f t="shared" si="200"/>
        <v/>
      </c>
      <c r="AU214" s="58" t="str">
        <f t="shared" si="201"/>
        <v/>
      </c>
      <c r="AV214" s="59" t="str">
        <f t="shared" si="202"/>
        <v/>
      </c>
      <c r="AW214" s="60">
        <f t="shared" si="203"/>
        <v>0</v>
      </c>
      <c r="AX214" s="94"/>
      <c r="AY214" s="140">
        <v>226</v>
      </c>
      <c r="AZ214" s="2"/>
      <c r="BA214" s="418"/>
      <c r="BB214" s="13"/>
      <c r="BC214" s="4" t="s">
        <v>298</v>
      </c>
      <c r="BD214" s="16" t="s">
        <v>462</v>
      </c>
      <c r="BE214" s="16" t="s">
        <v>80</v>
      </c>
      <c r="BF214" s="16" t="s">
        <v>88</v>
      </c>
      <c r="BG214" s="124"/>
      <c r="BH214" s="26" t="s">
        <v>549</v>
      </c>
      <c r="BI214" s="6"/>
      <c r="BJ214" s="7"/>
      <c r="BK214" s="15"/>
      <c r="BL214" s="149" t="str">
        <f t="shared" si="204"/>
        <v>{"key_code":"p"},{"key_code":"a"}</v>
      </c>
      <c r="BM214" s="107"/>
      <c r="BN214" s="149" t="str">
        <f t="shared" si="205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65"/>
        <v/>
      </c>
      <c r="G215" s="110" t="str">
        <f t="shared" si="171"/>
        <v/>
      </c>
      <c r="H215" s="110" t="str">
        <f t="shared" si="172"/>
        <v/>
      </c>
      <c r="I215" s="110" t="str">
        <f t="shared" si="166"/>
        <v/>
      </c>
      <c r="J215" s="110" t="str">
        <f t="shared" si="173"/>
        <v/>
      </c>
      <c r="K215" s="110" t="str">
        <f t="shared" si="174"/>
        <v/>
      </c>
      <c r="L215" s="110" t="str">
        <f t="shared" si="167"/>
        <v/>
      </c>
      <c r="M215" s="110" t="str">
        <f t="shared" si="175"/>
        <v/>
      </c>
      <c r="N215" s="110" t="str">
        <f t="shared" si="168"/>
        <v/>
      </c>
      <c r="O215" s="110" t="str">
        <f t="shared" si="176"/>
        <v/>
      </c>
      <c r="P215" s="110" t="str">
        <f t="shared" si="169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0"/>
        <v/>
      </c>
      <c r="S215" s="110" t="str">
        <f t="shared" si="181"/>
        <v/>
      </c>
      <c r="T215" s="110" t="str">
        <f t="shared" si="182"/>
        <v/>
      </c>
      <c r="U215" s="353"/>
      <c r="V215" s="116" t="str">
        <f t="shared" si="170"/>
        <v/>
      </c>
      <c r="W215" s="110" t="str">
        <f t="shared" si="178"/>
        <v/>
      </c>
      <c r="X215" s="110" t="str">
        <f t="shared" si="179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83"/>
        <v>2</v>
      </c>
      <c r="AC215" s="27" t="str">
        <f t="shared" si="184"/>
        <v>C</v>
      </c>
      <c r="AD215" s="27">
        <f t="shared" si="185"/>
        <v>1</v>
      </c>
      <c r="AE215" s="27">
        <f t="shared" si="186"/>
        <v>2</v>
      </c>
      <c r="AF215" s="34">
        <f t="shared" si="187"/>
        <v>1073750016</v>
      </c>
      <c r="AG215" s="218">
        <f t="shared" si="188"/>
        <v>0</v>
      </c>
      <c r="AH215" s="94"/>
      <c r="AI215" s="56" t="str">
        <f t="shared" si="189"/>
        <v/>
      </c>
      <c r="AJ215" s="57" t="str">
        <f t="shared" si="190"/>
        <v/>
      </c>
      <c r="AK215" s="58" t="str">
        <f t="shared" si="191"/>
        <v/>
      </c>
      <c r="AL215" s="59" t="str">
        <f t="shared" si="192"/>
        <v/>
      </c>
      <c r="AM215" s="57">
        <f t="shared" si="193"/>
        <v>0</v>
      </c>
      <c r="AN215" s="56" t="str">
        <f t="shared" si="194"/>
        <v/>
      </c>
      <c r="AO215" s="57" t="str">
        <f t="shared" si="195"/>
        <v/>
      </c>
      <c r="AP215" s="58" t="str">
        <f t="shared" si="196"/>
        <v/>
      </c>
      <c r="AQ215" s="59" t="str">
        <f t="shared" si="197"/>
        <v/>
      </c>
      <c r="AR215" s="57">
        <f t="shared" si="198"/>
        <v>0</v>
      </c>
      <c r="AS215" s="56" t="str">
        <f t="shared" si="199"/>
        <v/>
      </c>
      <c r="AT215" s="57" t="str">
        <f t="shared" si="200"/>
        <v/>
      </c>
      <c r="AU215" s="58" t="str">
        <f t="shared" si="201"/>
        <v/>
      </c>
      <c r="AV215" s="59" t="str">
        <f t="shared" si="202"/>
        <v/>
      </c>
      <c r="AW215" s="60">
        <f t="shared" si="203"/>
        <v>0</v>
      </c>
      <c r="AX215" s="94"/>
      <c r="AY215" s="140">
        <v>227</v>
      </c>
      <c r="AZ215" s="2"/>
      <c r="BA215" s="418"/>
      <c r="BB215" s="13"/>
      <c r="BC215" s="4" t="s">
        <v>298</v>
      </c>
      <c r="BD215" s="16" t="s">
        <v>462</v>
      </c>
      <c r="BE215" s="16" t="s">
        <v>23</v>
      </c>
      <c r="BF215" s="16" t="s">
        <v>50</v>
      </c>
      <c r="BG215" s="124"/>
      <c r="BH215" s="26" t="s">
        <v>801</v>
      </c>
      <c r="BI215" s="6"/>
      <c r="BJ215" s="7"/>
      <c r="BK215" s="15"/>
      <c r="BL215" s="149" t="str">
        <f t="shared" si="204"/>
        <v>{"key_code":"x"},{"key_code":"y"},{"key_code":"a"}</v>
      </c>
      <c r="BM215" s="107"/>
      <c r="BN215" s="149" t="str">
        <f t="shared" si="205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ref="F216:F279" si="206">IF(AND($AB216=3,$AC216="A",$BL216&lt;&gt;""),_xlfn.CONCAT(F$3,$BE216,", ",$BF216," &amp; ",$BG216," → ",$BH216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0" t="str">
        <f t="shared" si="171"/>
        <v/>
      </c>
      <c r="H216" s="110" t="str">
        <f t="shared" si="172"/>
        <v/>
      </c>
      <c r="I216" s="110" t="str">
        <f t="shared" ref="I216:I279" si="207">IF(AND($AB216=3,$AC216="C"),_xlfn.CONCAT(I$3,$BE216,", ",$BF216," &amp; ",$BG216," → ",$BH216,CLEAN($BI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si="173"/>
        <v/>
      </c>
      <c r="K216" s="110" t="str">
        <f t="shared" si="174"/>
        <v/>
      </c>
      <c r="L216" s="110" t="str">
        <f t="shared" ref="L216:L279" si="208">IF(AND($AB216=2,$AC216="A"),_xlfn.CONCAT(L$3,$BE216," &amp; ",$BF216," → ",$BH216,CLEAN($BI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0" t="str">
        <f t="shared" si="175"/>
        <v/>
      </c>
      <c r="N216" s="110" t="str">
        <f t="shared" ref="N216:N279" si="209">IF(AND($AB216=2,$AC216="B"),_xlfn.CONCAT(N$3,$BE216," &amp; ",$BF216," → ",$BH216,CLEAN($BI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0" t="str">
        <f t="shared" si="176"/>
        <v/>
      </c>
      <c r="P216" s="110" t="str">
        <f t="shared" ref="P216:P279" si="210">IF(AND($AB216=2,$AC216="C"),_xlfn.CONCAT(P$3,$BE216," &amp; ",$BF216," → ",$BH216,CLEAN($BI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0"/>
        <v/>
      </c>
      <c r="S216" s="110" t="str">
        <f t="shared" si="181"/>
        <v/>
      </c>
      <c r="T216" s="110" t="str">
        <f t="shared" si="182"/>
        <v/>
      </c>
      <c r="U216" s="353"/>
      <c r="V216" s="116" t="str">
        <f t="shared" ref="V216:V279" si="211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$BH216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0" t="str">
        <f t="shared" si="178"/>
        <v/>
      </c>
      <c r="X216" s="110" t="str">
        <f t="shared" si="179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83"/>
        <v>2</v>
      </c>
      <c r="AC216" s="27" t="str">
        <f t="shared" si="184"/>
        <v>C</v>
      </c>
      <c r="AD216" s="27">
        <f t="shared" si="185"/>
        <v>1</v>
      </c>
      <c r="AE216" s="27">
        <f t="shared" si="186"/>
        <v>2</v>
      </c>
      <c r="AF216" s="34">
        <f t="shared" si="187"/>
        <v>4202496</v>
      </c>
      <c r="AG216" s="218">
        <f t="shared" si="188"/>
        <v>0</v>
      </c>
      <c r="AH216" s="94"/>
      <c r="AI216" s="56" t="str">
        <f t="shared" si="189"/>
        <v/>
      </c>
      <c r="AJ216" s="57" t="str">
        <f t="shared" si="190"/>
        <v/>
      </c>
      <c r="AK216" s="58" t="str">
        <f t="shared" si="191"/>
        <v/>
      </c>
      <c r="AL216" s="59" t="str">
        <f t="shared" si="192"/>
        <v/>
      </c>
      <c r="AM216" s="57">
        <f t="shared" si="193"/>
        <v>0</v>
      </c>
      <c r="AN216" s="56" t="str">
        <f t="shared" si="194"/>
        <v/>
      </c>
      <c r="AO216" s="57" t="str">
        <f t="shared" si="195"/>
        <v/>
      </c>
      <c r="AP216" s="58" t="str">
        <f t="shared" si="196"/>
        <v/>
      </c>
      <c r="AQ216" s="59" t="str">
        <f t="shared" si="197"/>
        <v/>
      </c>
      <c r="AR216" s="57">
        <f t="shared" si="198"/>
        <v>0</v>
      </c>
      <c r="AS216" s="56" t="str">
        <f t="shared" si="199"/>
        <v/>
      </c>
      <c r="AT216" s="57" t="str">
        <f t="shared" si="200"/>
        <v/>
      </c>
      <c r="AU216" s="58" t="str">
        <f t="shared" si="201"/>
        <v/>
      </c>
      <c r="AV216" s="59" t="str">
        <f t="shared" si="202"/>
        <v/>
      </c>
      <c r="AW216" s="60">
        <f t="shared" si="203"/>
        <v>0</v>
      </c>
      <c r="AX216" s="94"/>
      <c r="AY216" s="140">
        <v>228</v>
      </c>
      <c r="AZ216" s="2"/>
      <c r="BA216" s="418"/>
      <c r="BB216" s="13"/>
      <c r="BC216" s="4" t="s">
        <v>298</v>
      </c>
      <c r="BD216" s="16" t="s">
        <v>462</v>
      </c>
      <c r="BE216" s="16" t="s">
        <v>23</v>
      </c>
      <c r="BF216" s="16" t="s">
        <v>21</v>
      </c>
      <c r="BG216" s="124"/>
      <c r="BH216" s="26" t="s">
        <v>803</v>
      </c>
      <c r="BI216" s="6"/>
      <c r="BJ216" s="7"/>
      <c r="BK216" s="15"/>
      <c r="BL216" s="149" t="str">
        <f t="shared" si="204"/>
        <v>{"key_code":"x"},{"key_code":"y"},{"key_code":"u"}</v>
      </c>
      <c r="BM216" s="107"/>
      <c r="BN216" s="149" t="str">
        <f t="shared" si="205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206"/>
        <v/>
      </c>
      <c r="G217" s="110" t="str">
        <f t="shared" ref="G217:G280" si="212">IF(AND($AB217=3,$AC217="A",$BL217&lt;&gt;""),_xlfn.CONCAT(IF(AND($AR217=1,OR($AZ217="",$BL217&lt;&gt;$BN217)),"",_xlfn.CONCAT(F$5,IF(OR($BO217="",$BO217=$BL217),"",F$6),F$7,_xlfn.XLOOKUP($BE217,仮想キートップ,キー位置),F$8,_xlfn.XLOOKUP($BG217,仮想キートップ,キー位置),IF(AND($AZ217&lt;&gt;"",$BL217=$BN217),F$18,F$9),_xlfn.XLOOKUP($BF217,仮想キートップ,入力コード),F$10,$BL217,F$11,_xlfn.XLOOKUP($BF217,仮想キートップ,キー位置),F$12,_xlfn.XLOOKUP($BF217,仮想キートップ,キー位置),F$13)),F$5,IF(OR($BO217="",$BO217=$BL217),"",F$6),F$14,_xlfn.XLOOKUP($BE217,仮想キートップ,キー位置),F$8,_xlfn.XLOOKUP($BG217,仮想キートップ,キー位置),IF(AND($AZ217&lt;&gt;"",$BL217=$BN217),F$18,F$9),_xlfn.XLOOKUP($BF217,仮想キートップ,入力コード),F$15,$BL217,F$11,_xlfn.XLOOKUP($BF217,仮想キートップ,キー位置),F$12,_xlfn.XLOOKUP($BF217,仮想キートップ,キー位置),F$13,F$5,IF(OR($BO217="",$BO217=$BL217),"",F$6),F$16,_xlfn.XLOOKUP($BE217,仮想キートップ,キー位置),F$8,_xlfn.XLOOKUP($BG217,仮想キートップ,キー位置),IF(AND($AZ217&lt;&gt;"",$BL217=$BN217),F$18,F$9),_xlfn.XLOOKUP($BF217,仮想キートップ,入力コード),F$17,$BL217,F$11,_xlfn.XLOOKUP($BF217,仮想キートップ,キー位置),F$12,_xlfn.XLOOKUP($BF217,仮想キートップ,キー位置),F$13,IF(OR($BO217="",$BO217=$BL217),"",_xlfn.CONCAT(IF(AND($AR217=1,OR($AZ217="",$BL217&lt;&gt;$BN217)),"",_xlfn.CONCAT(F$5,F$7,_xlfn.XLOOKUP($BE217,仮想キートップ,キー位置),F$8,_xlfn.XLOOKUP($BG217,仮想キートップ,キー位置),IF(AND($AZ217&lt;&gt;"",$BP217=$BO217),F$18,F$9),_xlfn.XLOOKUP($BF217,仮想キートップ,入力コード),F$10,$BO217,F$11,_xlfn.XLOOKUP($BF217,仮想キートップ,キー位置),F$12,_xlfn.XLOOKUP($BF217,仮想キートップ,キー位置),F$13)),F$5,F$14,_xlfn.XLOOKUP($BE217,仮想キートップ,キー位置),F$8,_xlfn.XLOOKUP($BG217,仮想キートップ,キー位置),IF(AND($AZ217&lt;&gt;"",$BP217=$BO217),F$18,F$9),_xlfn.XLOOKUP($BF217,仮想キートップ,入力コード),F$15,$BO217,F$11,_xlfn.XLOOKUP($BF217,仮想キートップ,キー位置),F$12,_xlfn.XLOOKUP($BF217,仮想キートップ,キー位置),F$13,F$5,F$16,_xlfn.XLOOKUP($BE217,仮想キートップ,キー位置),F$8,_xlfn.XLOOKUP($BG217,仮想キートップ,キー位置),IF(AND($AZ217&lt;&gt;"",$BP217=$BO217),F$18,F$9),_xlfn.XLOOKUP($BF217,仮想キートップ,入力コード),F$17,$BO217,F$11,_xlfn.XLOOKUP($BF217,仮想キートップ,キー位置),F$12,_xlfn.XLOOKUP($BF217,仮想キートップ,キー位置),F$13))),"")</f>
        <v/>
      </c>
      <c r="H217" s="110" t="str">
        <f t="shared" ref="H217:H280" si="213">IF(AND($AB217=3,$AC217="A",$BL217&lt;&gt;""),_xlfn.CONCAT(IF(AND($AW217=1,OR($AZ217="",$BL217&lt;&gt;$BN217)),"",_xlfn.CONCAT(F$5,IF(OR($BO217="",$BO217=$BL217),"",F$6),F$7,_xlfn.XLOOKUP($BF217,仮想キートップ,キー位置),F$8,_xlfn.XLOOKUP($BG217,仮想キートップ,キー位置),IF(AND($AZ217&lt;&gt;"",$BL217=$BN217),F$18,F$9),_xlfn.XLOOKUP($BE217,仮想キートップ,入力コード),F$10,$BL217,F$11,_xlfn.XLOOKUP($BE217,仮想キートップ,キー位置),F$12,_xlfn.XLOOKUP($BE217,仮想キートップ,キー位置),F$13)),F$5,IF(OR($BO217="",$BO217=$BL217),"",F$6),F$14,_xlfn.XLOOKUP($BF217,仮想キートップ,キー位置),F$8,_xlfn.XLOOKUP($BG217,仮想キートップ,キー位置),IF(AND($AZ217&lt;&gt;"",$BL217=$BN217),F$18,F$9),_xlfn.XLOOKUP($BE217,仮想キートップ,入力コード),F$15,$BL217,F$11,_xlfn.XLOOKUP($BE217,仮想キートップ,キー位置),F$12,_xlfn.XLOOKUP($BE217,仮想キートップ,キー位置),F$13,F$5,IF(OR($BO217="",$BO217=$BL217),"",F$6),F$16,_xlfn.XLOOKUP($BF217,仮想キートップ,キー位置),F$8,_xlfn.XLOOKUP($BG217,仮想キートップ,キー位置),IF(AND($AZ217&lt;&gt;"",$BL217=$BN217),F$18,F$9),_xlfn.XLOOKUP($BE217,仮想キートップ,入力コード),F$17,$BL217,F$11,_xlfn.XLOOKUP($BE217,仮想キートップ,キー位置),F$12,_xlfn.XLOOKUP($BE217,仮想キートップ,キー位置),F$13,IF(OR($BO217="",$BO217=$BL217),"",_xlfn.CONCAT(IF(AND($AW217=1,OR($AZ217="",$BL217&lt;&gt;$BN217)),"",_xlfn.CONCAT(F$5,F$7,_xlfn.XLOOKUP($BF217,仮想キートップ,キー位置),F$8,_xlfn.XLOOKUP($BG217,仮想キートップ,キー位置),IF(AND($AZ217&lt;&gt;"",$BP217=$BO217),F$18,F$9),_xlfn.XLOOKUP($BE217,仮想キートップ,入力コード),F$10,$BO217,F$11,_xlfn.XLOOKUP($BE217,仮想キートップ,キー位置),F$12,_xlfn.XLOOKUP($BE217,仮想キートップ,キー位置),F$13)),F$5,F$14,_xlfn.XLOOKUP($BF217,仮想キートップ,キー位置),F$8,_xlfn.XLOOKUP($BG217,仮想キートップ,キー位置),IF(AND($AZ217&lt;&gt;"",$BP217=$BO217),F$18,F$9),_xlfn.XLOOKUP($BE217,仮想キートップ,入力コード),F$15,$BO217,F$11,_xlfn.XLOOKUP($BE217,仮想キートップ,キー位置),F$12,_xlfn.XLOOKUP($BE217,仮想キートップ,キー位置),F$13,F$5,F$16,_xlfn.XLOOKUP($BF217,仮想キートップ,キー位置),F$8,_xlfn.XLOOKUP($BG217,仮想キートップ,キー位置),IF(AND($AZ217&lt;&gt;"",$BP217=$BO217),F$18,F$9),_xlfn.XLOOKUP($BE217,仮想キートップ,入力コード),F$17,$BO217,F$11,_xlfn.XLOOKUP($BE217,仮想キートップ,キー位置),F$12,_xlfn.XLOOKUP($BE217,仮想キートップ,キー位置),F$13))),"")</f>
        <v/>
      </c>
      <c r="I217" s="110" t="str">
        <f t="shared" si="207"/>
        <v/>
      </c>
      <c r="J217" s="110" t="str">
        <f t="shared" ref="J217:J280" si="214">IF(AND($AB217=3,$AC217="C"),_xlfn.CONCAT(IF($AR217=1,"",_xlfn.CONCAT(I$5,IF(OR($BO217="",$BO217=$BL217),"",I$6),I$7,_xlfn.XLOOKUP($BE217,仮想キートップ,キー位置),I$8,_xlfn.XLOOKUP($BG217,仮想キートップ,キー位置),I$9,_xlfn.XLOOKUP($BF217,仮想キートップ,入力コード),I$10,$BL217,I$11,_xlfn.XLOOKUP($BF217,仮想キートップ,キー位置),I$12,_xlfn.XLOOKUP($BF217,仮想キートップ,キー位置),I$13)),I$5,IF(OR($BO217="",$BO217=$BL217),"",I$6),I$14,_xlfn.XLOOKUP($BE217,仮想キートップ,キー位置),I$8,_xlfn.XLOOKUP($BG217,仮想キートップ,キー位置),I$9,_xlfn.XLOOKUP($BF217,仮想キートップ,入力コード),IF(AND(_xlfn.XLOOKUP($BH217,ひらがな,移動単位)=2,LEFT($BH217)=$AQ217),_xlfn.CONCAT(I$17,_xlfn.XLOOKUP(_xlfn.CONCAT("(",RIGHT($BH217),")"),ひらがな,ローマ字コード)),_xlfn.CONCAT(I$15,$BL217)),I$11,_xlfn.XLOOKUP($BF217,仮想キートップ,キー位置),I$12,_xlfn.XLOOKUP($BF217,仮想キートップ,キー位置),I$13,I$5,IF(OR($BO217="",$BO217=$BL217),"",I$6),I$16,_xlfn.XLOOKUP($BE217,仮想キートップ,キー位置),I$8,_xlfn.XLOOKUP($BG217,仮想キートップ,キー位置),I$9,_xlfn.XLOOKUP($BF217,仮想キートップ,入力コード),I$17,$BL217,I$11,_xlfn.XLOOKUP($BF217,仮想キートップ,キー位置),I$12,_xlfn.XLOOKUP($BF217,仮想キートップ,キー位置),I$13,IF(OR($BO217="",$BO217=$BL217),"",_xlfn.CONCAT(IF($AR217=1,"",_xlfn.CONCAT(I$5,I$7,_xlfn.XLOOKUP($BE217,仮想キートップ,キー位置),I$8,_xlfn.XLOOKUP($BG217,仮想キートップ,キー位置),I$9,_xlfn.XLOOKUP($BF217,仮想キートップ,入力コード),I$10,$BO217,I$11,_xlfn.XLOOKUP($BF217,仮想キートップ,キー位置),I$12,_xlfn.XLOOKUP($BF217,仮想キートップ,キー位置),I$13)),I$5,I$14,_xlfn.XLOOKUP($BE217,仮想キートップ,キー位置),I$8,_xlfn.XLOOKUP($BG217,仮想キートップ,キー位置),I$9,_xlfn.XLOOKUP($BF217,仮想キートップ,入力コード),I$15,$BO217,I$11,_xlfn.XLOOKUP($BF217,仮想キートップ,キー位置),I$12,_xlfn.XLOOKUP($BF217,仮想キートップ,キー位置),I$13,I$5,I$16,_xlfn.XLOOKUP($BE217,仮想キートップ,キー位置),I$8,_xlfn.XLOOKUP($BG217,仮想キートップ,キー位置),I$9,_xlfn.XLOOKUP($BF217,仮想キートップ,入力コード),I$17,$BO217,I$11,_xlfn.XLOOKUP($BF217,仮想キートップ,キー位置),I$12,_xlfn.XLOOKUP($BF217,仮想キートップ,キー位置),I$13))),"")</f>
        <v/>
      </c>
      <c r="K217" s="110" t="str">
        <f t="shared" ref="K217:K280" si="215">IF(AND($AB217=3,$AC217="C"),_xlfn.CONCAT(IF($AW217=1,"",_xlfn.CONCAT(I$5,IF(OR($BO217="",$BO217=$BL217),"",I$6),I$7,_xlfn.XLOOKUP($BF217,仮想キートップ,キー位置),I$8,_xlfn.XLOOKUP($BG217,仮想キートップ,キー位置),I$9,_xlfn.XLOOKUP($BE217,仮想キートップ,入力コード),I$10,$BL217,I$11,_xlfn.XLOOKUP($BE217,仮想キートップ,キー位置),I$12,_xlfn.XLOOKUP($BE217,仮想キートップ,キー位置),I$13)),I$5,IF(OR($BO217="",$BO217=$BL217),"",I$6),I$14,_xlfn.XLOOKUP($BF217,仮想キートップ,キー位置),I$8,_xlfn.XLOOKUP($BG217,仮想キートップ,キー位置),I$9,_xlfn.XLOOKUP($BE217,仮想キートップ,入力コード),IF(AND(_xlfn.XLOOKUP($BH217,ひらがな,移動単位)=2,LEFT($BH217)=$AV217),_xlfn.CONCAT(I$17,_xlfn.XLOOKUP(_xlfn.CONCAT("(",RIGHT($BH217),")"),ひらがな,ローマ字コード)),_xlfn.CONCAT(I$15,$BL217)),I$11,_xlfn.XLOOKUP($BE217,仮想キートップ,キー位置),I$12,_xlfn.XLOOKUP($BE217,仮想キートップ,キー位置),I$13,I$5,IF(OR($BO217="",$BO217=$BL217),"",I$6),I$16,_xlfn.XLOOKUP($BF217,仮想キートップ,キー位置),I$8,_xlfn.XLOOKUP($BG217,仮想キートップ,キー位置),I$9,_xlfn.XLOOKUP($BE217,仮想キートップ,入力コード),I$17,$BL217,I$11,_xlfn.XLOOKUP($BE217,仮想キートップ,キー位置),I$12,_xlfn.XLOOKUP($BE217,仮想キートップ,キー位置),I$13,IF(OR($BO217="",$BO217=$BL217),"",_xlfn.CONCAT(IF($AW217=1,"",_xlfn.CONCAT(I$5,I$7,_xlfn.XLOOKUP($BF217,仮想キートップ,キー位置),I$8,_xlfn.XLOOKUP($BG217,仮想キートップ,キー位置),I$9,_xlfn.XLOOKUP($BE217,仮想キートップ,入力コード),I$10,$BO217,I$11,_xlfn.XLOOKUP($BE217,仮想キートップ,キー位置),I$12,_xlfn.XLOOKUP($BE217,仮想キートップ,キー位置),I$13)),I$5,I$14,_xlfn.XLOOKUP($BF217,仮想キートップ,キー位置),I$8,_xlfn.XLOOKUP($BG217,仮想キートップ,キー位置),I$9,_xlfn.XLOOKUP($BE217,仮想キートップ,入力コード),I$15,$BO217,I$11,_xlfn.XLOOKUP($BE217,仮想キートップ,キー位置),I$12,_xlfn.XLOOKUP($BE217,仮想キートップ,キー位置),I$13,I$5,I$16,_xlfn.XLOOKUP($BF217,仮想キートップ,キー位置),I$8,_xlfn.XLOOKUP($BG217,仮想キートップ,キー位置),I$9,_xlfn.XLOOKUP($BE217,仮想キートップ,入力コード),I$17,$BO217,I$11,_xlfn.XLOOKUP($BE217,仮想キートップ,キー位置),I$12,_xlfn.XLOOKUP($BE217,仮想キートップ,キー位置),I$13))),"")</f>
        <v/>
      </c>
      <c r="L217" s="110" t="str">
        <f t="shared" si="208"/>
        <v/>
      </c>
      <c r="M217" s="110" t="str">
        <f t="shared" ref="M217:M280" si="216">IF(AND($AB217=2,$AC217="A"),_xlfn.CONCAT(L$5,IF(OR($BO217="",$BO217=$BL217),"",L$6),L$7,_xlfn.XLOOKUP($BF217,仮想キートップ,キー位置),IF(AND($AZ217&lt;&gt;"",$BL217=$BN217),L$18,L$8),_xlfn.XLOOKUP($BE217,仮想キートップ,入力コード),L$9,IF($BB217="",_xlfn.CONCAT($BL217,","),""),L$10,_xlfn.XLOOKUP($BE217,仮想キートップ,キー位置),L$11,$AG217,IF($BB217="",L$12,_xlfn.CONCAT(L$13,$BL217,L$14)),_xlfn.XLOOKUP($BE217,仮想キートップ,キー位置),L$15,L$5,IF(OR($BO217="",$BO217=$BL217),"",L$6),L$16,_xlfn.XLOOKUP($BF217,仮想キートップ,キー位置),IF(AND($AZ217&lt;&gt;"",$BL217=$BN217),L$18,L$8),_xlfn.XLOOKUP($BE217,仮想キートップ,入力コード),L$17,IF($BB217="",_xlfn.CONCAT($BL217,","),""),L$10,_xlfn.XLOOKUP($BE217,仮想キートップ,キー位置),L$11,$AG217,IF($BB217="",L$12,_xlfn.CONCAT(L$13,$BL217,L$14)),_xlfn.XLOOKUP($BE217,仮想キートップ,キー位置),L$15,IF(OR($BO217="",$BO217=$BL217),"",_xlfn.CONCAT(L$5,L$7,_xlfn.XLOOKUP($BF217,仮想キートップ,キー位置),IF(AND($AZ217&lt;&gt;"",$BL217=$BN217),L$18,L$8),_xlfn.XLOOKUP($BE217,仮想キートップ,入力コード),L$9,IF($BB217="",_xlfn.CONCAT($BO217,","),""),L$10,_xlfn.XLOOKUP($BE217,仮想キートップ,キー位置),L$11,$AG217,IF($BB217="",L$12,_xlfn.CONCAT(L$13,$BO217,L$14)),_xlfn.XLOOKUP($BE217,仮想キートップ,キー位置),L$15,L$5,L$16,_xlfn.XLOOKUP($BF217,仮想キートップ,キー位置),IF(AND($AZ217&lt;&gt;"",$BL217=$BN217),L$18,L$8),_xlfn.XLOOKUP($BE217,仮想キートップ,入力コード),L$17,IF($BB217="",_xlfn.CONCAT($BO217,","),""),L$10,_xlfn.XLOOKUP($BE217,仮想キートップ,キー位置),L$11,$AG217,IF($BB217="",L$12,_xlfn.CONCAT(L$13,$BO217,L$14)),_xlfn.XLOOKUP($BE217,仮想キートップ,キー位置),L$15))),"")</f>
        <v/>
      </c>
      <c r="N217" s="110" t="str">
        <f t="shared" si="209"/>
        <v/>
      </c>
      <c r="O217" s="110" t="str">
        <f t="shared" ref="O217:O280" si="217">IF(AND($AB217=2,$AC217="B"),_xlfn.CONCAT(N$5,IF(OR($BO217="",$BO217=$BL217),"",N$6),N$7,_xlfn.XLOOKUP($BF217,仮想キートップ,キー位置),IF(AND($AZ217&lt;&gt;"",$BL217=$BN217),N$18,N$8),_xlfn.XLOOKUP($BE217,仮想キートップ,入力コード),N$9,IF($BB217="",_xlfn.CONCAT($BL217,","),""),N$10,_xlfn.XLOOKUP($BE217,仮想キートップ,キー位置),N$11,$AG217,IF($BB217="",N$12,_xlfn.CONCAT(N$13,$BL217,N$14)),_xlfn.XLOOKUP($BE217,仮想キートップ,キー位置),N$15,N$5,IF(OR($BO217="",$BO217=$BL217),"",N$6),N$16,_xlfn.XLOOKUP($BF217,仮想キートップ,キー位置),IF(AND($AZ217&lt;&gt;"",$BL217=$BN217),N$18,N$8),_xlfn.XLOOKUP($BE217,仮想キートップ,入力コード),N$17,IF($BB217="",_xlfn.CONCAT($BL217,","),""),N$10,_xlfn.XLOOKUP($BE217,仮想キートップ,キー位置),N$11,$AG217,IF($BB217="",N$12,_xlfn.CONCAT(N$13,$BL217,N$14)),_xlfn.XLOOKUP($BE217,仮想キートップ,キー位置),N$15,IF(OR($BO217="",$BO217=$BL217),"",_xlfn.CONCAT(N$5,N$7,_xlfn.XLOOKUP($BF217,仮想キートップ,キー位置),IF(AND($AZ217&lt;&gt;"",$BL217=$BN217),N$18,N$8),_xlfn.XLOOKUP($BE217,仮想キートップ,入力コード),N$9,IF($BB217="",_xlfn.CONCAT($BO217,","),""),N$10,_xlfn.XLOOKUP($BE217,仮想キートップ,キー位置),N$11,$AG217,IF($BB217="",N$12,_xlfn.CONCAT(N$13,$BO217,N$14)),_xlfn.XLOOKUP($BE217,仮想キートップ,キー位置),N$15,N$5,N$16,_xlfn.XLOOKUP($BF217,仮想キートップ,キー位置),IF(AND($AZ217&lt;&gt;"",$BL217=$BN217),N$18,N$8),_xlfn.XLOOKUP($BE217,仮想キートップ,入力コード),N$17,IF($BB217="",_xlfn.CONCAT($BO217,","),""),N$10,_xlfn.XLOOKUP($BE217,仮想キートップ,キー位置),N$11,$AG217,IF($BB217="",N$12,_xlfn.CONCAT(N$13,$BO217,N$14)),_xlfn.XLOOKUP($BE217,仮想キートップ,キー位置),N$15))),"")</f>
        <v/>
      </c>
      <c r="P217" s="110" t="str">
        <f t="shared" si="210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ref="Q217:Q280" si="218">IF(AND($AB217=2,$AC217="C"),_xlfn.CONCAT(P$5,IF(OR($BO217="",$BO217=$BL217),"",P$6),P$7,_xlfn.XLOOKUP($BF217,仮想キートップ,キー位置),IF(AND($AZ217&lt;&gt;"",$BL217=$BN217),P$18,P$8),_xlfn.XLOOKUP($BE217,仮想キートップ,入力コード),P$9,IF($BB217="",_xlfn.CONCAT($BL217,","),""),P$10,_xlfn.XLOOKUP($BE217,仮想キートップ,キー位置),P$11,$AG217,IF($BB217="",P$12,_xlfn.CONCAT(P$13,$BL217,P$14)),_xlfn.XLOOKUP($BE217,仮想キートップ,キー位置),P$15,P$5,IF(OR($BO217="",$BO217=$BL217),"",P$6),P$16,_xlfn.XLOOKUP($BF217,仮想キートップ,キー位置),IF(AND($AZ217&lt;&gt;"",$BL217=$BN217),P$18,P$8),_xlfn.XLOOKUP($BE217,仮想キートップ,入力コード),P$17,IF($BB217="",_xlfn.CONCAT($BL217,","),""),P$10,_xlfn.XLOOKUP($BE217,仮想キートップ,キー位置),P$11,$AG217,IF($BB217="",P$12,_xlfn.CONCAT(P$13,$BL217,P$14)),_xlfn.XLOOKUP($BE217,仮想キートップ,キー位置),P$15,IF(OR($BO217="",$BO217=$BL217),"",_xlfn.CONCAT(P$5,P$7,_xlfn.XLOOKUP($BF217,仮想キートップ,キー位置),IF(AND($AZ217&lt;&gt;"",$BL217=$BN217),P$18,P$8),_xlfn.XLOOKUP($BE217,仮想キートップ,入力コード),P$9,IF($BB217="",_xlfn.CONCAT($BO217,","),""),P$10,_xlfn.XLOOKUP($BE217,仮想キートップ,キー位置),P$11,$AG217,IF($BB217="",P$12,_xlfn.CONCAT(P$13,$BO217,P$14)),_xlfn.XLOOKUP($BE217,仮想キートップ,キー位置),P$15,P$5,P$16,_xlfn.XLOOKUP($BF217,仮想キートップ,キー位置),IF(AND($AZ217&lt;&gt;"",$BL217=$BN217),P$18,P$8),_xlfn.XLOOKUP($BE217,仮想キートップ,入力コード),P$17,IF($BB217="",_xlfn.CONCAT($BO217,","),""),P$10,_xlfn.XLOOKUP($BE217,仮想キートップ,キー位置),P$11,$AG217,IF($BB217="",P$12,_xlfn.CONCAT(P$13,$BO217,P$14)),_xlfn.XLOOKUP($BE217,仮想キートップ,キー位置),P$15))),"")</f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0"/>
        <v/>
      </c>
      <c r="S217" s="110" t="str">
        <f t="shared" si="181"/>
        <v/>
      </c>
      <c r="T217" s="110" t="str">
        <f t="shared" si="182"/>
        <v/>
      </c>
      <c r="U217" s="353"/>
      <c r="V217" s="116" t="str">
        <f t="shared" si="211"/>
        <v/>
      </c>
      <c r="W217" s="110" t="str">
        <f t="shared" ref="W217:W280" si="219">IF(AND($AZ217&lt;&gt;"",$AB217=3,OR($BL217&lt;&gt;$BN217,AND($BP217&lt;&gt;"",$BP217&lt;&gt;$BN217))),IF(OR($BP217="",$BP217=$BN217),_xlfn.CONCAT(V$5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$13),_xlfn.CONCAT(V$5,V$6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$6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$6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,V$5,V$7,_xlfn.XLOOKUP($BE217,仮想キートップ,キー位置),V$8,_xlfn.XLOOKUP($BG217,仮想キートップ,キー位置),V$9,_xlfn.XLOOKUP($BF217,仮想キートップ,入力コード),V$10,$BP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P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P217,V$11,_xlfn.XLOOKUP($BF217,仮想キートップ,キー位置),V$12,_xlfn.XLOOKUP($BF217,仮想キートップ,キー位置),V$13)),"")</f>
        <v/>
      </c>
      <c r="X217" s="110" t="str">
        <f t="shared" ref="X217:X280" si="220">IF(AND($AZ217&lt;&gt;"",$AB217=3,OR($BL217&lt;&gt;$BN217,AND($BP217&lt;&gt;"",$BP217&lt;&gt;$BN217))),IF(OR($BP217="",$BP217=$BN217),_xlfn.CONCAT(V$5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$13),_xlfn.CONCAT(V$5,V$6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$6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$6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,V$5,V$7,_xlfn.XLOOKUP($BF217,仮想キートップ,キー位置),V$8,_xlfn.XLOOKUP($BG217,仮想キートップ,キー位置),V$9,_xlfn.XLOOKUP($BE217,仮想キートップ,入力コード),V$10,$BP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P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P217,V$11,_xlfn.XLOOKUP($BE217,仮想キートップ,キー位置),V$12,_xlfn.XLOOKUP($BE217,仮想キートップ,キー位置),V$13)),"")</f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83"/>
        <v>2</v>
      </c>
      <c r="AC217" s="27" t="str">
        <f t="shared" si="184"/>
        <v>C</v>
      </c>
      <c r="AD217" s="27">
        <f t="shared" si="185"/>
        <v>1</v>
      </c>
      <c r="AE217" s="27">
        <f t="shared" si="186"/>
        <v>2</v>
      </c>
      <c r="AF217" s="34">
        <f t="shared" si="187"/>
        <v>1056768</v>
      </c>
      <c r="AG217" s="218">
        <f t="shared" si="188"/>
        <v>0</v>
      </c>
      <c r="AH217" s="94"/>
      <c r="AI217" s="56" t="str">
        <f t="shared" si="189"/>
        <v/>
      </c>
      <c r="AJ217" s="57" t="str">
        <f t="shared" si="190"/>
        <v/>
      </c>
      <c r="AK217" s="58" t="str">
        <f t="shared" si="191"/>
        <v/>
      </c>
      <c r="AL217" s="59" t="str">
        <f t="shared" si="192"/>
        <v/>
      </c>
      <c r="AM217" s="57">
        <f t="shared" si="193"/>
        <v>0</v>
      </c>
      <c r="AN217" s="56" t="str">
        <f t="shared" si="194"/>
        <v/>
      </c>
      <c r="AO217" s="57" t="str">
        <f t="shared" si="195"/>
        <v/>
      </c>
      <c r="AP217" s="58" t="str">
        <f t="shared" si="196"/>
        <v/>
      </c>
      <c r="AQ217" s="59" t="str">
        <f t="shared" si="197"/>
        <v/>
      </c>
      <c r="AR217" s="57">
        <f t="shared" si="198"/>
        <v>0</v>
      </c>
      <c r="AS217" s="56" t="str">
        <f t="shared" si="199"/>
        <v/>
      </c>
      <c r="AT217" s="57" t="str">
        <f t="shared" si="200"/>
        <v/>
      </c>
      <c r="AU217" s="58" t="str">
        <f t="shared" si="201"/>
        <v/>
      </c>
      <c r="AV217" s="59" t="str">
        <f t="shared" si="202"/>
        <v/>
      </c>
      <c r="AW217" s="60">
        <f t="shared" si="203"/>
        <v>0</v>
      </c>
      <c r="AX217" s="94"/>
      <c r="AY217" s="140">
        <v>229</v>
      </c>
      <c r="AZ217" s="2"/>
      <c r="BA217" s="418"/>
      <c r="BB217" s="13"/>
      <c r="BC217" s="4" t="s">
        <v>298</v>
      </c>
      <c r="BD217" s="16" t="s">
        <v>462</v>
      </c>
      <c r="BE217" s="16" t="s">
        <v>23</v>
      </c>
      <c r="BF217" s="16" t="s">
        <v>19</v>
      </c>
      <c r="BG217" s="124"/>
      <c r="BH217" s="26" t="s">
        <v>802</v>
      </c>
      <c r="BI217" s="6"/>
      <c r="BJ217" s="7"/>
      <c r="BK217" s="15"/>
      <c r="BL217" s="149" t="str">
        <f t="shared" si="204"/>
        <v>{"key_code":"x"},{"key_code":"y"},{"key_code":"o"}</v>
      </c>
      <c r="BM217" s="107"/>
      <c r="BN217" s="149" t="str">
        <f t="shared" si="205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206"/>
        <v/>
      </c>
      <c r="G218" s="110" t="str">
        <f t="shared" si="212"/>
        <v/>
      </c>
      <c r="H218" s="110" t="str">
        <f t="shared" si="213"/>
        <v/>
      </c>
      <c r="I218" s="110" t="str">
        <f t="shared" si="207"/>
        <v/>
      </c>
      <c r="J218" s="110" t="str">
        <f t="shared" si="214"/>
        <v/>
      </c>
      <c r="K218" s="110" t="str">
        <f t="shared" si="215"/>
        <v/>
      </c>
      <c r="L218" s="110" t="str">
        <f t="shared" si="208"/>
        <v/>
      </c>
      <c r="M218" s="110" t="str">
        <f t="shared" si="216"/>
        <v/>
      </c>
      <c r="N218" s="110" t="str">
        <f t="shared" si="209"/>
        <v/>
      </c>
      <c r="O218" s="110" t="str">
        <f t="shared" si="217"/>
        <v/>
      </c>
      <c r="P218" s="110" t="str">
        <f t="shared" si="210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21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ref="R218:R281" si="221">IF(AND($AB218=1,$AC218="A"),_xlfn.CONCAT(R$3,$BE218,R$4,IF(OR($BO218="",$BO218=$BL218),"",R$6),R$7,IF(_xlfn.XLOOKUP($BE218,仮想キートップ,十六進数文字)=0,R$8,R$9),_xlfn.XLOOKUP($BE218,仮想キートップ,入力コード),R$10,$BL218,R$11,_xlfn.XLOOKUP($BE218,仮想キートップ,キー位置),R$12,IF($AG218=0,0,2),R$13,_xlfn.XLOOKUP($BE218,仮想キートップ,キー位置),R$14,R$5,IF(OR($BO218="",$BO218=$BL218),"",R$6),R$15,IF(_xlfn.XLOOKUP($BE218,仮想キートップ,十六進数文字)=0,R$8,R$9),_xlfn.XLOOKUP($BE218,仮想キートップ,入力コード),R$10,$BL218,R$11,_xlfn.XLOOKUP($BE218,仮想キートップ,キー位置),R$12,$AG218,R$16,_xlfn.XLOOKUP($BE218,仮想キートップ,キー位置),R$14,IF(OR($BO218="",$BO218=$BL218),"",_xlfn.CONCAT(R$5,R$7,IF(_xlfn.XLOOKUP($BE218,仮想キートップ,十六進数文字)=0,R$8,R$9),_xlfn.XLOOKUP($BE218,仮想キートップ,入力コード),R$10,$BO218,R$11,_xlfn.XLOOKUP($BE218,仮想キートップ,キー位置),R$12,IF($AG218=0,0,2),R$13,_xlfn.XLOOKUP($BE218,仮想キートップ,キー位置),R$14,R$5,R$15,IF(_xlfn.XLOOKUP($BE218,仮想キートップ,十六進数文字)=0,R$8,R$9),_xlfn.XLOOKUP($BE218,仮想キートップ,入力コード),R$10,$BO218,R$11,_xlfn.XLOOKUP($BE218,仮想キートップ,キー位置),R$12,$AG218,R$16,_xlfn.XLOOKUP($BE218,仮想キートップ,キー位置),R$14))),"")</f>
        <v/>
      </c>
      <c r="S218" s="110" t="str">
        <f t="shared" ref="S218:S281" si="222">IF(AND($AB218=1,$AC218="B"),_xlfn.CONCAT(S$3,$BE218,S$4,IF(OR($BO218="",$BO218=$BL218),"",S$6),S$7,IF(_xlfn.XLOOKUP($BE218,仮想キートップ,十六進数文字)=0,S$8,S$9),_xlfn.XLOOKUP($BE218,仮想キートップ,入力コード),S$10,$BL218,S$11,_xlfn.XLOOKUP($BE218,仮想キートップ,キー位置),S$12,IF($AG218=0,0,2),S$13,_xlfn.XLOOKUP($BE218,仮想キートップ,キー位置),S$14,S$5,IF(OR($BO218="",$BO218=$BL218),"",S$6),S$15,IF(_xlfn.XLOOKUP($BE218,仮想キートップ,十六進数文字)=0,S$8,S$9),_xlfn.XLOOKUP($BE218,仮想キートップ,入力コード),S$10,$BL218,S$11,_xlfn.XLOOKUP($BE218,仮想キートップ,キー位置),S$12,$AG218,S$16,_xlfn.XLOOKUP($BE218,仮想キートップ,キー位置),S$14,IF(OR($BO218="",$BO218=$BL218),"",_xlfn.CONCAT(S$5,S$7,IF(_xlfn.XLOOKUP($BE218,仮想キートップ,十六進数文字)=0,S$8,S$9),_xlfn.XLOOKUP($BE218,仮想キートップ,入力コード),S$10,$BO218,S$11,_xlfn.XLOOKUP($BE218,仮想キートップ,キー位置),S$12,IF($AG218=0,0,2),S$13,_xlfn.XLOOKUP($BE218,仮想キートップ,キー位置),S$14,S$5,S$15,IF(_xlfn.XLOOKUP($BE218,仮想キートップ,十六進数文字)=0,S$8,S$9),_xlfn.XLOOKUP($BE218,仮想キートップ,入力コード),S$10,$BO218,S$11,_xlfn.XLOOKUP($BE218,仮想キートップ,キー位置),S$12,$AG218,S$16,_xlfn.XLOOKUP($BE218,仮想キートップ,キー位置),S$14))),"")</f>
        <v/>
      </c>
      <c r="T218" s="110" t="str">
        <f t="shared" ref="T218:T281" si="223">IF(AND($AB218=1,$AC218="C"),_xlfn.CONCAT(T$3,$BE218,T$4,IF(OR($BO218="",$BO218=$BL218),"",T$6),T$7,IF(_xlfn.XLOOKUP($BE218,仮想キートップ,十六進数文字)=0,T$8,T$9),_xlfn.XLOOKUP($BE218,仮想キートップ,入力コード),T$10,$BL218,T$11,_xlfn.XLOOKUP($BE218,仮想キートップ,キー位置),T$12,IF($AG218=0,0,2),T$13,_xlfn.XLOOKUP($BE218,仮想キートップ,キー位置),T$14,T$5,IF(OR($BO218="",$BO218=$BL218),"",T$6),T$15,IF(_xlfn.XLOOKUP($BE218,仮想キートップ,十六進数文字)=0,T$8,T$9),_xlfn.XLOOKUP($BE218,仮想キートップ,入力コード),T$10,$BL218,T$11,_xlfn.XLOOKUP($BE218,仮想キートップ,キー位置),T$12,$AG218,T$16,_xlfn.XLOOKUP($BE218,仮想キートップ,キー位置),T$14,IF(OR($BO218="",$BO218=$BL218),"",_xlfn.CONCAT(T$5,T$7,IF(_xlfn.XLOOKUP($BE218,仮想キートップ,十六進数文字)=0,T$8,T$9),_xlfn.XLOOKUP($BE218,仮想キートップ,入力コード),T$10,$BO218,T$11,_xlfn.XLOOKUP($BE218,仮想キートップ,キー位置),T$12,IF($AG218=0,0,2),T$13,_xlfn.XLOOKUP($BE218,仮想キートップ,キー位置),T$14,T$5,T$15,IF(_xlfn.XLOOKUP($BE218,仮想キートップ,十六進数文字)=0,T$8,T$9),_xlfn.XLOOKUP($BE218,仮想キートップ,入力コード),T$10,$BO218,T$11,_xlfn.XLOOKUP($BE218,仮想キートップ,キー位置),T$12,$AG218,T$16,_xlfn.XLOOKUP($BE218,仮想キートップ,キー位置),T$14))),"")</f>
        <v/>
      </c>
      <c r="U218" s="353"/>
      <c r="V218" s="116" t="str">
        <f t="shared" si="211"/>
        <v/>
      </c>
      <c r="W218" s="110" t="str">
        <f t="shared" si="219"/>
        <v/>
      </c>
      <c r="X218" s="110" t="str">
        <f t="shared" si="220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83"/>
        <v>2</v>
      </c>
      <c r="AC218" s="27" t="str">
        <f t="shared" si="184"/>
        <v>C</v>
      </c>
      <c r="AD218" s="27">
        <f t="shared" si="185"/>
        <v>1</v>
      </c>
      <c r="AE218" s="27">
        <f t="shared" si="186"/>
        <v>2</v>
      </c>
      <c r="AF218" s="34">
        <f t="shared" si="187"/>
        <v>2147491840</v>
      </c>
      <c r="AG218" s="218">
        <f t="shared" si="188"/>
        <v>1</v>
      </c>
      <c r="AH218" s="94"/>
      <c r="AI218" s="56" t="str">
        <f t="shared" si="189"/>
        <v/>
      </c>
      <c r="AJ218" s="57" t="str">
        <f t="shared" si="190"/>
        <v/>
      </c>
      <c r="AK218" s="58" t="str">
        <f t="shared" si="191"/>
        <v/>
      </c>
      <c r="AL218" s="59" t="str">
        <f t="shared" si="192"/>
        <v/>
      </c>
      <c r="AM218" s="57">
        <f t="shared" si="193"/>
        <v>0</v>
      </c>
      <c r="AN218" s="56" t="str">
        <f t="shared" si="194"/>
        <v/>
      </c>
      <c r="AO218" s="57" t="str">
        <f t="shared" si="195"/>
        <v/>
      </c>
      <c r="AP218" s="58" t="str">
        <f t="shared" si="196"/>
        <v/>
      </c>
      <c r="AQ218" s="59" t="str">
        <f t="shared" si="197"/>
        <v/>
      </c>
      <c r="AR218" s="57">
        <f t="shared" si="198"/>
        <v>0</v>
      </c>
      <c r="AS218" s="56" t="str">
        <f t="shared" si="199"/>
        <v/>
      </c>
      <c r="AT218" s="57" t="str">
        <f t="shared" si="200"/>
        <v/>
      </c>
      <c r="AU218" s="58" t="str">
        <f t="shared" si="201"/>
        <v/>
      </c>
      <c r="AV218" s="59" t="str">
        <f t="shared" si="202"/>
        <v/>
      </c>
      <c r="AW218" s="60">
        <f t="shared" si="203"/>
        <v>0</v>
      </c>
      <c r="AX218" s="94"/>
      <c r="AY218" s="140">
        <v>230</v>
      </c>
      <c r="AZ218" s="2"/>
      <c r="BA218" s="418"/>
      <c r="BB218" s="13"/>
      <c r="BC218" s="4" t="s">
        <v>298</v>
      </c>
      <c r="BD218" s="16" t="s">
        <v>462</v>
      </c>
      <c r="BE218" s="16" t="s">
        <v>23</v>
      </c>
      <c r="BF218" s="16" t="s">
        <v>67</v>
      </c>
      <c r="BG218" s="124"/>
      <c r="BH218" s="26" t="s">
        <v>795</v>
      </c>
      <c r="BI218" s="6"/>
      <c r="BJ218" s="7"/>
      <c r="BK218" s="15"/>
      <c r="BL218" s="149" t="str">
        <f t="shared" si="204"/>
        <v>{"key_code":"x"},{"key_code":"a"}</v>
      </c>
      <c r="BM218" s="107"/>
      <c r="BN218" s="149" t="str">
        <f t="shared" si="205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206"/>
        <v/>
      </c>
      <c r="G219" s="110" t="str">
        <f t="shared" si="212"/>
        <v/>
      </c>
      <c r="H219" s="110" t="str">
        <f t="shared" si="213"/>
        <v/>
      </c>
      <c r="I219" s="110" t="str">
        <f t="shared" si="207"/>
        <v/>
      </c>
      <c r="J219" s="110" t="str">
        <f t="shared" si="214"/>
        <v/>
      </c>
      <c r="K219" s="110" t="str">
        <f t="shared" si="215"/>
        <v/>
      </c>
      <c r="L219" s="110" t="str">
        <f t="shared" si="208"/>
        <v/>
      </c>
      <c r="M219" s="110" t="str">
        <f t="shared" si="216"/>
        <v/>
      </c>
      <c r="N219" s="110" t="str">
        <f t="shared" si="209"/>
        <v/>
      </c>
      <c r="O219" s="110" t="str">
        <f t="shared" si="217"/>
        <v/>
      </c>
      <c r="P219" s="110" t="str">
        <f t="shared" si="210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21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221"/>
        <v/>
      </c>
      <c r="S219" s="110" t="str">
        <f t="shared" si="222"/>
        <v/>
      </c>
      <c r="T219" s="110" t="str">
        <f t="shared" si="223"/>
        <v/>
      </c>
      <c r="U219" s="353"/>
      <c r="V219" s="116" t="str">
        <f t="shared" si="211"/>
        <v/>
      </c>
      <c r="W219" s="110" t="str">
        <f t="shared" si="219"/>
        <v/>
      </c>
      <c r="X219" s="110" t="str">
        <f t="shared" si="220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83"/>
        <v>2</v>
      </c>
      <c r="AC219" s="27" t="str">
        <f t="shared" si="184"/>
        <v>C</v>
      </c>
      <c r="AD219" s="27">
        <f t="shared" si="185"/>
        <v>1</v>
      </c>
      <c r="AE219" s="27">
        <f t="shared" si="186"/>
        <v>2</v>
      </c>
      <c r="AF219" s="34">
        <f t="shared" si="187"/>
        <v>4294975488</v>
      </c>
      <c r="AG219" s="218">
        <f t="shared" si="188"/>
        <v>1</v>
      </c>
      <c r="AH219" s="94"/>
      <c r="AI219" s="56" t="str">
        <f t="shared" si="189"/>
        <v/>
      </c>
      <c r="AJ219" s="57" t="str">
        <f t="shared" si="190"/>
        <v/>
      </c>
      <c r="AK219" s="58" t="str">
        <f t="shared" si="191"/>
        <v/>
      </c>
      <c r="AL219" s="59" t="str">
        <f t="shared" si="192"/>
        <v/>
      </c>
      <c r="AM219" s="57">
        <f t="shared" si="193"/>
        <v>0</v>
      </c>
      <c r="AN219" s="56" t="str">
        <f t="shared" si="194"/>
        <v/>
      </c>
      <c r="AO219" s="57" t="str">
        <f t="shared" si="195"/>
        <v/>
      </c>
      <c r="AP219" s="58" t="str">
        <f t="shared" si="196"/>
        <v/>
      </c>
      <c r="AQ219" s="59" t="str">
        <f t="shared" si="197"/>
        <v/>
      </c>
      <c r="AR219" s="57">
        <f t="shared" si="198"/>
        <v>0</v>
      </c>
      <c r="AS219" s="56" t="str">
        <f t="shared" si="199"/>
        <v/>
      </c>
      <c r="AT219" s="57" t="str">
        <f t="shared" si="200"/>
        <v/>
      </c>
      <c r="AU219" s="58" t="str">
        <f t="shared" si="201"/>
        <v/>
      </c>
      <c r="AV219" s="59" t="str">
        <f t="shared" si="202"/>
        <v/>
      </c>
      <c r="AW219" s="60">
        <f t="shared" si="203"/>
        <v>0</v>
      </c>
      <c r="AX219" s="94"/>
      <c r="AY219" s="140">
        <v>231</v>
      </c>
      <c r="AZ219" s="2"/>
      <c r="BA219" s="418"/>
      <c r="BB219" s="13"/>
      <c r="BC219" s="4" t="s">
        <v>298</v>
      </c>
      <c r="BD219" s="16" t="s">
        <v>462</v>
      </c>
      <c r="BE219" s="16" t="s">
        <v>23</v>
      </c>
      <c r="BF219" s="16" t="s">
        <v>69</v>
      </c>
      <c r="BG219" s="124"/>
      <c r="BH219" s="26" t="s">
        <v>797</v>
      </c>
      <c r="BI219" s="6"/>
      <c r="BJ219" s="7"/>
      <c r="BK219" s="15"/>
      <c r="BL219" s="149" t="str">
        <f t="shared" si="204"/>
        <v>{"key_code":"x"},{"key_code":"i"}</v>
      </c>
      <c r="BM219" s="107"/>
      <c r="BN219" s="149" t="str">
        <f t="shared" si="205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206"/>
        <v/>
      </c>
      <c r="G220" s="110" t="str">
        <f t="shared" si="212"/>
        <v/>
      </c>
      <c r="H220" s="110" t="str">
        <f t="shared" si="213"/>
        <v/>
      </c>
      <c r="I220" s="110" t="str">
        <f t="shared" si="207"/>
        <v/>
      </c>
      <c r="J220" s="110" t="str">
        <f t="shared" si="214"/>
        <v/>
      </c>
      <c r="K220" s="110" t="str">
        <f t="shared" si="215"/>
        <v/>
      </c>
      <c r="L220" s="110" t="str">
        <f t="shared" si="208"/>
        <v/>
      </c>
      <c r="M220" s="110" t="str">
        <f t="shared" si="216"/>
        <v/>
      </c>
      <c r="N220" s="110" t="str">
        <f t="shared" si="209"/>
        <v/>
      </c>
      <c r="O220" s="110" t="str">
        <f t="shared" si="217"/>
        <v/>
      </c>
      <c r="P220" s="110" t="str">
        <f t="shared" si="210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21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221"/>
        <v/>
      </c>
      <c r="S220" s="110" t="str">
        <f t="shared" si="222"/>
        <v/>
      </c>
      <c r="T220" s="110" t="str">
        <f t="shared" si="223"/>
        <v/>
      </c>
      <c r="U220" s="353"/>
      <c r="V220" s="116" t="str">
        <f t="shared" si="211"/>
        <v/>
      </c>
      <c r="W220" s="110" t="str">
        <f t="shared" si="219"/>
        <v/>
      </c>
      <c r="X220" s="110" t="str">
        <f t="shared" si="220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83"/>
        <v>2</v>
      </c>
      <c r="AC220" s="27" t="str">
        <f t="shared" si="184"/>
        <v>C</v>
      </c>
      <c r="AD220" s="27">
        <f t="shared" si="185"/>
        <v>1</v>
      </c>
      <c r="AE220" s="27">
        <f t="shared" si="186"/>
        <v>2</v>
      </c>
      <c r="AF220" s="34">
        <f t="shared" si="187"/>
        <v>2105344</v>
      </c>
      <c r="AG220" s="218">
        <f t="shared" si="188"/>
        <v>0</v>
      </c>
      <c r="AH220" s="94"/>
      <c r="AI220" s="56" t="str">
        <f t="shared" si="189"/>
        <v/>
      </c>
      <c r="AJ220" s="57" t="str">
        <f t="shared" si="190"/>
        <v/>
      </c>
      <c r="AK220" s="58" t="str">
        <f t="shared" si="191"/>
        <v/>
      </c>
      <c r="AL220" s="59" t="str">
        <f t="shared" si="192"/>
        <v/>
      </c>
      <c r="AM220" s="57">
        <f t="shared" si="193"/>
        <v>0</v>
      </c>
      <c r="AN220" s="56" t="str">
        <f t="shared" si="194"/>
        <v/>
      </c>
      <c r="AO220" s="57" t="str">
        <f t="shared" si="195"/>
        <v/>
      </c>
      <c r="AP220" s="58" t="str">
        <f t="shared" si="196"/>
        <v/>
      </c>
      <c r="AQ220" s="59" t="str">
        <f t="shared" si="197"/>
        <v/>
      </c>
      <c r="AR220" s="57">
        <f t="shared" si="198"/>
        <v>0</v>
      </c>
      <c r="AS220" s="56" t="str">
        <f t="shared" si="199"/>
        <v/>
      </c>
      <c r="AT220" s="57" t="str">
        <f t="shared" si="200"/>
        <v/>
      </c>
      <c r="AU220" s="58" t="str">
        <f t="shared" si="201"/>
        <v/>
      </c>
      <c r="AV220" s="59" t="str">
        <f t="shared" si="202"/>
        <v/>
      </c>
      <c r="AW220" s="60">
        <f t="shared" si="203"/>
        <v>0</v>
      </c>
      <c r="AX220" s="94"/>
      <c r="AY220" s="140">
        <v>233</v>
      </c>
      <c r="AZ220" s="2"/>
      <c r="BA220" s="418"/>
      <c r="BB220" s="13"/>
      <c r="BC220" s="4" t="s">
        <v>298</v>
      </c>
      <c r="BD220" s="16" t="s">
        <v>462</v>
      </c>
      <c r="BE220" s="16" t="s">
        <v>23</v>
      </c>
      <c r="BF220" s="16" t="s">
        <v>20</v>
      </c>
      <c r="BG220" s="124"/>
      <c r="BH220" s="26" t="s">
        <v>796</v>
      </c>
      <c r="BI220" s="6"/>
      <c r="BJ220" s="7"/>
      <c r="BK220" s="15"/>
      <c r="BL220" s="149" t="str">
        <f t="shared" si="204"/>
        <v>{"key_code":"x"},{"key_code":"e"}</v>
      </c>
      <c r="BM220" s="107"/>
      <c r="BN220" s="149" t="str">
        <f t="shared" si="205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206"/>
        <v/>
      </c>
      <c r="G221" s="110" t="str">
        <f t="shared" si="212"/>
        <v/>
      </c>
      <c r="H221" s="110" t="str">
        <f t="shared" si="213"/>
        <v/>
      </c>
      <c r="I221" s="110" t="str">
        <f t="shared" si="207"/>
        <v/>
      </c>
      <c r="J221" s="110" t="str">
        <f t="shared" si="214"/>
        <v/>
      </c>
      <c r="K221" s="110" t="str">
        <f t="shared" si="215"/>
        <v/>
      </c>
      <c r="L221" s="110" t="str">
        <f t="shared" si="208"/>
        <v/>
      </c>
      <c r="M221" s="110" t="str">
        <f t="shared" si="216"/>
        <v/>
      </c>
      <c r="N221" s="110" t="str">
        <f t="shared" si="209"/>
        <v/>
      </c>
      <c r="O221" s="110" t="str">
        <f t="shared" si="217"/>
        <v/>
      </c>
      <c r="P221" s="110" t="str">
        <f t="shared" si="210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21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221"/>
        <v/>
      </c>
      <c r="S221" s="110" t="str">
        <f t="shared" si="222"/>
        <v/>
      </c>
      <c r="T221" s="110" t="str">
        <f t="shared" si="223"/>
        <v/>
      </c>
      <c r="U221" s="353"/>
      <c r="V221" s="116" t="str">
        <f t="shared" si="211"/>
        <v/>
      </c>
      <c r="W221" s="110" t="str">
        <f t="shared" si="219"/>
        <v/>
      </c>
      <c r="X221" s="110" t="str">
        <f t="shared" si="220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83"/>
        <v>2</v>
      </c>
      <c r="AC221" s="27" t="str">
        <f t="shared" si="184"/>
        <v>C</v>
      </c>
      <c r="AD221" s="27">
        <f t="shared" si="185"/>
        <v>1</v>
      </c>
      <c r="AE221" s="27">
        <f t="shared" si="186"/>
        <v>2</v>
      </c>
      <c r="AF221" s="34">
        <f t="shared" si="187"/>
        <v>4398046519296</v>
      </c>
      <c r="AG221" s="218">
        <f t="shared" si="188"/>
        <v>0</v>
      </c>
      <c r="AH221" s="94"/>
      <c r="AI221" s="56" t="str">
        <f t="shared" si="189"/>
        <v/>
      </c>
      <c r="AJ221" s="57" t="str">
        <f t="shared" si="190"/>
        <v/>
      </c>
      <c r="AK221" s="58" t="str">
        <f t="shared" si="191"/>
        <v/>
      </c>
      <c r="AL221" s="59" t="str">
        <f t="shared" si="192"/>
        <v/>
      </c>
      <c r="AM221" s="57">
        <f t="shared" si="193"/>
        <v>0</v>
      </c>
      <c r="AN221" s="56" t="str">
        <f t="shared" si="194"/>
        <v/>
      </c>
      <c r="AO221" s="57" t="str">
        <f t="shared" si="195"/>
        <v/>
      </c>
      <c r="AP221" s="58" t="str">
        <f t="shared" si="196"/>
        <v/>
      </c>
      <c r="AQ221" s="59" t="str">
        <f t="shared" si="197"/>
        <v/>
      </c>
      <c r="AR221" s="57">
        <f t="shared" si="198"/>
        <v>0</v>
      </c>
      <c r="AS221" s="56" t="str">
        <f t="shared" si="199"/>
        <v/>
      </c>
      <c r="AT221" s="57" t="str">
        <f t="shared" si="200"/>
        <v/>
      </c>
      <c r="AU221" s="58" t="str">
        <f t="shared" si="201"/>
        <v/>
      </c>
      <c r="AV221" s="59" t="str">
        <f t="shared" si="202"/>
        <v/>
      </c>
      <c r="AW221" s="60">
        <f t="shared" si="203"/>
        <v>0</v>
      </c>
      <c r="AX221" s="94"/>
      <c r="AY221" s="140">
        <v>234</v>
      </c>
      <c r="AZ221" s="2"/>
      <c r="BA221" s="418"/>
      <c r="BB221" s="13"/>
      <c r="BC221" s="4" t="s">
        <v>298</v>
      </c>
      <c r="BD221" s="16" t="s">
        <v>462</v>
      </c>
      <c r="BE221" s="16" t="s">
        <v>23</v>
      </c>
      <c r="BF221" s="16" t="s">
        <v>79</v>
      </c>
      <c r="BG221" s="124"/>
      <c r="BH221" s="26" t="s">
        <v>798</v>
      </c>
      <c r="BI221" s="6"/>
      <c r="BJ221" s="7"/>
      <c r="BK221" s="15"/>
      <c r="BL221" s="149" t="str">
        <f t="shared" si="204"/>
        <v>{"key_code":"x"},{"key_code":"o"}</v>
      </c>
      <c r="BM221" s="107"/>
      <c r="BN221" s="149" t="str">
        <f t="shared" si="205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206"/>
        <v/>
      </c>
      <c r="G222" s="110" t="str">
        <f t="shared" si="212"/>
        <v/>
      </c>
      <c r="H222" s="110" t="str">
        <f t="shared" si="213"/>
        <v/>
      </c>
      <c r="I222" s="110" t="str">
        <f t="shared" si="207"/>
        <v/>
      </c>
      <c r="J222" s="110" t="str">
        <f t="shared" si="214"/>
        <v/>
      </c>
      <c r="K222" s="110" t="str">
        <f t="shared" si="215"/>
        <v/>
      </c>
      <c r="L222" s="110" t="str">
        <f t="shared" si="208"/>
        <v/>
      </c>
      <c r="M222" s="110" t="str">
        <f t="shared" si="216"/>
        <v/>
      </c>
      <c r="N222" s="110" t="str">
        <f t="shared" si="209"/>
        <v/>
      </c>
      <c r="O222" s="110" t="str">
        <f t="shared" si="217"/>
        <v/>
      </c>
      <c r="P222" s="110" t="str">
        <f t="shared" si="210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221"/>
        <v/>
      </c>
      <c r="S222" s="110" t="str">
        <f t="shared" si="222"/>
        <v/>
      </c>
      <c r="T222" s="110" t="str">
        <f t="shared" si="223"/>
        <v/>
      </c>
      <c r="U222" s="353"/>
      <c r="V222" s="116" t="str">
        <f t="shared" si="211"/>
        <v/>
      </c>
      <c r="W222" s="110" t="str">
        <f t="shared" si="219"/>
        <v/>
      </c>
      <c r="X222" s="110" t="str">
        <f t="shared" si="220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83"/>
        <v>2</v>
      </c>
      <c r="AC222" s="27" t="str">
        <f t="shared" si="184"/>
        <v>C</v>
      </c>
      <c r="AD222" s="27">
        <f t="shared" si="185"/>
        <v>1</v>
      </c>
      <c r="AE222" s="27">
        <f t="shared" si="186"/>
        <v>2</v>
      </c>
      <c r="AF222" s="34">
        <f t="shared" si="187"/>
        <v>2200096997376</v>
      </c>
      <c r="AG222" s="218">
        <f t="shared" si="188"/>
        <v>0</v>
      </c>
      <c r="AH222" s="94"/>
      <c r="AI222" s="56" t="str">
        <f t="shared" si="189"/>
        <v/>
      </c>
      <c r="AJ222" s="57" t="str">
        <f t="shared" si="190"/>
        <v/>
      </c>
      <c r="AK222" s="58" t="str">
        <f t="shared" si="191"/>
        <v/>
      </c>
      <c r="AL222" s="59" t="str">
        <f t="shared" si="192"/>
        <v/>
      </c>
      <c r="AM222" s="57">
        <f t="shared" si="193"/>
        <v>0</v>
      </c>
      <c r="AN222" s="56" t="str">
        <f t="shared" si="194"/>
        <v/>
      </c>
      <c r="AO222" s="57" t="str">
        <f t="shared" si="195"/>
        <v/>
      </c>
      <c r="AP222" s="58" t="str">
        <f t="shared" si="196"/>
        <v/>
      </c>
      <c r="AQ222" s="59" t="str">
        <f t="shared" si="197"/>
        <v/>
      </c>
      <c r="AR222" s="57">
        <f t="shared" si="198"/>
        <v>0</v>
      </c>
      <c r="AS222" s="56" t="str">
        <f t="shared" si="199"/>
        <v/>
      </c>
      <c r="AT222" s="57" t="str">
        <f t="shared" si="200"/>
        <v/>
      </c>
      <c r="AU222" s="58" t="str">
        <f t="shared" si="201"/>
        <v/>
      </c>
      <c r="AV222" s="59" t="str">
        <f t="shared" si="202"/>
        <v/>
      </c>
      <c r="AW222" s="60">
        <f t="shared" si="203"/>
        <v>0</v>
      </c>
      <c r="AX222" s="94"/>
      <c r="AY222" s="140">
        <v>236</v>
      </c>
      <c r="AZ222" s="2"/>
      <c r="BA222" s="418"/>
      <c r="BB222" s="13"/>
      <c r="BC222" s="4" t="s">
        <v>298</v>
      </c>
      <c r="BD222" s="16" t="s">
        <v>462</v>
      </c>
      <c r="BE222" s="16" t="s">
        <v>78</v>
      </c>
      <c r="BF222" s="16" t="s">
        <v>50</v>
      </c>
      <c r="BG222" s="124"/>
      <c r="BH222" s="26" t="s">
        <v>550</v>
      </c>
      <c r="BI222" s="6"/>
      <c r="BJ222" s="7"/>
      <c r="BK222" s="15"/>
      <c r="BL222" s="149" t="str">
        <f t="shared" si="204"/>
        <v>{"key_code":"m"},{"key_code":"y"},{"key_code":"a"}</v>
      </c>
      <c r="BM222" s="107"/>
      <c r="BN222" s="149" t="str">
        <f t="shared" si="205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si="206"/>
        <v/>
      </c>
      <c r="G223" s="110" t="str">
        <f t="shared" si="212"/>
        <v/>
      </c>
      <c r="H223" s="110" t="str">
        <f t="shared" si="213"/>
        <v/>
      </c>
      <c r="I223" s="110" t="str">
        <f t="shared" si="207"/>
        <v/>
      </c>
      <c r="J223" s="110" t="str">
        <f t="shared" si="214"/>
        <v/>
      </c>
      <c r="K223" s="110" t="str">
        <f t="shared" si="215"/>
        <v/>
      </c>
      <c r="L223" s="110" t="str">
        <f t="shared" si="208"/>
        <v/>
      </c>
      <c r="M223" s="110" t="str">
        <f t="shared" si="216"/>
        <v/>
      </c>
      <c r="N223" s="110" t="str">
        <f t="shared" si="209"/>
        <v/>
      </c>
      <c r="O223" s="110" t="str">
        <f t="shared" si="217"/>
        <v/>
      </c>
      <c r="P223" s="110" t="str">
        <f t="shared" si="210"/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si="221"/>
        <v/>
      </c>
      <c r="S223" s="110" t="str">
        <f t="shared" si="222"/>
        <v/>
      </c>
      <c r="T223" s="110" t="str">
        <f t="shared" si="223"/>
        <v/>
      </c>
      <c r="U223" s="353"/>
      <c r="V223" s="116" t="str">
        <f t="shared" si="211"/>
        <v/>
      </c>
      <c r="W223" s="110" t="str">
        <f t="shared" si="219"/>
        <v/>
      </c>
      <c r="X223" s="110" t="str">
        <f t="shared" si="220"/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83"/>
        <v>2</v>
      </c>
      <c r="AC223" s="27" t="str">
        <f t="shared" si="184"/>
        <v>C</v>
      </c>
      <c r="AD223" s="27">
        <f t="shared" si="185"/>
        <v>1</v>
      </c>
      <c r="AE223" s="27">
        <f t="shared" si="186"/>
        <v>2</v>
      </c>
      <c r="AF223" s="34">
        <f t="shared" si="187"/>
        <v>2199027449856</v>
      </c>
      <c r="AG223" s="218">
        <f t="shared" si="188"/>
        <v>0</v>
      </c>
      <c r="AH223" s="94"/>
      <c r="AI223" s="56" t="str">
        <f t="shared" si="189"/>
        <v/>
      </c>
      <c r="AJ223" s="57" t="str">
        <f t="shared" si="190"/>
        <v/>
      </c>
      <c r="AK223" s="58" t="str">
        <f t="shared" si="191"/>
        <v/>
      </c>
      <c r="AL223" s="59" t="str">
        <f t="shared" si="192"/>
        <v/>
      </c>
      <c r="AM223" s="57">
        <f t="shared" si="193"/>
        <v>0</v>
      </c>
      <c r="AN223" s="56" t="str">
        <f t="shared" si="194"/>
        <v/>
      </c>
      <c r="AO223" s="57" t="str">
        <f t="shared" si="195"/>
        <v/>
      </c>
      <c r="AP223" s="58" t="str">
        <f t="shared" si="196"/>
        <v/>
      </c>
      <c r="AQ223" s="59" t="str">
        <f t="shared" si="197"/>
        <v/>
      </c>
      <c r="AR223" s="57">
        <f t="shared" si="198"/>
        <v>0</v>
      </c>
      <c r="AS223" s="56" t="str">
        <f t="shared" si="199"/>
        <v/>
      </c>
      <c r="AT223" s="57" t="str">
        <f t="shared" si="200"/>
        <v/>
      </c>
      <c r="AU223" s="58" t="str">
        <f t="shared" si="201"/>
        <v/>
      </c>
      <c r="AV223" s="59" t="str">
        <f t="shared" si="202"/>
        <v/>
      </c>
      <c r="AW223" s="60">
        <f t="shared" si="203"/>
        <v>0</v>
      </c>
      <c r="AX223" s="94"/>
      <c r="AY223" s="140">
        <v>237</v>
      </c>
      <c r="AZ223" s="2"/>
      <c r="BA223" s="418"/>
      <c r="BB223" s="13"/>
      <c r="BC223" s="4" t="s">
        <v>298</v>
      </c>
      <c r="BD223" s="16" t="s">
        <v>462</v>
      </c>
      <c r="BE223" s="16" t="s">
        <v>78</v>
      </c>
      <c r="BF223" s="16" t="s">
        <v>21</v>
      </c>
      <c r="BG223" s="124"/>
      <c r="BH223" s="26" t="s">
        <v>551</v>
      </c>
      <c r="BI223" s="6"/>
      <c r="BJ223" s="7"/>
      <c r="BK223" s="15"/>
      <c r="BL223" s="149" t="str">
        <f t="shared" si="204"/>
        <v>{"key_code":"m"},{"key_code":"y"},{"key_code":"u"}</v>
      </c>
      <c r="BM223" s="107"/>
      <c r="BN223" s="149" t="str">
        <f t="shared" si="205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06"/>
        <v/>
      </c>
      <c r="G224" s="110" t="str">
        <f t="shared" si="212"/>
        <v/>
      </c>
      <c r="H224" s="110" t="str">
        <f t="shared" si="213"/>
        <v/>
      </c>
      <c r="I224" s="110" t="str">
        <f t="shared" si="207"/>
        <v/>
      </c>
      <c r="J224" s="110" t="str">
        <f t="shared" si="214"/>
        <v/>
      </c>
      <c r="K224" s="110" t="str">
        <f t="shared" si="215"/>
        <v/>
      </c>
      <c r="L224" s="110" t="str">
        <f t="shared" si="208"/>
        <v/>
      </c>
      <c r="M224" s="110" t="str">
        <f t="shared" si="216"/>
        <v/>
      </c>
      <c r="N224" s="110" t="str">
        <f t="shared" si="209"/>
        <v/>
      </c>
      <c r="O224" s="110" t="str">
        <f t="shared" si="217"/>
        <v/>
      </c>
      <c r="P224" s="110" t="str">
        <f t="shared" si="210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21"/>
        <v/>
      </c>
      <c r="S224" s="110" t="str">
        <f t="shared" si="222"/>
        <v/>
      </c>
      <c r="T224" s="110" t="str">
        <f t="shared" si="223"/>
        <v/>
      </c>
      <c r="U224" s="353"/>
      <c r="V224" s="116" t="str">
        <f t="shared" si="211"/>
        <v/>
      </c>
      <c r="W224" s="110" t="str">
        <f t="shared" si="219"/>
        <v/>
      </c>
      <c r="X224" s="110" t="str">
        <f t="shared" si="220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83"/>
        <v>2</v>
      </c>
      <c r="AC224" s="27" t="str">
        <f t="shared" si="184"/>
        <v>C</v>
      </c>
      <c r="AD224" s="27">
        <f t="shared" si="185"/>
        <v>1</v>
      </c>
      <c r="AE224" s="27">
        <f t="shared" si="186"/>
        <v>2</v>
      </c>
      <c r="AF224" s="34">
        <f t="shared" si="187"/>
        <v>2199024304128</v>
      </c>
      <c r="AG224" s="218">
        <f t="shared" si="188"/>
        <v>0</v>
      </c>
      <c r="AH224" s="94"/>
      <c r="AI224" s="56" t="str">
        <f t="shared" si="189"/>
        <v/>
      </c>
      <c r="AJ224" s="57" t="str">
        <f t="shared" si="190"/>
        <v/>
      </c>
      <c r="AK224" s="58" t="str">
        <f t="shared" si="191"/>
        <v/>
      </c>
      <c r="AL224" s="59" t="str">
        <f t="shared" si="192"/>
        <v/>
      </c>
      <c r="AM224" s="57">
        <f t="shared" si="193"/>
        <v>0</v>
      </c>
      <c r="AN224" s="56" t="str">
        <f t="shared" si="194"/>
        <v/>
      </c>
      <c r="AO224" s="57" t="str">
        <f t="shared" si="195"/>
        <v/>
      </c>
      <c r="AP224" s="58" t="str">
        <f t="shared" si="196"/>
        <v/>
      </c>
      <c r="AQ224" s="59" t="str">
        <f t="shared" si="197"/>
        <v/>
      </c>
      <c r="AR224" s="57">
        <f t="shared" si="198"/>
        <v>0</v>
      </c>
      <c r="AS224" s="56" t="str">
        <f t="shared" si="199"/>
        <v/>
      </c>
      <c r="AT224" s="57" t="str">
        <f t="shared" si="200"/>
        <v/>
      </c>
      <c r="AU224" s="58" t="str">
        <f t="shared" si="201"/>
        <v/>
      </c>
      <c r="AV224" s="59" t="str">
        <f t="shared" si="202"/>
        <v/>
      </c>
      <c r="AW224" s="60">
        <f t="shared" si="203"/>
        <v>0</v>
      </c>
      <c r="AX224" s="94"/>
      <c r="AY224" s="140">
        <v>238</v>
      </c>
      <c r="AZ224" s="2"/>
      <c r="BA224" s="418"/>
      <c r="BB224" s="13"/>
      <c r="BC224" s="4" t="s">
        <v>298</v>
      </c>
      <c r="BD224" s="16" t="s">
        <v>462</v>
      </c>
      <c r="BE224" s="16" t="s">
        <v>78</v>
      </c>
      <c r="BF224" s="16" t="s">
        <v>19</v>
      </c>
      <c r="BG224" s="124"/>
      <c r="BH224" s="26" t="s">
        <v>552</v>
      </c>
      <c r="BI224" s="6"/>
      <c r="BJ224" s="7"/>
      <c r="BK224" s="15"/>
      <c r="BL224" s="149" t="str">
        <f t="shared" si="204"/>
        <v>{"key_code":"m"},{"key_code":"y"},{"key_code":"o"}</v>
      </c>
      <c r="BM224" s="107"/>
      <c r="BN224" s="149" t="str">
        <f t="shared" si="205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06"/>
        <v/>
      </c>
      <c r="G225" s="110" t="str">
        <f t="shared" si="212"/>
        <v/>
      </c>
      <c r="H225" s="110" t="str">
        <f t="shared" si="213"/>
        <v/>
      </c>
      <c r="I225" s="110" t="str">
        <f t="shared" si="207"/>
        <v/>
      </c>
      <c r="J225" s="110" t="str">
        <f t="shared" si="214"/>
        <v/>
      </c>
      <c r="K225" s="110" t="str">
        <f t="shared" si="215"/>
        <v/>
      </c>
      <c r="L225" s="110" t="str">
        <f t="shared" si="208"/>
        <v/>
      </c>
      <c r="M225" s="110" t="str">
        <f t="shared" si="216"/>
        <v/>
      </c>
      <c r="N225" s="110" t="str">
        <f t="shared" si="209"/>
        <v/>
      </c>
      <c r="O225" s="110" t="str">
        <f t="shared" si="217"/>
        <v/>
      </c>
      <c r="P225" s="110" t="str">
        <f t="shared" si="210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21"/>
        <v/>
      </c>
      <c r="S225" s="110" t="str">
        <f t="shared" si="222"/>
        <v/>
      </c>
      <c r="T225" s="110" t="str">
        <f t="shared" si="223"/>
        <v/>
      </c>
      <c r="U225" s="353"/>
      <c r="V225" s="116" t="str">
        <f t="shared" si="211"/>
        <v/>
      </c>
      <c r="W225" s="110" t="str">
        <f t="shared" si="219"/>
        <v/>
      </c>
      <c r="X225" s="110" t="str">
        <f t="shared" si="220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83"/>
        <v>2</v>
      </c>
      <c r="AC225" s="27" t="str">
        <f t="shared" si="184"/>
        <v>C</v>
      </c>
      <c r="AD225" s="27">
        <f t="shared" si="185"/>
        <v>1</v>
      </c>
      <c r="AE225" s="27">
        <f t="shared" si="186"/>
        <v>2</v>
      </c>
      <c r="AF225" s="34">
        <f t="shared" si="187"/>
        <v>1073774592</v>
      </c>
      <c r="AG225" s="218">
        <f t="shared" si="188"/>
        <v>0</v>
      </c>
      <c r="AH225" s="94"/>
      <c r="AI225" s="56" t="str">
        <f t="shared" si="189"/>
        <v/>
      </c>
      <c r="AJ225" s="57" t="str">
        <f t="shared" si="190"/>
        <v/>
      </c>
      <c r="AK225" s="58" t="str">
        <f t="shared" si="191"/>
        <v/>
      </c>
      <c r="AL225" s="59" t="str">
        <f t="shared" si="192"/>
        <v/>
      </c>
      <c r="AM225" s="57">
        <f t="shared" si="193"/>
        <v>0</v>
      </c>
      <c r="AN225" s="56" t="str">
        <f t="shared" si="194"/>
        <v/>
      </c>
      <c r="AO225" s="57" t="str">
        <f t="shared" si="195"/>
        <v/>
      </c>
      <c r="AP225" s="58" t="str">
        <f t="shared" si="196"/>
        <v/>
      </c>
      <c r="AQ225" s="59" t="str">
        <f t="shared" si="197"/>
        <v/>
      </c>
      <c r="AR225" s="57">
        <f t="shared" si="198"/>
        <v>0</v>
      </c>
      <c r="AS225" s="56" t="str">
        <f t="shared" si="199"/>
        <v/>
      </c>
      <c r="AT225" s="57" t="str">
        <f t="shared" si="200"/>
        <v/>
      </c>
      <c r="AU225" s="58" t="str">
        <f t="shared" si="201"/>
        <v/>
      </c>
      <c r="AV225" s="59" t="str">
        <f t="shared" si="202"/>
        <v/>
      </c>
      <c r="AW225" s="60">
        <f t="shared" si="203"/>
        <v>0</v>
      </c>
      <c r="AX225" s="94"/>
      <c r="AY225" s="140">
        <v>239</v>
      </c>
      <c r="AZ225" s="2"/>
      <c r="BA225" s="418"/>
      <c r="BB225" s="13"/>
      <c r="BC225" s="4" t="s">
        <v>298</v>
      </c>
      <c r="BD225" s="16" t="s">
        <v>462</v>
      </c>
      <c r="BE225" s="16" t="s">
        <v>16</v>
      </c>
      <c r="BF225" s="16" t="s">
        <v>50</v>
      </c>
      <c r="BG225" s="124"/>
      <c r="BH225" s="26" t="s">
        <v>553</v>
      </c>
      <c r="BI225" s="6"/>
      <c r="BJ225" s="7"/>
      <c r="BK225" s="15"/>
      <c r="BL225" s="149" t="str">
        <f t="shared" si="204"/>
        <v>{"key_code":"r"},{"key_code":"y"},{"key_code":"a"}</v>
      </c>
      <c r="BM225" s="107"/>
      <c r="BN225" s="149" t="str">
        <f t="shared" si="205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06"/>
        <v/>
      </c>
      <c r="G226" s="110" t="str">
        <f t="shared" si="212"/>
        <v/>
      </c>
      <c r="H226" s="110" t="str">
        <f t="shared" si="213"/>
        <v/>
      </c>
      <c r="I226" s="110" t="str">
        <f t="shared" si="207"/>
        <v/>
      </c>
      <c r="J226" s="110" t="str">
        <f t="shared" si="214"/>
        <v/>
      </c>
      <c r="K226" s="110" t="str">
        <f t="shared" si="215"/>
        <v/>
      </c>
      <c r="L226" s="110" t="str">
        <f t="shared" si="208"/>
        <v/>
      </c>
      <c r="M226" s="110" t="str">
        <f t="shared" si="216"/>
        <v/>
      </c>
      <c r="N226" s="110" t="str">
        <f t="shared" si="209"/>
        <v/>
      </c>
      <c r="O226" s="110" t="str">
        <f t="shared" si="217"/>
        <v/>
      </c>
      <c r="P226" s="110" t="str">
        <f t="shared" si="210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21"/>
        <v/>
      </c>
      <c r="S226" s="110" t="str">
        <f t="shared" si="222"/>
        <v/>
      </c>
      <c r="T226" s="110" t="str">
        <f t="shared" si="223"/>
        <v/>
      </c>
      <c r="U226" s="353"/>
      <c r="V226" s="116" t="str">
        <f t="shared" si="211"/>
        <v/>
      </c>
      <c r="W226" s="110" t="str">
        <f t="shared" si="219"/>
        <v/>
      </c>
      <c r="X226" s="110" t="str">
        <f t="shared" si="220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83"/>
        <v>2</v>
      </c>
      <c r="AC226" s="27" t="str">
        <f t="shared" si="184"/>
        <v>C</v>
      </c>
      <c r="AD226" s="27">
        <f t="shared" si="185"/>
        <v>1</v>
      </c>
      <c r="AE226" s="27">
        <f t="shared" si="186"/>
        <v>2</v>
      </c>
      <c r="AF226" s="34">
        <f t="shared" si="187"/>
        <v>4227072</v>
      </c>
      <c r="AG226" s="218">
        <f t="shared" si="188"/>
        <v>1</v>
      </c>
      <c r="AH226" s="94"/>
      <c r="AI226" s="56" t="str">
        <f t="shared" si="189"/>
        <v/>
      </c>
      <c r="AJ226" s="57" t="str">
        <f t="shared" si="190"/>
        <v/>
      </c>
      <c r="AK226" s="58" t="str">
        <f t="shared" si="191"/>
        <v/>
      </c>
      <c r="AL226" s="59" t="str">
        <f t="shared" si="192"/>
        <v/>
      </c>
      <c r="AM226" s="57">
        <f t="shared" si="193"/>
        <v>0</v>
      </c>
      <c r="AN226" s="56" t="str">
        <f t="shared" si="194"/>
        <v/>
      </c>
      <c r="AO226" s="57" t="str">
        <f t="shared" si="195"/>
        <v/>
      </c>
      <c r="AP226" s="58" t="str">
        <f t="shared" si="196"/>
        <v/>
      </c>
      <c r="AQ226" s="59" t="str">
        <f t="shared" si="197"/>
        <v/>
      </c>
      <c r="AR226" s="57">
        <f t="shared" si="198"/>
        <v>0</v>
      </c>
      <c r="AS226" s="56" t="str">
        <f t="shared" si="199"/>
        <v/>
      </c>
      <c r="AT226" s="57" t="str">
        <f t="shared" si="200"/>
        <v/>
      </c>
      <c r="AU226" s="58" t="str">
        <f t="shared" si="201"/>
        <v/>
      </c>
      <c r="AV226" s="59" t="str">
        <f t="shared" si="202"/>
        <v/>
      </c>
      <c r="AW226" s="60">
        <f t="shared" si="203"/>
        <v>0</v>
      </c>
      <c r="AX226" s="94"/>
      <c r="AY226" s="140">
        <v>240</v>
      </c>
      <c r="AZ226" s="2"/>
      <c r="BA226" s="418"/>
      <c r="BB226" s="13"/>
      <c r="BC226" s="4" t="s">
        <v>298</v>
      </c>
      <c r="BD226" s="16" t="s">
        <v>462</v>
      </c>
      <c r="BE226" s="16" t="s">
        <v>16</v>
      </c>
      <c r="BF226" s="16" t="s">
        <v>21</v>
      </c>
      <c r="BG226" s="124"/>
      <c r="BH226" s="26" t="s">
        <v>554</v>
      </c>
      <c r="BI226" s="6"/>
      <c r="BJ226" s="7"/>
      <c r="BK226" s="15"/>
      <c r="BL226" s="149" t="str">
        <f t="shared" si="204"/>
        <v>{"key_code":"r"},{"key_code":"y"},{"key_code":"u"}</v>
      </c>
      <c r="BM226" s="107"/>
      <c r="BN226" s="149" t="str">
        <f t="shared" si="205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06"/>
        <v/>
      </c>
      <c r="G227" s="110" t="str">
        <f t="shared" si="212"/>
        <v/>
      </c>
      <c r="H227" s="110" t="str">
        <f t="shared" si="213"/>
        <v/>
      </c>
      <c r="I227" s="110" t="str">
        <f t="shared" si="207"/>
        <v/>
      </c>
      <c r="J227" s="110" t="str">
        <f t="shared" si="214"/>
        <v/>
      </c>
      <c r="K227" s="110" t="str">
        <f t="shared" si="215"/>
        <v/>
      </c>
      <c r="L227" s="110" t="str">
        <f t="shared" si="208"/>
        <v/>
      </c>
      <c r="M227" s="110" t="str">
        <f t="shared" si="216"/>
        <v/>
      </c>
      <c r="N227" s="110" t="str">
        <f t="shared" si="209"/>
        <v/>
      </c>
      <c r="O227" s="110" t="str">
        <f t="shared" si="217"/>
        <v/>
      </c>
      <c r="P227" s="110" t="str">
        <f t="shared" si="210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21"/>
        <v/>
      </c>
      <c r="S227" s="110" t="str">
        <f t="shared" si="222"/>
        <v/>
      </c>
      <c r="T227" s="110" t="str">
        <f t="shared" si="223"/>
        <v/>
      </c>
      <c r="U227" s="353"/>
      <c r="V227" s="116" t="str">
        <f t="shared" si="211"/>
        <v/>
      </c>
      <c r="W227" s="110" t="str">
        <f t="shared" si="219"/>
        <v/>
      </c>
      <c r="X227" s="110" t="str">
        <f t="shared" si="220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83"/>
        <v>2</v>
      </c>
      <c r="AC227" s="27" t="str">
        <f t="shared" si="184"/>
        <v>C</v>
      </c>
      <c r="AD227" s="27">
        <f t="shared" si="185"/>
        <v>1</v>
      </c>
      <c r="AE227" s="27">
        <f t="shared" si="186"/>
        <v>2</v>
      </c>
      <c r="AF227" s="34">
        <f t="shared" si="187"/>
        <v>1081344</v>
      </c>
      <c r="AG227" s="218">
        <f t="shared" si="188"/>
        <v>0</v>
      </c>
      <c r="AH227" s="94"/>
      <c r="AI227" s="56" t="str">
        <f t="shared" si="189"/>
        <v/>
      </c>
      <c r="AJ227" s="57" t="str">
        <f t="shared" si="190"/>
        <v/>
      </c>
      <c r="AK227" s="58" t="str">
        <f t="shared" si="191"/>
        <v/>
      </c>
      <c r="AL227" s="59" t="str">
        <f t="shared" si="192"/>
        <v/>
      </c>
      <c r="AM227" s="57">
        <f t="shared" si="193"/>
        <v>0</v>
      </c>
      <c r="AN227" s="56" t="str">
        <f t="shared" si="194"/>
        <v/>
      </c>
      <c r="AO227" s="57" t="str">
        <f t="shared" si="195"/>
        <v/>
      </c>
      <c r="AP227" s="58" t="str">
        <f t="shared" si="196"/>
        <v/>
      </c>
      <c r="AQ227" s="59" t="str">
        <f t="shared" si="197"/>
        <v/>
      </c>
      <c r="AR227" s="57">
        <f t="shared" si="198"/>
        <v>0</v>
      </c>
      <c r="AS227" s="56" t="str">
        <f t="shared" si="199"/>
        <v/>
      </c>
      <c r="AT227" s="57" t="str">
        <f t="shared" si="200"/>
        <v/>
      </c>
      <c r="AU227" s="58" t="str">
        <f t="shared" si="201"/>
        <v/>
      </c>
      <c r="AV227" s="59" t="str">
        <f t="shared" si="202"/>
        <v/>
      </c>
      <c r="AW227" s="60">
        <f t="shared" si="203"/>
        <v>0</v>
      </c>
      <c r="AX227" s="94"/>
      <c r="AY227" s="140">
        <v>241</v>
      </c>
      <c r="AZ227" s="2"/>
      <c r="BA227" s="418"/>
      <c r="BB227" s="13"/>
      <c r="BC227" s="4" t="s">
        <v>298</v>
      </c>
      <c r="BD227" s="16" t="s">
        <v>462</v>
      </c>
      <c r="BE227" s="16" t="s">
        <v>16</v>
      </c>
      <c r="BF227" s="16" t="s">
        <v>19</v>
      </c>
      <c r="BG227" s="124"/>
      <c r="BH227" s="26" t="s">
        <v>555</v>
      </c>
      <c r="BI227" s="6"/>
      <c r="BJ227" s="7"/>
      <c r="BK227" s="15"/>
      <c r="BL227" s="149" t="str">
        <f t="shared" si="204"/>
        <v>{"key_code":"r"},{"key_code":"y"},{"key_code":"o"}</v>
      </c>
      <c r="BM227" s="107"/>
      <c r="BN227" s="149" t="str">
        <f t="shared" si="205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06"/>
        <v/>
      </c>
      <c r="G228" s="110" t="str">
        <f t="shared" si="212"/>
        <v/>
      </c>
      <c r="H228" s="110" t="str">
        <f t="shared" si="213"/>
        <v/>
      </c>
      <c r="I228" s="110" t="str">
        <f t="shared" si="207"/>
        <v/>
      </c>
      <c r="J228" s="110" t="str">
        <f t="shared" si="214"/>
        <v/>
      </c>
      <c r="K228" s="110" t="str">
        <f t="shared" si="215"/>
        <v/>
      </c>
      <c r="L228" s="110" t="str">
        <f t="shared" si="208"/>
        <v/>
      </c>
      <c r="M228" s="110" t="str">
        <f t="shared" si="216"/>
        <v/>
      </c>
      <c r="N228" s="110" t="str">
        <f t="shared" si="209"/>
        <v/>
      </c>
      <c r="O228" s="110" t="str">
        <f t="shared" si="217"/>
        <v/>
      </c>
      <c r="P228" s="110" t="str">
        <f t="shared" si="210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21"/>
        <v/>
      </c>
      <c r="S228" s="110" t="str">
        <f t="shared" si="222"/>
        <v/>
      </c>
      <c r="T228" s="110" t="str">
        <f t="shared" si="223"/>
        <v/>
      </c>
      <c r="U228" s="353"/>
      <c r="V228" s="116" t="str">
        <f t="shared" si="211"/>
        <v/>
      </c>
      <c r="W228" s="110" t="str">
        <f t="shared" si="219"/>
        <v/>
      </c>
      <c r="X228" s="110" t="str">
        <f t="shared" si="220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83"/>
        <v>2</v>
      </c>
      <c r="AC228" s="27" t="str">
        <f t="shared" si="184"/>
        <v>C</v>
      </c>
      <c r="AD228" s="27">
        <f t="shared" si="185"/>
        <v>1</v>
      </c>
      <c r="AE228" s="27">
        <f t="shared" si="186"/>
        <v>2</v>
      </c>
      <c r="AF228" s="34">
        <f t="shared" si="187"/>
        <v>1073807360</v>
      </c>
      <c r="AG228" s="218">
        <f t="shared" si="188"/>
        <v>1</v>
      </c>
      <c r="AH228" s="94"/>
      <c r="AI228" s="56" t="str">
        <f t="shared" si="189"/>
        <v/>
      </c>
      <c r="AJ228" s="57" t="str">
        <f t="shared" si="190"/>
        <v/>
      </c>
      <c r="AK228" s="58" t="str">
        <f t="shared" si="191"/>
        <v/>
      </c>
      <c r="AL228" s="59" t="str">
        <f t="shared" si="192"/>
        <v/>
      </c>
      <c r="AM228" s="57">
        <f t="shared" si="193"/>
        <v>0</v>
      </c>
      <c r="AN228" s="56" t="str">
        <f t="shared" si="194"/>
        <v/>
      </c>
      <c r="AO228" s="57" t="str">
        <f t="shared" si="195"/>
        <v/>
      </c>
      <c r="AP228" s="58" t="str">
        <f t="shared" si="196"/>
        <v/>
      </c>
      <c r="AQ228" s="59" t="str">
        <f t="shared" si="197"/>
        <v/>
      </c>
      <c r="AR228" s="57">
        <f t="shared" si="198"/>
        <v>0</v>
      </c>
      <c r="AS228" s="56" t="str">
        <f t="shared" si="199"/>
        <v/>
      </c>
      <c r="AT228" s="57" t="str">
        <f t="shared" si="200"/>
        <v/>
      </c>
      <c r="AU228" s="58" t="str">
        <f t="shared" si="201"/>
        <v/>
      </c>
      <c r="AV228" s="59" t="str">
        <f t="shared" si="202"/>
        <v/>
      </c>
      <c r="AW228" s="60">
        <f t="shared" si="203"/>
        <v>0</v>
      </c>
      <c r="AX228" s="94"/>
      <c r="AY228" s="140">
        <v>242</v>
      </c>
      <c r="AZ228" s="2"/>
      <c r="BA228" s="418"/>
      <c r="BB228" s="13"/>
      <c r="BC228" s="4" t="s">
        <v>298</v>
      </c>
      <c r="BD228" s="16" t="s">
        <v>462</v>
      </c>
      <c r="BE228" s="16" t="s">
        <v>29</v>
      </c>
      <c r="BF228" s="16" t="s">
        <v>50</v>
      </c>
      <c r="BG228" s="124"/>
      <c r="BH228" s="26" t="s">
        <v>556</v>
      </c>
      <c r="BI228" s="6"/>
      <c r="BJ228" s="7"/>
      <c r="BK228" s="15"/>
      <c r="BL228" s="149" t="str">
        <f t="shared" si="204"/>
        <v>{"key_code":"s"},{"key_code":"y"},{"key_code":"a"}</v>
      </c>
      <c r="BM228" s="107"/>
      <c r="BN228" s="149" t="str">
        <f t="shared" si="205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06"/>
        <v/>
      </c>
      <c r="G229" s="110" t="str">
        <f t="shared" si="212"/>
        <v/>
      </c>
      <c r="H229" s="110" t="str">
        <f t="shared" si="213"/>
        <v/>
      </c>
      <c r="I229" s="110" t="str">
        <f t="shared" si="207"/>
        <v/>
      </c>
      <c r="J229" s="110" t="str">
        <f t="shared" si="214"/>
        <v/>
      </c>
      <c r="K229" s="110" t="str">
        <f t="shared" si="215"/>
        <v/>
      </c>
      <c r="L229" s="110" t="str">
        <f t="shared" si="208"/>
        <v/>
      </c>
      <c r="M229" s="110" t="str">
        <f t="shared" si="216"/>
        <v/>
      </c>
      <c r="N229" s="110" t="str">
        <f t="shared" si="209"/>
        <v/>
      </c>
      <c r="O229" s="110" t="str">
        <f t="shared" si="217"/>
        <v/>
      </c>
      <c r="P229" s="110" t="str">
        <f t="shared" si="210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21"/>
        <v/>
      </c>
      <c r="S229" s="110" t="str">
        <f t="shared" si="222"/>
        <v/>
      </c>
      <c r="T229" s="110" t="str">
        <f t="shared" si="223"/>
        <v/>
      </c>
      <c r="U229" s="353"/>
      <c r="V229" s="116" t="str">
        <f t="shared" si="211"/>
        <v/>
      </c>
      <c r="W229" s="110" t="str">
        <f t="shared" si="219"/>
        <v/>
      </c>
      <c r="X229" s="110" t="str">
        <f t="shared" si="220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83"/>
        <v>2</v>
      </c>
      <c r="AC229" s="27" t="str">
        <f t="shared" si="184"/>
        <v>C</v>
      </c>
      <c r="AD229" s="27">
        <f t="shared" si="185"/>
        <v>1</v>
      </c>
      <c r="AE229" s="27">
        <f t="shared" si="186"/>
        <v>2</v>
      </c>
      <c r="AF229" s="34">
        <f t="shared" si="187"/>
        <v>4259840</v>
      </c>
      <c r="AG229" s="218">
        <f t="shared" si="188"/>
        <v>1</v>
      </c>
      <c r="AH229" s="94"/>
      <c r="AI229" s="56" t="str">
        <f t="shared" si="189"/>
        <v/>
      </c>
      <c r="AJ229" s="57" t="str">
        <f t="shared" si="190"/>
        <v/>
      </c>
      <c r="AK229" s="58" t="str">
        <f t="shared" si="191"/>
        <v/>
      </c>
      <c r="AL229" s="59" t="str">
        <f t="shared" si="192"/>
        <v/>
      </c>
      <c r="AM229" s="57">
        <f t="shared" si="193"/>
        <v>0</v>
      </c>
      <c r="AN229" s="56" t="str">
        <f t="shared" si="194"/>
        <v/>
      </c>
      <c r="AO229" s="57" t="str">
        <f t="shared" si="195"/>
        <v/>
      </c>
      <c r="AP229" s="58" t="str">
        <f t="shared" si="196"/>
        <v/>
      </c>
      <c r="AQ229" s="59" t="str">
        <f t="shared" si="197"/>
        <v/>
      </c>
      <c r="AR229" s="57">
        <f t="shared" si="198"/>
        <v>0</v>
      </c>
      <c r="AS229" s="56" t="str">
        <f t="shared" si="199"/>
        <v/>
      </c>
      <c r="AT229" s="57" t="str">
        <f t="shared" si="200"/>
        <v/>
      </c>
      <c r="AU229" s="58" t="str">
        <f t="shared" si="201"/>
        <v/>
      </c>
      <c r="AV229" s="59" t="str">
        <f t="shared" si="202"/>
        <v/>
      </c>
      <c r="AW229" s="60">
        <f t="shared" si="203"/>
        <v>0</v>
      </c>
      <c r="AX229" s="94"/>
      <c r="AY229" s="140">
        <v>243</v>
      </c>
      <c r="AZ229" s="2"/>
      <c r="BA229" s="418"/>
      <c r="BB229" s="13"/>
      <c r="BC229" s="4" t="s">
        <v>298</v>
      </c>
      <c r="BD229" s="16" t="s">
        <v>462</v>
      </c>
      <c r="BE229" s="16" t="s">
        <v>29</v>
      </c>
      <c r="BF229" s="16" t="s">
        <v>21</v>
      </c>
      <c r="BG229" s="124"/>
      <c r="BH229" s="26" t="s">
        <v>557</v>
      </c>
      <c r="BI229" s="6"/>
      <c r="BJ229" s="7"/>
      <c r="BK229" s="15"/>
      <c r="BL229" s="149" t="str">
        <f t="shared" si="204"/>
        <v>{"key_code":"s"},{"key_code":"y"},{"key_code":"u"}</v>
      </c>
      <c r="BM229" s="107"/>
      <c r="BN229" s="149" t="str">
        <f t="shared" si="205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06"/>
        <v/>
      </c>
      <c r="G230" s="110" t="str">
        <f t="shared" si="212"/>
        <v/>
      </c>
      <c r="H230" s="110" t="str">
        <f t="shared" si="213"/>
        <v/>
      </c>
      <c r="I230" s="110" t="str">
        <f t="shared" si="207"/>
        <v/>
      </c>
      <c r="J230" s="110" t="str">
        <f t="shared" si="214"/>
        <v/>
      </c>
      <c r="K230" s="110" t="str">
        <f t="shared" si="215"/>
        <v/>
      </c>
      <c r="L230" s="110" t="str">
        <f t="shared" si="208"/>
        <v/>
      </c>
      <c r="M230" s="110" t="str">
        <f t="shared" si="216"/>
        <v/>
      </c>
      <c r="N230" s="110" t="str">
        <f t="shared" si="209"/>
        <v/>
      </c>
      <c r="O230" s="110" t="str">
        <f t="shared" si="217"/>
        <v/>
      </c>
      <c r="P230" s="110" t="str">
        <f t="shared" si="210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21"/>
        <v/>
      </c>
      <c r="S230" s="110" t="str">
        <f t="shared" si="222"/>
        <v/>
      </c>
      <c r="T230" s="110" t="str">
        <f t="shared" si="223"/>
        <v/>
      </c>
      <c r="U230" s="353"/>
      <c r="V230" s="116" t="str">
        <f t="shared" si="211"/>
        <v/>
      </c>
      <c r="W230" s="110" t="str">
        <f t="shared" si="219"/>
        <v/>
      </c>
      <c r="X230" s="110" t="str">
        <f t="shared" si="220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83"/>
        <v>2</v>
      </c>
      <c r="AC230" s="27" t="str">
        <f t="shared" si="184"/>
        <v>C</v>
      </c>
      <c r="AD230" s="27">
        <f t="shared" si="185"/>
        <v>1</v>
      </c>
      <c r="AE230" s="27">
        <f t="shared" si="186"/>
        <v>2</v>
      </c>
      <c r="AF230" s="34">
        <f t="shared" si="187"/>
        <v>1114112</v>
      </c>
      <c r="AG230" s="218">
        <f t="shared" si="188"/>
        <v>1</v>
      </c>
      <c r="AH230" s="94"/>
      <c r="AI230" s="56" t="str">
        <f t="shared" si="189"/>
        <v/>
      </c>
      <c r="AJ230" s="57" t="str">
        <f t="shared" si="190"/>
        <v/>
      </c>
      <c r="AK230" s="58" t="str">
        <f t="shared" si="191"/>
        <v/>
      </c>
      <c r="AL230" s="59" t="str">
        <f t="shared" si="192"/>
        <v/>
      </c>
      <c r="AM230" s="57">
        <f t="shared" si="193"/>
        <v>0</v>
      </c>
      <c r="AN230" s="56" t="str">
        <f t="shared" si="194"/>
        <v/>
      </c>
      <c r="AO230" s="57" t="str">
        <f t="shared" si="195"/>
        <v/>
      </c>
      <c r="AP230" s="58" t="str">
        <f t="shared" si="196"/>
        <v/>
      </c>
      <c r="AQ230" s="59" t="str">
        <f t="shared" si="197"/>
        <v/>
      </c>
      <c r="AR230" s="57">
        <f t="shared" si="198"/>
        <v>0</v>
      </c>
      <c r="AS230" s="56" t="str">
        <f t="shared" si="199"/>
        <v/>
      </c>
      <c r="AT230" s="57" t="str">
        <f t="shared" si="200"/>
        <v/>
      </c>
      <c r="AU230" s="58" t="str">
        <f t="shared" si="201"/>
        <v/>
      </c>
      <c r="AV230" s="59" t="str">
        <f t="shared" si="202"/>
        <v/>
      </c>
      <c r="AW230" s="60">
        <f t="shared" si="203"/>
        <v>0</v>
      </c>
      <c r="AX230" s="94"/>
      <c r="AY230" s="140">
        <v>244</v>
      </c>
      <c r="AZ230" s="2"/>
      <c r="BA230" s="418"/>
      <c r="BB230" s="13"/>
      <c r="BC230" s="4" t="s">
        <v>298</v>
      </c>
      <c r="BD230" s="16" t="s">
        <v>462</v>
      </c>
      <c r="BE230" s="16" t="s">
        <v>29</v>
      </c>
      <c r="BF230" s="16" t="s">
        <v>19</v>
      </c>
      <c r="BG230" s="124"/>
      <c r="BH230" s="26" t="s">
        <v>558</v>
      </c>
      <c r="BI230" s="6"/>
      <c r="BJ230" s="7"/>
      <c r="BK230" s="15"/>
      <c r="BL230" s="149" t="str">
        <f t="shared" si="204"/>
        <v>{"key_code":"s"},{"key_code":"y"},{"key_code":"o"}</v>
      </c>
      <c r="BM230" s="107"/>
      <c r="BN230" s="149" t="str">
        <f t="shared" si="205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06"/>
        <v/>
      </c>
      <c r="G231" s="110" t="str">
        <f t="shared" si="212"/>
        <v/>
      </c>
      <c r="H231" s="110" t="str">
        <f t="shared" si="213"/>
        <v/>
      </c>
      <c r="I231" s="110" t="str">
        <f t="shared" si="207"/>
        <v/>
      </c>
      <c r="J231" s="110" t="str">
        <f t="shared" si="214"/>
        <v/>
      </c>
      <c r="K231" s="110" t="str">
        <f t="shared" si="215"/>
        <v/>
      </c>
      <c r="L231" s="110" t="str">
        <f t="shared" si="208"/>
        <v/>
      </c>
      <c r="M231" s="110" t="str">
        <f t="shared" si="216"/>
        <v/>
      </c>
      <c r="N231" s="110" t="str">
        <f t="shared" si="209"/>
        <v/>
      </c>
      <c r="O231" s="110" t="str">
        <f t="shared" si="217"/>
        <v/>
      </c>
      <c r="P231" s="110" t="str">
        <f t="shared" si="210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21"/>
        <v/>
      </c>
      <c r="S231" s="110" t="str">
        <f t="shared" si="222"/>
        <v/>
      </c>
      <c r="T231" s="110" t="str">
        <f t="shared" si="223"/>
        <v/>
      </c>
      <c r="U231" s="353"/>
      <c r="V231" s="116" t="str">
        <f t="shared" si="211"/>
        <v/>
      </c>
      <c r="W231" s="110" t="str">
        <f t="shared" si="219"/>
        <v/>
      </c>
      <c r="X231" s="110" t="str">
        <f t="shared" si="220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83"/>
        <v>2</v>
      </c>
      <c r="AC231" s="27" t="str">
        <f t="shared" si="184"/>
        <v>C</v>
      </c>
      <c r="AD231" s="27">
        <f t="shared" si="185"/>
        <v>1</v>
      </c>
      <c r="AE231" s="27">
        <f t="shared" si="186"/>
        <v>2</v>
      </c>
      <c r="AF231" s="34">
        <f t="shared" si="187"/>
        <v>1073758208</v>
      </c>
      <c r="AG231" s="218">
        <f t="shared" si="188"/>
        <v>1</v>
      </c>
      <c r="AH231" s="94"/>
      <c r="AI231" s="56" t="str">
        <f t="shared" si="189"/>
        <v/>
      </c>
      <c r="AJ231" s="57" t="str">
        <f t="shared" si="190"/>
        <v/>
      </c>
      <c r="AK231" s="58" t="str">
        <f t="shared" si="191"/>
        <v/>
      </c>
      <c r="AL231" s="59" t="str">
        <f t="shared" si="192"/>
        <v/>
      </c>
      <c r="AM231" s="57">
        <f t="shared" si="193"/>
        <v>0</v>
      </c>
      <c r="AN231" s="56" t="str">
        <f t="shared" si="194"/>
        <v/>
      </c>
      <c r="AO231" s="57" t="str">
        <f t="shared" si="195"/>
        <v/>
      </c>
      <c r="AP231" s="58" t="str">
        <f t="shared" si="196"/>
        <v/>
      </c>
      <c r="AQ231" s="59" t="str">
        <f t="shared" si="197"/>
        <v/>
      </c>
      <c r="AR231" s="57">
        <f t="shared" si="198"/>
        <v>0</v>
      </c>
      <c r="AS231" s="56" t="str">
        <f t="shared" si="199"/>
        <v/>
      </c>
      <c r="AT231" s="57" t="str">
        <f t="shared" si="200"/>
        <v/>
      </c>
      <c r="AU231" s="58" t="str">
        <f t="shared" si="201"/>
        <v/>
      </c>
      <c r="AV231" s="59" t="str">
        <f t="shared" si="202"/>
        <v/>
      </c>
      <c r="AW231" s="60">
        <f t="shared" si="203"/>
        <v>0</v>
      </c>
      <c r="AX231" s="94"/>
      <c r="AY231" s="140">
        <v>245</v>
      </c>
      <c r="AZ231" s="2"/>
      <c r="BA231" s="418"/>
      <c r="BB231" s="13"/>
      <c r="BC231" s="4" t="s">
        <v>298</v>
      </c>
      <c r="BD231" s="16" t="s">
        <v>462</v>
      </c>
      <c r="BE231" s="16" t="s">
        <v>25</v>
      </c>
      <c r="BF231" s="16" t="s">
        <v>50</v>
      </c>
      <c r="BG231" s="124"/>
      <c r="BH231" s="26" t="s">
        <v>559</v>
      </c>
      <c r="BI231" s="6"/>
      <c r="BJ231" s="7"/>
      <c r="BK231" s="15"/>
      <c r="BL231" s="149" t="str">
        <f t="shared" si="204"/>
        <v>{"key_code":"k"},{"key_code":"y"},{"key_code":"a"}</v>
      </c>
      <c r="BM231" s="107"/>
      <c r="BN231" s="149" t="str">
        <f t="shared" si="205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06"/>
        <v/>
      </c>
      <c r="G232" s="110" t="str">
        <f t="shared" si="212"/>
        <v/>
      </c>
      <c r="H232" s="110" t="str">
        <f t="shared" si="213"/>
        <v/>
      </c>
      <c r="I232" s="110" t="str">
        <f t="shared" si="207"/>
        <v/>
      </c>
      <c r="J232" s="110" t="str">
        <f t="shared" si="214"/>
        <v/>
      </c>
      <c r="K232" s="110" t="str">
        <f t="shared" si="215"/>
        <v/>
      </c>
      <c r="L232" s="110" t="str">
        <f t="shared" si="208"/>
        <v/>
      </c>
      <c r="M232" s="110" t="str">
        <f t="shared" si="216"/>
        <v/>
      </c>
      <c r="N232" s="110" t="str">
        <f t="shared" si="209"/>
        <v/>
      </c>
      <c r="O232" s="110" t="str">
        <f t="shared" si="217"/>
        <v/>
      </c>
      <c r="P232" s="110" t="str">
        <f t="shared" si="210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21"/>
        <v/>
      </c>
      <c r="S232" s="110" t="str">
        <f t="shared" si="222"/>
        <v/>
      </c>
      <c r="T232" s="110" t="str">
        <f t="shared" si="223"/>
        <v/>
      </c>
      <c r="U232" s="353"/>
      <c r="V232" s="116" t="str">
        <f t="shared" si="211"/>
        <v/>
      </c>
      <c r="W232" s="110" t="str">
        <f t="shared" si="219"/>
        <v/>
      </c>
      <c r="X232" s="110" t="str">
        <f t="shared" si="220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83"/>
        <v>2</v>
      </c>
      <c r="AC232" s="27" t="str">
        <f t="shared" si="184"/>
        <v>C</v>
      </c>
      <c r="AD232" s="27">
        <f t="shared" si="185"/>
        <v>1</v>
      </c>
      <c r="AE232" s="27">
        <f t="shared" si="186"/>
        <v>2</v>
      </c>
      <c r="AF232" s="34">
        <f t="shared" si="187"/>
        <v>4210688</v>
      </c>
      <c r="AG232" s="218">
        <f t="shared" si="188"/>
        <v>1</v>
      </c>
      <c r="AH232" s="94"/>
      <c r="AI232" s="56" t="str">
        <f t="shared" si="189"/>
        <v/>
      </c>
      <c r="AJ232" s="57" t="str">
        <f t="shared" si="190"/>
        <v/>
      </c>
      <c r="AK232" s="58" t="str">
        <f t="shared" si="191"/>
        <v/>
      </c>
      <c r="AL232" s="59" t="str">
        <f t="shared" si="192"/>
        <v/>
      </c>
      <c r="AM232" s="57">
        <f t="shared" si="193"/>
        <v>0</v>
      </c>
      <c r="AN232" s="56" t="str">
        <f t="shared" si="194"/>
        <v/>
      </c>
      <c r="AO232" s="57" t="str">
        <f t="shared" si="195"/>
        <v/>
      </c>
      <c r="AP232" s="58" t="str">
        <f t="shared" si="196"/>
        <v/>
      </c>
      <c r="AQ232" s="59" t="str">
        <f t="shared" si="197"/>
        <v/>
      </c>
      <c r="AR232" s="57">
        <f t="shared" si="198"/>
        <v>0</v>
      </c>
      <c r="AS232" s="56" t="str">
        <f t="shared" si="199"/>
        <v/>
      </c>
      <c r="AT232" s="57" t="str">
        <f t="shared" si="200"/>
        <v/>
      </c>
      <c r="AU232" s="58" t="str">
        <f t="shared" si="201"/>
        <v/>
      </c>
      <c r="AV232" s="59" t="str">
        <f t="shared" si="202"/>
        <v/>
      </c>
      <c r="AW232" s="60">
        <f t="shared" si="203"/>
        <v>0</v>
      </c>
      <c r="AX232" s="94"/>
      <c r="AY232" s="140">
        <v>246</v>
      </c>
      <c r="AZ232" s="2"/>
      <c r="BA232" s="418"/>
      <c r="BB232" s="13"/>
      <c r="BC232" s="4" t="s">
        <v>298</v>
      </c>
      <c r="BD232" s="16" t="s">
        <v>462</v>
      </c>
      <c r="BE232" s="16" t="s">
        <v>25</v>
      </c>
      <c r="BF232" s="16" t="s">
        <v>21</v>
      </c>
      <c r="BG232" s="124"/>
      <c r="BH232" s="26" t="s">
        <v>560</v>
      </c>
      <c r="BI232" s="6"/>
      <c r="BJ232" s="7"/>
      <c r="BK232" s="15"/>
      <c r="BL232" s="149" t="str">
        <f t="shared" si="204"/>
        <v>{"key_code":"k"},{"key_code":"y"},{"key_code":"u"}</v>
      </c>
      <c r="BM232" s="107"/>
      <c r="BN232" s="149" t="str">
        <f t="shared" si="205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06"/>
        <v/>
      </c>
      <c r="G233" s="110" t="str">
        <f t="shared" si="212"/>
        <v/>
      </c>
      <c r="H233" s="110" t="str">
        <f t="shared" si="213"/>
        <v/>
      </c>
      <c r="I233" s="110" t="str">
        <f t="shared" si="207"/>
        <v/>
      </c>
      <c r="J233" s="110" t="str">
        <f t="shared" si="214"/>
        <v/>
      </c>
      <c r="K233" s="110" t="str">
        <f t="shared" si="215"/>
        <v/>
      </c>
      <c r="L233" s="110" t="str">
        <f t="shared" si="208"/>
        <v/>
      </c>
      <c r="M233" s="110" t="str">
        <f t="shared" si="216"/>
        <v/>
      </c>
      <c r="N233" s="110" t="str">
        <f t="shared" si="209"/>
        <v/>
      </c>
      <c r="O233" s="110" t="str">
        <f t="shared" si="217"/>
        <v/>
      </c>
      <c r="P233" s="110" t="str">
        <f t="shared" si="210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21"/>
        <v/>
      </c>
      <c r="S233" s="110" t="str">
        <f t="shared" si="222"/>
        <v/>
      </c>
      <c r="T233" s="110" t="str">
        <f t="shared" si="223"/>
        <v/>
      </c>
      <c r="U233" s="353"/>
      <c r="V233" s="116" t="str">
        <f t="shared" si="211"/>
        <v/>
      </c>
      <c r="W233" s="110" t="str">
        <f t="shared" si="219"/>
        <v/>
      </c>
      <c r="X233" s="110" t="str">
        <f t="shared" si="220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83"/>
        <v>2</v>
      </c>
      <c r="AC233" s="27" t="str">
        <f t="shared" si="184"/>
        <v>C</v>
      </c>
      <c r="AD233" s="27">
        <f t="shared" si="185"/>
        <v>1</v>
      </c>
      <c r="AE233" s="27">
        <f t="shared" si="186"/>
        <v>2</v>
      </c>
      <c r="AF233" s="34">
        <f t="shared" si="187"/>
        <v>1064960</v>
      </c>
      <c r="AG233" s="218">
        <f t="shared" si="188"/>
        <v>1</v>
      </c>
      <c r="AH233" s="94"/>
      <c r="AI233" s="56" t="str">
        <f t="shared" si="189"/>
        <v/>
      </c>
      <c r="AJ233" s="57" t="str">
        <f t="shared" si="190"/>
        <v/>
      </c>
      <c r="AK233" s="58" t="str">
        <f t="shared" si="191"/>
        <v/>
      </c>
      <c r="AL233" s="59" t="str">
        <f t="shared" si="192"/>
        <v/>
      </c>
      <c r="AM233" s="57">
        <f t="shared" si="193"/>
        <v>0</v>
      </c>
      <c r="AN233" s="56" t="str">
        <f t="shared" si="194"/>
        <v/>
      </c>
      <c r="AO233" s="57" t="str">
        <f t="shared" si="195"/>
        <v/>
      </c>
      <c r="AP233" s="58" t="str">
        <f t="shared" si="196"/>
        <v/>
      </c>
      <c r="AQ233" s="59" t="str">
        <f t="shared" si="197"/>
        <v/>
      </c>
      <c r="AR233" s="57">
        <f t="shared" si="198"/>
        <v>0</v>
      </c>
      <c r="AS233" s="56" t="str">
        <f t="shared" si="199"/>
        <v/>
      </c>
      <c r="AT233" s="57" t="str">
        <f t="shared" si="200"/>
        <v/>
      </c>
      <c r="AU233" s="58" t="str">
        <f t="shared" si="201"/>
        <v/>
      </c>
      <c r="AV233" s="59" t="str">
        <f t="shared" si="202"/>
        <v/>
      </c>
      <c r="AW233" s="60">
        <f t="shared" si="203"/>
        <v>0</v>
      </c>
      <c r="AX233" s="94"/>
      <c r="AY233" s="140">
        <v>247</v>
      </c>
      <c r="AZ233" s="2"/>
      <c r="BA233" s="418"/>
      <c r="BB233" s="13"/>
      <c r="BC233" s="4" t="s">
        <v>298</v>
      </c>
      <c r="BD233" s="16" t="s">
        <v>462</v>
      </c>
      <c r="BE233" s="16" t="s">
        <v>25</v>
      </c>
      <c r="BF233" s="16" t="s">
        <v>19</v>
      </c>
      <c r="BG233" s="124"/>
      <c r="BH233" s="26" t="s">
        <v>561</v>
      </c>
      <c r="BI233" s="6"/>
      <c r="BJ233" s="7"/>
      <c r="BK233" s="15"/>
      <c r="BL233" s="149" t="str">
        <f t="shared" si="204"/>
        <v>{"key_code":"k"},{"key_code":"y"},{"key_code":"o"}</v>
      </c>
      <c r="BM233" s="107"/>
      <c r="BN233" s="149" t="str">
        <f t="shared" si="205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06"/>
        <v/>
      </c>
      <c r="G234" s="110" t="str">
        <f t="shared" si="212"/>
        <v/>
      </c>
      <c r="H234" s="110" t="str">
        <f t="shared" si="213"/>
        <v/>
      </c>
      <c r="I234" s="110" t="str">
        <f t="shared" si="207"/>
        <v/>
      </c>
      <c r="J234" s="110" t="str">
        <f t="shared" si="214"/>
        <v/>
      </c>
      <c r="K234" s="110" t="str">
        <f t="shared" si="215"/>
        <v/>
      </c>
      <c r="L234" s="110" t="str">
        <f t="shared" si="208"/>
        <v/>
      </c>
      <c r="M234" s="110" t="str">
        <f t="shared" si="216"/>
        <v/>
      </c>
      <c r="N234" s="110" t="str">
        <f t="shared" si="209"/>
        <v/>
      </c>
      <c r="O234" s="110" t="str">
        <f t="shared" si="217"/>
        <v/>
      </c>
      <c r="P234" s="110" t="str">
        <f t="shared" si="210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21"/>
        <v/>
      </c>
      <c r="S234" s="110" t="str">
        <f t="shared" si="222"/>
        <v/>
      </c>
      <c r="T234" s="110" t="str">
        <f t="shared" si="223"/>
        <v/>
      </c>
      <c r="U234" s="353"/>
      <c r="V234" s="116" t="str">
        <f t="shared" si="211"/>
        <v/>
      </c>
      <c r="W234" s="110" t="str">
        <f t="shared" si="219"/>
        <v/>
      </c>
      <c r="X234" s="110" t="str">
        <f t="shared" si="220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83"/>
        <v>2</v>
      </c>
      <c r="AC234" s="27" t="str">
        <f t="shared" si="184"/>
        <v>C</v>
      </c>
      <c r="AD234" s="27">
        <f t="shared" si="185"/>
        <v>1</v>
      </c>
      <c r="AE234" s="27">
        <f t="shared" si="186"/>
        <v>2</v>
      </c>
      <c r="AF234" s="34">
        <f t="shared" si="187"/>
        <v>1207959552</v>
      </c>
      <c r="AG234" s="218">
        <f t="shared" si="188"/>
        <v>1</v>
      </c>
      <c r="AH234" s="94"/>
      <c r="AI234" s="56" t="str">
        <f t="shared" si="189"/>
        <v/>
      </c>
      <c r="AJ234" s="57" t="str">
        <f t="shared" si="190"/>
        <v/>
      </c>
      <c r="AK234" s="58" t="str">
        <f t="shared" si="191"/>
        <v/>
      </c>
      <c r="AL234" s="59" t="str">
        <f t="shared" si="192"/>
        <v/>
      </c>
      <c r="AM234" s="57">
        <f t="shared" si="193"/>
        <v>0</v>
      </c>
      <c r="AN234" s="56" t="str">
        <f t="shared" si="194"/>
        <v/>
      </c>
      <c r="AO234" s="57" t="str">
        <f t="shared" si="195"/>
        <v/>
      </c>
      <c r="AP234" s="58" t="str">
        <f t="shared" si="196"/>
        <v/>
      </c>
      <c r="AQ234" s="59" t="str">
        <f t="shared" si="197"/>
        <v/>
      </c>
      <c r="AR234" s="57">
        <f t="shared" si="198"/>
        <v>0</v>
      </c>
      <c r="AS234" s="56" t="str">
        <f t="shared" si="199"/>
        <v/>
      </c>
      <c r="AT234" s="57" t="str">
        <f t="shared" si="200"/>
        <v/>
      </c>
      <c r="AU234" s="58" t="str">
        <f t="shared" si="201"/>
        <v/>
      </c>
      <c r="AV234" s="59" t="str">
        <f t="shared" si="202"/>
        <v/>
      </c>
      <c r="AW234" s="60">
        <f t="shared" si="203"/>
        <v>0</v>
      </c>
      <c r="AX234" s="94"/>
      <c r="AY234" s="140">
        <v>248</v>
      </c>
      <c r="AZ234" s="2"/>
      <c r="BA234" s="418"/>
      <c r="BB234" s="13"/>
      <c r="BC234" s="4" t="s">
        <v>298</v>
      </c>
      <c r="BD234" s="16" t="s">
        <v>462</v>
      </c>
      <c r="BE234" s="16" t="s">
        <v>46</v>
      </c>
      <c r="BF234" s="16" t="s">
        <v>50</v>
      </c>
      <c r="BG234" s="124"/>
      <c r="BH234" s="26" t="s">
        <v>562</v>
      </c>
      <c r="BI234" s="6"/>
      <c r="BJ234" s="7"/>
      <c r="BK234" s="15"/>
      <c r="BL234" s="149" t="str">
        <f t="shared" si="204"/>
        <v>{"key_code":"n"},{"key_code":"y"},{"key_code":"a"}</v>
      </c>
      <c r="BM234" s="107"/>
      <c r="BN234" s="149" t="str">
        <f t="shared" si="205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06"/>
        <v/>
      </c>
      <c r="G235" s="110" t="str">
        <f t="shared" si="212"/>
        <v/>
      </c>
      <c r="H235" s="110" t="str">
        <f t="shared" si="213"/>
        <v/>
      </c>
      <c r="I235" s="110" t="str">
        <f t="shared" si="207"/>
        <v/>
      </c>
      <c r="J235" s="110" t="str">
        <f t="shared" si="214"/>
        <v/>
      </c>
      <c r="K235" s="110" t="str">
        <f t="shared" si="215"/>
        <v/>
      </c>
      <c r="L235" s="110" t="str">
        <f t="shared" si="208"/>
        <v/>
      </c>
      <c r="M235" s="110" t="str">
        <f t="shared" si="216"/>
        <v/>
      </c>
      <c r="N235" s="110" t="str">
        <f t="shared" si="209"/>
        <v/>
      </c>
      <c r="O235" s="110" t="str">
        <f t="shared" si="217"/>
        <v/>
      </c>
      <c r="P235" s="110" t="str">
        <f t="shared" si="210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21"/>
        <v/>
      </c>
      <c r="S235" s="110" t="str">
        <f t="shared" si="222"/>
        <v/>
      </c>
      <c r="T235" s="110" t="str">
        <f t="shared" si="223"/>
        <v/>
      </c>
      <c r="U235" s="353"/>
      <c r="V235" s="116" t="str">
        <f t="shared" si="211"/>
        <v/>
      </c>
      <c r="W235" s="110" t="str">
        <f t="shared" si="219"/>
        <v/>
      </c>
      <c r="X235" s="110" t="str">
        <f t="shared" si="220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83"/>
        <v>2</v>
      </c>
      <c r="AC235" s="27" t="str">
        <f t="shared" si="184"/>
        <v>C</v>
      </c>
      <c r="AD235" s="27">
        <f t="shared" si="185"/>
        <v>1</v>
      </c>
      <c r="AE235" s="27">
        <f t="shared" si="186"/>
        <v>2</v>
      </c>
      <c r="AF235" s="34">
        <f t="shared" si="187"/>
        <v>138412032</v>
      </c>
      <c r="AG235" s="218">
        <f t="shared" si="188"/>
        <v>1</v>
      </c>
      <c r="AH235" s="94"/>
      <c r="AI235" s="56" t="str">
        <f t="shared" si="189"/>
        <v/>
      </c>
      <c r="AJ235" s="57" t="str">
        <f t="shared" si="190"/>
        <v/>
      </c>
      <c r="AK235" s="58" t="str">
        <f t="shared" si="191"/>
        <v/>
      </c>
      <c r="AL235" s="59" t="str">
        <f t="shared" si="192"/>
        <v/>
      </c>
      <c r="AM235" s="57">
        <f t="shared" si="193"/>
        <v>0</v>
      </c>
      <c r="AN235" s="56" t="str">
        <f t="shared" si="194"/>
        <v/>
      </c>
      <c r="AO235" s="57" t="str">
        <f t="shared" si="195"/>
        <v/>
      </c>
      <c r="AP235" s="58" t="str">
        <f t="shared" si="196"/>
        <v/>
      </c>
      <c r="AQ235" s="59" t="str">
        <f t="shared" si="197"/>
        <v/>
      </c>
      <c r="AR235" s="57">
        <f t="shared" si="198"/>
        <v>0</v>
      </c>
      <c r="AS235" s="56" t="str">
        <f t="shared" si="199"/>
        <v/>
      </c>
      <c r="AT235" s="57" t="str">
        <f t="shared" si="200"/>
        <v/>
      </c>
      <c r="AU235" s="58" t="str">
        <f t="shared" si="201"/>
        <v/>
      </c>
      <c r="AV235" s="59" t="str">
        <f t="shared" si="202"/>
        <v/>
      </c>
      <c r="AW235" s="60">
        <f t="shared" si="203"/>
        <v>0</v>
      </c>
      <c r="AX235" s="94"/>
      <c r="AY235" s="140">
        <v>249</v>
      </c>
      <c r="AZ235" s="2"/>
      <c r="BA235" s="418"/>
      <c r="BB235" s="13"/>
      <c r="BC235" s="4" t="s">
        <v>298</v>
      </c>
      <c r="BD235" s="16" t="s">
        <v>462</v>
      </c>
      <c r="BE235" s="16" t="s">
        <v>46</v>
      </c>
      <c r="BF235" s="16" t="s">
        <v>21</v>
      </c>
      <c r="BG235" s="124"/>
      <c r="BH235" s="26" t="s">
        <v>563</v>
      </c>
      <c r="BI235" s="6"/>
      <c r="BJ235" s="7"/>
      <c r="BK235" s="15"/>
      <c r="BL235" s="149" t="str">
        <f t="shared" si="204"/>
        <v>{"key_code":"n"},{"key_code":"y"},{"key_code":"u"}</v>
      </c>
      <c r="BM235" s="107"/>
      <c r="BN235" s="149" t="str">
        <f t="shared" si="205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06"/>
        <v/>
      </c>
      <c r="G236" s="110" t="str">
        <f t="shared" si="212"/>
        <v/>
      </c>
      <c r="H236" s="110" t="str">
        <f t="shared" si="213"/>
        <v/>
      </c>
      <c r="I236" s="110" t="str">
        <f t="shared" si="207"/>
        <v/>
      </c>
      <c r="J236" s="110" t="str">
        <f t="shared" si="214"/>
        <v/>
      </c>
      <c r="K236" s="110" t="str">
        <f t="shared" si="215"/>
        <v/>
      </c>
      <c r="L236" s="110" t="str">
        <f t="shared" si="208"/>
        <v/>
      </c>
      <c r="M236" s="110" t="str">
        <f t="shared" si="216"/>
        <v/>
      </c>
      <c r="N236" s="110" t="str">
        <f t="shared" si="209"/>
        <v/>
      </c>
      <c r="O236" s="110" t="str">
        <f t="shared" si="217"/>
        <v/>
      </c>
      <c r="P236" s="110" t="str">
        <f t="shared" si="210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21"/>
        <v/>
      </c>
      <c r="S236" s="110" t="str">
        <f t="shared" si="222"/>
        <v/>
      </c>
      <c r="T236" s="110" t="str">
        <f t="shared" si="223"/>
        <v/>
      </c>
      <c r="U236" s="353"/>
      <c r="V236" s="116" t="str">
        <f t="shared" si="211"/>
        <v/>
      </c>
      <c r="W236" s="110" t="str">
        <f t="shared" si="219"/>
        <v/>
      </c>
      <c r="X236" s="110" t="str">
        <f t="shared" si="220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83"/>
        <v>2</v>
      </c>
      <c r="AC236" s="27" t="str">
        <f t="shared" si="184"/>
        <v>C</v>
      </c>
      <c r="AD236" s="27">
        <f t="shared" si="185"/>
        <v>1</v>
      </c>
      <c r="AE236" s="27">
        <f t="shared" si="186"/>
        <v>2</v>
      </c>
      <c r="AF236" s="34">
        <f t="shared" si="187"/>
        <v>135266304</v>
      </c>
      <c r="AG236" s="218">
        <f t="shared" si="188"/>
        <v>1</v>
      </c>
      <c r="AH236" s="94"/>
      <c r="AI236" s="56" t="str">
        <f t="shared" si="189"/>
        <v/>
      </c>
      <c r="AJ236" s="57" t="str">
        <f t="shared" si="190"/>
        <v/>
      </c>
      <c r="AK236" s="58" t="str">
        <f t="shared" si="191"/>
        <v/>
      </c>
      <c r="AL236" s="59" t="str">
        <f t="shared" si="192"/>
        <v/>
      </c>
      <c r="AM236" s="57">
        <f t="shared" si="193"/>
        <v>0</v>
      </c>
      <c r="AN236" s="56" t="str">
        <f t="shared" si="194"/>
        <v/>
      </c>
      <c r="AO236" s="57" t="str">
        <f t="shared" si="195"/>
        <v/>
      </c>
      <c r="AP236" s="58" t="str">
        <f t="shared" si="196"/>
        <v/>
      </c>
      <c r="AQ236" s="59" t="str">
        <f t="shared" si="197"/>
        <v/>
      </c>
      <c r="AR236" s="57">
        <f t="shared" si="198"/>
        <v>0</v>
      </c>
      <c r="AS236" s="56" t="str">
        <f t="shared" si="199"/>
        <v/>
      </c>
      <c r="AT236" s="57" t="str">
        <f t="shared" si="200"/>
        <v/>
      </c>
      <c r="AU236" s="58" t="str">
        <f t="shared" si="201"/>
        <v/>
      </c>
      <c r="AV236" s="59" t="str">
        <f t="shared" si="202"/>
        <v/>
      </c>
      <c r="AW236" s="60">
        <f t="shared" si="203"/>
        <v>0</v>
      </c>
      <c r="AX236" s="94"/>
      <c r="AY236" s="140">
        <v>250</v>
      </c>
      <c r="AZ236" s="2"/>
      <c r="BA236" s="418"/>
      <c r="BB236" s="13"/>
      <c r="BC236" s="4" t="s">
        <v>298</v>
      </c>
      <c r="BD236" s="16" t="s">
        <v>462</v>
      </c>
      <c r="BE236" s="16" t="s">
        <v>46</v>
      </c>
      <c r="BF236" s="16" t="s">
        <v>19</v>
      </c>
      <c r="BG236" s="124"/>
      <c r="BH236" s="26" t="s">
        <v>564</v>
      </c>
      <c r="BI236" s="6"/>
      <c r="BJ236" s="7"/>
      <c r="BK236" s="15"/>
      <c r="BL236" s="149" t="str">
        <f t="shared" si="204"/>
        <v>{"key_code":"n"},{"key_code":"y"},{"key_code":"o"}</v>
      </c>
      <c r="BM236" s="107"/>
      <c r="BN236" s="149" t="str">
        <f t="shared" si="205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06"/>
        <v/>
      </c>
      <c r="G237" s="110" t="str">
        <f t="shared" si="212"/>
        <v/>
      </c>
      <c r="H237" s="110" t="str">
        <f t="shared" si="213"/>
        <v/>
      </c>
      <c r="I237" s="110" t="str">
        <f t="shared" si="207"/>
        <v/>
      </c>
      <c r="J237" s="110" t="str">
        <f t="shared" si="214"/>
        <v/>
      </c>
      <c r="K237" s="110" t="str">
        <f t="shared" si="215"/>
        <v/>
      </c>
      <c r="L237" s="110" t="str">
        <f t="shared" si="208"/>
        <v/>
      </c>
      <c r="M237" s="110" t="str">
        <f t="shared" si="216"/>
        <v/>
      </c>
      <c r="N237" s="110" t="str">
        <f t="shared" si="209"/>
        <v/>
      </c>
      <c r="O237" s="110" t="str">
        <f t="shared" si="217"/>
        <v/>
      </c>
      <c r="P237" s="110" t="str">
        <f t="shared" si="210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21"/>
        <v/>
      </c>
      <c r="S237" s="110" t="str">
        <f t="shared" si="222"/>
        <v/>
      </c>
      <c r="T237" s="110" t="str">
        <f t="shared" si="223"/>
        <v/>
      </c>
      <c r="U237" s="353"/>
      <c r="V237" s="116" t="str">
        <f t="shared" si="211"/>
        <v/>
      </c>
      <c r="W237" s="110" t="str">
        <f t="shared" si="219"/>
        <v/>
      </c>
      <c r="X237" s="110" t="str">
        <f t="shared" si="220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83"/>
        <v>2</v>
      </c>
      <c r="AC237" s="27" t="str">
        <f t="shared" si="184"/>
        <v>C</v>
      </c>
      <c r="AD237" s="27">
        <f t="shared" si="185"/>
        <v>1</v>
      </c>
      <c r="AE237" s="27">
        <f t="shared" si="186"/>
        <v>2</v>
      </c>
      <c r="AF237" s="34">
        <f t="shared" si="187"/>
        <v>1610612736</v>
      </c>
      <c r="AG237" s="218">
        <f t="shared" si="188"/>
        <v>1</v>
      </c>
      <c r="AH237" s="94"/>
      <c r="AI237" s="56" t="str">
        <f t="shared" si="189"/>
        <v/>
      </c>
      <c r="AJ237" s="57" t="str">
        <f t="shared" si="190"/>
        <v/>
      </c>
      <c r="AK237" s="58" t="str">
        <f t="shared" si="191"/>
        <v/>
      </c>
      <c r="AL237" s="59" t="str">
        <f t="shared" si="192"/>
        <v/>
      </c>
      <c r="AM237" s="57">
        <f t="shared" si="193"/>
        <v>0</v>
      </c>
      <c r="AN237" s="56" t="str">
        <f t="shared" si="194"/>
        <v/>
      </c>
      <c r="AO237" s="57" t="str">
        <f t="shared" si="195"/>
        <v/>
      </c>
      <c r="AP237" s="58" t="str">
        <f t="shared" si="196"/>
        <v/>
      </c>
      <c r="AQ237" s="59" t="str">
        <f t="shared" si="197"/>
        <v/>
      </c>
      <c r="AR237" s="57">
        <f t="shared" si="198"/>
        <v>0</v>
      </c>
      <c r="AS237" s="56" t="str">
        <f t="shared" si="199"/>
        <v/>
      </c>
      <c r="AT237" s="57" t="str">
        <f t="shared" si="200"/>
        <v/>
      </c>
      <c r="AU237" s="58" t="str">
        <f t="shared" si="201"/>
        <v/>
      </c>
      <c r="AV237" s="59" t="str">
        <f t="shared" si="202"/>
        <v/>
      </c>
      <c r="AW237" s="60">
        <f t="shared" si="203"/>
        <v>0</v>
      </c>
      <c r="AX237" s="94"/>
      <c r="AY237" s="140">
        <v>251</v>
      </c>
      <c r="AZ237" s="2"/>
      <c r="BA237" s="418"/>
      <c r="BB237" s="13"/>
      <c r="BC237" s="4" t="s">
        <v>298</v>
      </c>
      <c r="BD237" s="16" t="s">
        <v>462</v>
      </c>
      <c r="BE237" s="16" t="s">
        <v>49</v>
      </c>
      <c r="BF237" s="16" t="s">
        <v>50</v>
      </c>
      <c r="BG237" s="124"/>
      <c r="BH237" s="26" t="s">
        <v>565</v>
      </c>
      <c r="BI237" s="6"/>
      <c r="BJ237" s="7"/>
      <c r="BK237" s="15"/>
      <c r="BL237" s="149" t="str">
        <f t="shared" si="204"/>
        <v>{"key_code":"t"},{"key_code":"y"},{"key_code":"a"}</v>
      </c>
      <c r="BM237" s="107"/>
      <c r="BN237" s="149" t="str">
        <f t="shared" si="205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06"/>
        <v/>
      </c>
      <c r="G238" s="110" t="str">
        <f t="shared" si="212"/>
        <v/>
      </c>
      <c r="H238" s="110" t="str">
        <f t="shared" si="213"/>
        <v/>
      </c>
      <c r="I238" s="110" t="str">
        <f t="shared" si="207"/>
        <v/>
      </c>
      <c r="J238" s="110" t="str">
        <f t="shared" si="214"/>
        <v/>
      </c>
      <c r="K238" s="110" t="str">
        <f t="shared" si="215"/>
        <v/>
      </c>
      <c r="L238" s="110" t="str">
        <f t="shared" si="208"/>
        <v/>
      </c>
      <c r="M238" s="110" t="str">
        <f t="shared" si="216"/>
        <v/>
      </c>
      <c r="N238" s="110" t="str">
        <f t="shared" si="209"/>
        <v/>
      </c>
      <c r="O238" s="110" t="str">
        <f t="shared" si="217"/>
        <v/>
      </c>
      <c r="P238" s="110" t="str">
        <f t="shared" si="210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21"/>
        <v/>
      </c>
      <c r="S238" s="110" t="str">
        <f t="shared" si="222"/>
        <v/>
      </c>
      <c r="T238" s="110" t="str">
        <f t="shared" si="223"/>
        <v/>
      </c>
      <c r="U238" s="353"/>
      <c r="V238" s="116" t="str">
        <f t="shared" si="211"/>
        <v/>
      </c>
      <c r="W238" s="110" t="str">
        <f t="shared" si="219"/>
        <v/>
      </c>
      <c r="X238" s="110" t="str">
        <f t="shared" si="220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83"/>
        <v>2</v>
      </c>
      <c r="AC238" s="27" t="str">
        <f t="shared" si="184"/>
        <v>C</v>
      </c>
      <c r="AD238" s="27">
        <f t="shared" si="185"/>
        <v>1</v>
      </c>
      <c r="AE238" s="27">
        <f t="shared" si="186"/>
        <v>2</v>
      </c>
      <c r="AF238" s="34">
        <f t="shared" si="187"/>
        <v>541065216</v>
      </c>
      <c r="AG238" s="218">
        <f t="shared" si="188"/>
        <v>1</v>
      </c>
      <c r="AH238" s="94"/>
      <c r="AI238" s="56" t="str">
        <f t="shared" si="189"/>
        <v/>
      </c>
      <c r="AJ238" s="57" t="str">
        <f t="shared" si="190"/>
        <v/>
      </c>
      <c r="AK238" s="58" t="str">
        <f t="shared" si="191"/>
        <v/>
      </c>
      <c r="AL238" s="59" t="str">
        <f t="shared" si="192"/>
        <v/>
      </c>
      <c r="AM238" s="57">
        <f t="shared" si="193"/>
        <v>0</v>
      </c>
      <c r="AN238" s="56" t="str">
        <f t="shared" si="194"/>
        <v/>
      </c>
      <c r="AO238" s="57" t="str">
        <f t="shared" si="195"/>
        <v/>
      </c>
      <c r="AP238" s="58" t="str">
        <f t="shared" si="196"/>
        <v/>
      </c>
      <c r="AQ238" s="59" t="str">
        <f t="shared" si="197"/>
        <v/>
      </c>
      <c r="AR238" s="57">
        <f t="shared" si="198"/>
        <v>0</v>
      </c>
      <c r="AS238" s="56" t="str">
        <f t="shared" si="199"/>
        <v/>
      </c>
      <c r="AT238" s="57" t="str">
        <f t="shared" si="200"/>
        <v/>
      </c>
      <c r="AU238" s="58" t="str">
        <f t="shared" si="201"/>
        <v/>
      </c>
      <c r="AV238" s="59" t="str">
        <f t="shared" si="202"/>
        <v/>
      </c>
      <c r="AW238" s="60">
        <f t="shared" si="203"/>
        <v>0</v>
      </c>
      <c r="AX238" s="94"/>
      <c r="AY238" s="140">
        <v>252</v>
      </c>
      <c r="AZ238" s="2"/>
      <c r="BA238" s="418"/>
      <c r="BB238" s="13"/>
      <c r="BC238" s="4" t="s">
        <v>298</v>
      </c>
      <c r="BD238" s="16" t="s">
        <v>462</v>
      </c>
      <c r="BE238" s="16" t="s">
        <v>49</v>
      </c>
      <c r="BF238" s="16" t="s">
        <v>21</v>
      </c>
      <c r="BG238" s="124"/>
      <c r="BH238" s="26" t="s">
        <v>566</v>
      </c>
      <c r="BI238" s="6"/>
      <c r="BJ238" s="7"/>
      <c r="BK238" s="15"/>
      <c r="BL238" s="149" t="str">
        <f t="shared" si="204"/>
        <v>{"key_code":"t"},{"key_code":"y"},{"key_code":"u"}</v>
      </c>
      <c r="BM238" s="107"/>
      <c r="BN238" s="149" t="str">
        <f t="shared" si="205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06"/>
        <v/>
      </c>
      <c r="G239" s="110" t="str">
        <f t="shared" si="212"/>
        <v/>
      </c>
      <c r="H239" s="110" t="str">
        <f t="shared" si="213"/>
        <v/>
      </c>
      <c r="I239" s="110" t="str">
        <f t="shared" si="207"/>
        <v/>
      </c>
      <c r="J239" s="110" t="str">
        <f t="shared" si="214"/>
        <v/>
      </c>
      <c r="K239" s="110" t="str">
        <f t="shared" si="215"/>
        <v/>
      </c>
      <c r="L239" s="110" t="str">
        <f t="shared" si="208"/>
        <v/>
      </c>
      <c r="M239" s="110" t="str">
        <f t="shared" si="216"/>
        <v/>
      </c>
      <c r="N239" s="110" t="str">
        <f t="shared" si="209"/>
        <v/>
      </c>
      <c r="O239" s="110" t="str">
        <f t="shared" si="217"/>
        <v/>
      </c>
      <c r="P239" s="110" t="str">
        <f t="shared" si="210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21"/>
        <v/>
      </c>
      <c r="S239" s="110" t="str">
        <f t="shared" si="222"/>
        <v/>
      </c>
      <c r="T239" s="110" t="str">
        <f t="shared" si="223"/>
        <v/>
      </c>
      <c r="U239" s="353"/>
      <c r="V239" s="116" t="str">
        <f t="shared" si="211"/>
        <v/>
      </c>
      <c r="W239" s="110" t="str">
        <f t="shared" si="219"/>
        <v/>
      </c>
      <c r="X239" s="110" t="str">
        <f t="shared" si="220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83"/>
        <v>2</v>
      </c>
      <c r="AC239" s="27" t="str">
        <f t="shared" si="184"/>
        <v>C</v>
      </c>
      <c r="AD239" s="27">
        <f t="shared" si="185"/>
        <v>1</v>
      </c>
      <c r="AE239" s="27">
        <f t="shared" si="186"/>
        <v>2</v>
      </c>
      <c r="AF239" s="34">
        <f t="shared" si="187"/>
        <v>537919488</v>
      </c>
      <c r="AG239" s="218">
        <f t="shared" si="188"/>
        <v>1</v>
      </c>
      <c r="AH239" s="94"/>
      <c r="AI239" s="56" t="str">
        <f t="shared" si="189"/>
        <v/>
      </c>
      <c r="AJ239" s="57" t="str">
        <f t="shared" si="190"/>
        <v/>
      </c>
      <c r="AK239" s="58" t="str">
        <f t="shared" si="191"/>
        <v/>
      </c>
      <c r="AL239" s="59" t="str">
        <f t="shared" si="192"/>
        <v/>
      </c>
      <c r="AM239" s="57">
        <f t="shared" si="193"/>
        <v>0</v>
      </c>
      <c r="AN239" s="56" t="str">
        <f t="shared" si="194"/>
        <v/>
      </c>
      <c r="AO239" s="57" t="str">
        <f t="shared" si="195"/>
        <v/>
      </c>
      <c r="AP239" s="58" t="str">
        <f t="shared" si="196"/>
        <v/>
      </c>
      <c r="AQ239" s="59" t="str">
        <f t="shared" si="197"/>
        <v/>
      </c>
      <c r="AR239" s="57">
        <f t="shared" si="198"/>
        <v>0</v>
      </c>
      <c r="AS239" s="56" t="str">
        <f t="shared" si="199"/>
        <v/>
      </c>
      <c r="AT239" s="57" t="str">
        <f t="shared" si="200"/>
        <v/>
      </c>
      <c r="AU239" s="58" t="str">
        <f t="shared" si="201"/>
        <v/>
      </c>
      <c r="AV239" s="59" t="str">
        <f t="shared" si="202"/>
        <v/>
      </c>
      <c r="AW239" s="60">
        <f t="shared" si="203"/>
        <v>0</v>
      </c>
      <c r="AX239" s="94"/>
      <c r="AY239" s="140">
        <v>253</v>
      </c>
      <c r="AZ239" s="2"/>
      <c r="BA239" s="418"/>
      <c r="BB239" s="13"/>
      <c r="BC239" s="4" t="s">
        <v>298</v>
      </c>
      <c r="BD239" s="16" t="s">
        <v>462</v>
      </c>
      <c r="BE239" s="16" t="s">
        <v>49</v>
      </c>
      <c r="BF239" s="16" t="s">
        <v>19</v>
      </c>
      <c r="BG239" s="124"/>
      <c r="BH239" s="26" t="s">
        <v>567</v>
      </c>
      <c r="BI239" s="6"/>
      <c r="BJ239" s="7"/>
      <c r="BK239" s="15"/>
      <c r="BL239" s="149" t="str">
        <f t="shared" si="204"/>
        <v>{"key_code":"t"},{"key_code":"y"},{"key_code":"o"}</v>
      </c>
      <c r="BM239" s="107"/>
      <c r="BN239" s="149" t="str">
        <f t="shared" si="205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06"/>
        <v/>
      </c>
      <c r="G240" s="110" t="str">
        <f t="shared" si="212"/>
        <v/>
      </c>
      <c r="H240" s="110" t="str">
        <f t="shared" si="213"/>
        <v/>
      </c>
      <c r="I240" s="110" t="str">
        <f t="shared" si="207"/>
        <v/>
      </c>
      <c r="J240" s="110" t="str">
        <f t="shared" si="214"/>
        <v/>
      </c>
      <c r="K240" s="110" t="str">
        <f t="shared" si="215"/>
        <v/>
      </c>
      <c r="L240" s="110" t="str">
        <f t="shared" si="208"/>
        <v/>
      </c>
      <c r="M240" s="110" t="str">
        <f t="shared" si="216"/>
        <v/>
      </c>
      <c r="N240" s="110" t="str">
        <f t="shared" si="209"/>
        <v/>
      </c>
      <c r="O240" s="110" t="str">
        <f t="shared" si="217"/>
        <v/>
      </c>
      <c r="P240" s="110" t="str">
        <f t="shared" si="210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21"/>
        <v/>
      </c>
      <c r="S240" s="110" t="str">
        <f t="shared" si="222"/>
        <v/>
      </c>
      <c r="T240" s="110" t="str">
        <f t="shared" si="223"/>
        <v/>
      </c>
      <c r="U240" s="353"/>
      <c r="V240" s="116" t="str">
        <f t="shared" si="211"/>
        <v/>
      </c>
      <c r="W240" s="110" t="str">
        <f t="shared" si="219"/>
        <v/>
      </c>
      <c r="X240" s="110" t="str">
        <f t="shared" si="220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83"/>
        <v>2</v>
      </c>
      <c r="AC240" s="27" t="str">
        <f t="shared" si="184"/>
        <v>C</v>
      </c>
      <c r="AD240" s="27">
        <f t="shared" si="185"/>
        <v>1</v>
      </c>
      <c r="AE240" s="27">
        <f t="shared" si="186"/>
        <v>2</v>
      </c>
      <c r="AF240" s="34">
        <f t="shared" si="187"/>
        <v>275951648768</v>
      </c>
      <c r="AG240" s="218">
        <f t="shared" si="188"/>
        <v>1</v>
      </c>
      <c r="AH240" s="94"/>
      <c r="AI240" s="56" t="str">
        <f t="shared" si="189"/>
        <v/>
      </c>
      <c r="AJ240" s="57" t="str">
        <f t="shared" si="190"/>
        <v/>
      </c>
      <c r="AK240" s="58" t="str">
        <f t="shared" si="191"/>
        <v/>
      </c>
      <c r="AL240" s="59" t="str">
        <f t="shared" si="192"/>
        <v/>
      </c>
      <c r="AM240" s="57">
        <f t="shared" si="193"/>
        <v>0</v>
      </c>
      <c r="AN240" s="56" t="str">
        <f t="shared" si="194"/>
        <v/>
      </c>
      <c r="AO240" s="57" t="str">
        <f t="shared" si="195"/>
        <v/>
      </c>
      <c r="AP240" s="58" t="str">
        <f t="shared" si="196"/>
        <v/>
      </c>
      <c r="AQ240" s="59" t="str">
        <f t="shared" si="197"/>
        <v/>
      </c>
      <c r="AR240" s="57">
        <f t="shared" si="198"/>
        <v>0</v>
      </c>
      <c r="AS240" s="56" t="str">
        <f t="shared" si="199"/>
        <v/>
      </c>
      <c r="AT240" s="57" t="str">
        <f t="shared" si="200"/>
        <v/>
      </c>
      <c r="AU240" s="58" t="str">
        <f t="shared" si="201"/>
        <v/>
      </c>
      <c r="AV240" s="59" t="str">
        <f t="shared" si="202"/>
        <v/>
      </c>
      <c r="AW240" s="60">
        <f t="shared" si="203"/>
        <v>0</v>
      </c>
      <c r="AX240" s="94"/>
      <c r="AY240" s="140">
        <v>254</v>
      </c>
      <c r="AZ240" s="2"/>
      <c r="BA240" s="418"/>
      <c r="BB240" s="13"/>
      <c r="BC240" s="4" t="s">
        <v>298</v>
      </c>
      <c r="BD240" s="16" t="s">
        <v>462</v>
      </c>
      <c r="BE240" s="16" t="s">
        <v>86</v>
      </c>
      <c r="BF240" s="16" t="s">
        <v>50</v>
      </c>
      <c r="BG240" s="124"/>
      <c r="BH240" s="26" t="s">
        <v>568</v>
      </c>
      <c r="BI240" s="6"/>
      <c r="BJ240" s="7"/>
      <c r="BK240" s="15"/>
      <c r="BL240" s="149" t="str">
        <f t="shared" si="204"/>
        <v>{"key_code":"h"},{"key_code":"y"},{"key_code":"a"}</v>
      </c>
      <c r="BM240" s="107"/>
      <c r="BN240" s="149" t="str">
        <f t="shared" si="205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06"/>
        <v/>
      </c>
      <c r="G241" s="110" t="str">
        <f t="shared" si="212"/>
        <v/>
      </c>
      <c r="H241" s="110" t="str">
        <f t="shared" si="213"/>
        <v/>
      </c>
      <c r="I241" s="110" t="str">
        <f t="shared" si="207"/>
        <v/>
      </c>
      <c r="J241" s="110" t="str">
        <f t="shared" si="214"/>
        <v/>
      </c>
      <c r="K241" s="110" t="str">
        <f t="shared" si="215"/>
        <v/>
      </c>
      <c r="L241" s="110" t="str">
        <f t="shared" si="208"/>
        <v/>
      </c>
      <c r="M241" s="110" t="str">
        <f t="shared" si="216"/>
        <v/>
      </c>
      <c r="N241" s="110" t="str">
        <f t="shared" si="209"/>
        <v/>
      </c>
      <c r="O241" s="110" t="str">
        <f t="shared" si="217"/>
        <v/>
      </c>
      <c r="P241" s="110" t="str">
        <f t="shared" si="210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21"/>
        <v/>
      </c>
      <c r="S241" s="110" t="str">
        <f t="shared" si="222"/>
        <v/>
      </c>
      <c r="T241" s="110" t="str">
        <f t="shared" si="223"/>
        <v/>
      </c>
      <c r="U241" s="353"/>
      <c r="V241" s="116" t="str">
        <f t="shared" si="211"/>
        <v/>
      </c>
      <c r="W241" s="110" t="str">
        <f t="shared" si="219"/>
        <v/>
      </c>
      <c r="X241" s="110" t="str">
        <f t="shared" si="220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83"/>
        <v>2</v>
      </c>
      <c r="AC241" s="27" t="str">
        <f t="shared" si="184"/>
        <v>C</v>
      </c>
      <c r="AD241" s="27">
        <f t="shared" si="185"/>
        <v>1</v>
      </c>
      <c r="AE241" s="27">
        <f t="shared" si="186"/>
        <v>2</v>
      </c>
      <c r="AF241" s="34">
        <f t="shared" si="187"/>
        <v>274882101248</v>
      </c>
      <c r="AG241" s="218">
        <f t="shared" si="188"/>
        <v>1</v>
      </c>
      <c r="AH241" s="94"/>
      <c r="AI241" s="56" t="str">
        <f t="shared" si="189"/>
        <v/>
      </c>
      <c r="AJ241" s="57" t="str">
        <f t="shared" si="190"/>
        <v/>
      </c>
      <c r="AK241" s="58" t="str">
        <f t="shared" si="191"/>
        <v/>
      </c>
      <c r="AL241" s="59" t="str">
        <f t="shared" si="192"/>
        <v/>
      </c>
      <c r="AM241" s="57">
        <f t="shared" si="193"/>
        <v>0</v>
      </c>
      <c r="AN241" s="56" t="str">
        <f t="shared" si="194"/>
        <v/>
      </c>
      <c r="AO241" s="57" t="str">
        <f t="shared" si="195"/>
        <v/>
      </c>
      <c r="AP241" s="58" t="str">
        <f t="shared" si="196"/>
        <v/>
      </c>
      <c r="AQ241" s="59" t="str">
        <f t="shared" si="197"/>
        <v/>
      </c>
      <c r="AR241" s="57">
        <f t="shared" si="198"/>
        <v>0</v>
      </c>
      <c r="AS241" s="56" t="str">
        <f t="shared" si="199"/>
        <v/>
      </c>
      <c r="AT241" s="57" t="str">
        <f t="shared" si="200"/>
        <v/>
      </c>
      <c r="AU241" s="58" t="str">
        <f t="shared" si="201"/>
        <v/>
      </c>
      <c r="AV241" s="59" t="str">
        <f t="shared" si="202"/>
        <v/>
      </c>
      <c r="AW241" s="60">
        <f t="shared" si="203"/>
        <v>0</v>
      </c>
      <c r="AX241" s="94"/>
      <c r="AY241" s="140">
        <v>255</v>
      </c>
      <c r="AZ241" s="2"/>
      <c r="BA241" s="418"/>
      <c r="BB241" s="13"/>
      <c r="BC241" s="4" t="s">
        <v>298</v>
      </c>
      <c r="BD241" s="16" t="s">
        <v>462</v>
      </c>
      <c r="BE241" s="16" t="s">
        <v>86</v>
      </c>
      <c r="BF241" s="16" t="s">
        <v>21</v>
      </c>
      <c r="BG241" s="124"/>
      <c r="BH241" s="26" t="s">
        <v>569</v>
      </c>
      <c r="BI241" s="6"/>
      <c r="BJ241" s="7"/>
      <c r="BK241" s="15"/>
      <c r="BL241" s="149" t="str">
        <f t="shared" si="204"/>
        <v>{"key_code":"h"},{"key_code":"y"},{"key_code":"u"}</v>
      </c>
      <c r="BM241" s="107"/>
      <c r="BN241" s="149" t="str">
        <f t="shared" si="205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06"/>
        <v/>
      </c>
      <c r="G242" s="110" t="str">
        <f t="shared" si="212"/>
        <v/>
      </c>
      <c r="H242" s="110" t="str">
        <f t="shared" si="213"/>
        <v/>
      </c>
      <c r="I242" s="110" t="str">
        <f t="shared" si="207"/>
        <v/>
      </c>
      <c r="J242" s="110" t="str">
        <f t="shared" si="214"/>
        <v/>
      </c>
      <c r="K242" s="110" t="str">
        <f t="shared" si="215"/>
        <v/>
      </c>
      <c r="L242" s="110" t="str">
        <f t="shared" si="208"/>
        <v/>
      </c>
      <c r="M242" s="110" t="str">
        <f t="shared" si="216"/>
        <v/>
      </c>
      <c r="N242" s="110" t="str">
        <f t="shared" si="209"/>
        <v/>
      </c>
      <c r="O242" s="110" t="str">
        <f t="shared" si="217"/>
        <v/>
      </c>
      <c r="P242" s="110" t="str">
        <f t="shared" si="210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21"/>
        <v/>
      </c>
      <c r="S242" s="110" t="str">
        <f t="shared" si="222"/>
        <v/>
      </c>
      <c r="T242" s="110" t="str">
        <f t="shared" si="223"/>
        <v/>
      </c>
      <c r="U242" s="353"/>
      <c r="V242" s="116" t="str">
        <f t="shared" si="211"/>
        <v/>
      </c>
      <c r="W242" s="110" t="str">
        <f t="shared" si="219"/>
        <v/>
      </c>
      <c r="X242" s="110" t="str">
        <f t="shared" si="220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83"/>
        <v>2</v>
      </c>
      <c r="AC242" s="27" t="str">
        <f t="shared" si="184"/>
        <v>C</v>
      </c>
      <c r="AD242" s="27">
        <f t="shared" si="185"/>
        <v>1</v>
      </c>
      <c r="AE242" s="27">
        <f t="shared" si="186"/>
        <v>2</v>
      </c>
      <c r="AF242" s="34">
        <f t="shared" si="187"/>
        <v>274878955520</v>
      </c>
      <c r="AG242" s="218">
        <f t="shared" si="188"/>
        <v>1</v>
      </c>
      <c r="AH242" s="94"/>
      <c r="AI242" s="56" t="str">
        <f t="shared" si="189"/>
        <v/>
      </c>
      <c r="AJ242" s="57" t="str">
        <f t="shared" si="190"/>
        <v/>
      </c>
      <c r="AK242" s="58" t="str">
        <f t="shared" si="191"/>
        <v/>
      </c>
      <c r="AL242" s="59" t="str">
        <f t="shared" si="192"/>
        <v/>
      </c>
      <c r="AM242" s="57">
        <f t="shared" si="193"/>
        <v>0</v>
      </c>
      <c r="AN242" s="56" t="str">
        <f t="shared" si="194"/>
        <v/>
      </c>
      <c r="AO242" s="57" t="str">
        <f t="shared" si="195"/>
        <v/>
      </c>
      <c r="AP242" s="58" t="str">
        <f t="shared" si="196"/>
        <v/>
      </c>
      <c r="AQ242" s="59" t="str">
        <f t="shared" si="197"/>
        <v/>
      </c>
      <c r="AR242" s="57">
        <f t="shared" si="198"/>
        <v>0</v>
      </c>
      <c r="AS242" s="56" t="str">
        <f t="shared" si="199"/>
        <v/>
      </c>
      <c r="AT242" s="57" t="str">
        <f t="shared" si="200"/>
        <v/>
      </c>
      <c r="AU242" s="58" t="str">
        <f t="shared" si="201"/>
        <v/>
      </c>
      <c r="AV242" s="59" t="str">
        <f t="shared" si="202"/>
        <v/>
      </c>
      <c r="AW242" s="60">
        <f t="shared" si="203"/>
        <v>0</v>
      </c>
      <c r="AX242" s="94"/>
      <c r="AY242" s="140">
        <v>256</v>
      </c>
      <c r="AZ242" s="2"/>
      <c r="BA242" s="418"/>
      <c r="BB242" s="13"/>
      <c r="BC242" s="4" t="s">
        <v>298</v>
      </c>
      <c r="BD242" s="16" t="s">
        <v>462</v>
      </c>
      <c r="BE242" s="16" t="s">
        <v>86</v>
      </c>
      <c r="BF242" s="16" t="s">
        <v>19</v>
      </c>
      <c r="BG242" s="124"/>
      <c r="BH242" s="26" t="s">
        <v>570</v>
      </c>
      <c r="BI242" s="6"/>
      <c r="BJ242" s="7"/>
      <c r="BK242" s="15"/>
      <c r="BL242" s="149" t="str">
        <f t="shared" si="204"/>
        <v>{"key_code":"h"},{"key_code":"y"},{"key_code":"o"}</v>
      </c>
      <c r="BM242" s="107"/>
      <c r="BN242" s="149" t="str">
        <f t="shared" si="205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06"/>
        <v/>
      </c>
      <c r="G243" s="110" t="str">
        <f t="shared" si="212"/>
        <v/>
      </c>
      <c r="H243" s="110" t="str">
        <f t="shared" si="213"/>
        <v/>
      </c>
      <c r="I243" s="110" t="str">
        <f t="shared" si="207"/>
        <v/>
      </c>
      <c r="J243" s="110" t="str">
        <f t="shared" si="214"/>
        <v/>
      </c>
      <c r="K243" s="110" t="str">
        <f t="shared" si="215"/>
        <v/>
      </c>
      <c r="L243" s="110" t="str">
        <f t="shared" si="208"/>
        <v/>
      </c>
      <c r="M243" s="110" t="str">
        <f t="shared" si="216"/>
        <v/>
      </c>
      <c r="N243" s="110" t="str">
        <f t="shared" si="209"/>
        <v/>
      </c>
      <c r="O243" s="110" t="str">
        <f t="shared" si="217"/>
        <v/>
      </c>
      <c r="P243" s="110" t="str">
        <f t="shared" si="210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18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21"/>
        <v/>
      </c>
      <c r="S243" s="110" t="str">
        <f t="shared" si="222"/>
        <v/>
      </c>
      <c r="T243" s="110" t="str">
        <f t="shared" si="223"/>
        <v/>
      </c>
      <c r="U243" s="353"/>
      <c r="V243" s="116" t="str">
        <f t="shared" si="211"/>
        <v/>
      </c>
      <c r="W243" s="110" t="str">
        <f t="shared" si="219"/>
        <v/>
      </c>
      <c r="X243" s="110" t="str">
        <f t="shared" si="220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83"/>
        <v>2</v>
      </c>
      <c r="AC243" s="27" t="str">
        <f t="shared" si="184"/>
        <v>C</v>
      </c>
      <c r="AD243" s="27">
        <f t="shared" si="185"/>
        <v>1</v>
      </c>
      <c r="AE243" s="27">
        <f t="shared" si="186"/>
        <v>2</v>
      </c>
      <c r="AF243" s="34">
        <f t="shared" si="187"/>
        <v>9895604649984</v>
      </c>
      <c r="AG243" s="218">
        <f t="shared" si="188"/>
        <v>0</v>
      </c>
      <c r="AH243" s="94"/>
      <c r="AI243" s="56" t="str">
        <f t="shared" si="189"/>
        <v/>
      </c>
      <c r="AJ243" s="57" t="str">
        <f t="shared" si="190"/>
        <v/>
      </c>
      <c r="AK243" s="58" t="str">
        <f t="shared" si="191"/>
        <v/>
      </c>
      <c r="AL243" s="59" t="str">
        <f t="shared" si="192"/>
        <v/>
      </c>
      <c r="AM243" s="57">
        <f t="shared" si="193"/>
        <v>0</v>
      </c>
      <c r="AN243" s="56" t="str">
        <f t="shared" si="194"/>
        <v/>
      </c>
      <c r="AO243" s="57" t="str">
        <f t="shared" si="195"/>
        <v/>
      </c>
      <c r="AP243" s="58" t="str">
        <f t="shared" si="196"/>
        <v/>
      </c>
      <c r="AQ243" s="59" t="str">
        <f t="shared" si="197"/>
        <v/>
      </c>
      <c r="AR243" s="57">
        <f t="shared" si="198"/>
        <v>0</v>
      </c>
      <c r="AS243" s="56" t="str">
        <f t="shared" si="199"/>
        <v/>
      </c>
      <c r="AT243" s="57" t="str">
        <f t="shared" si="200"/>
        <v/>
      </c>
      <c r="AU243" s="58" t="str">
        <f t="shared" si="201"/>
        <v/>
      </c>
      <c r="AV243" s="59" t="str">
        <f t="shared" si="202"/>
        <v/>
      </c>
      <c r="AW243" s="60">
        <f t="shared" si="203"/>
        <v>0</v>
      </c>
      <c r="AX243" s="94"/>
      <c r="AY243" s="140">
        <v>403</v>
      </c>
      <c r="AZ243" s="2"/>
      <c r="BA243" s="418"/>
      <c r="BB243" s="13" t="s">
        <v>296</v>
      </c>
      <c r="BC243" s="4" t="s">
        <v>298</v>
      </c>
      <c r="BD243" s="16" t="s">
        <v>462</v>
      </c>
      <c r="BE243" s="16" t="s">
        <v>260</v>
      </c>
      <c r="BF243" s="16" t="s">
        <v>709</v>
      </c>
      <c r="BG243" s="124"/>
      <c r="BH243" s="26"/>
      <c r="BI243" s="6" t="s">
        <v>520</v>
      </c>
      <c r="BJ243" s="7" t="s">
        <v>521</v>
      </c>
      <c r="BK243" s="15" t="s">
        <v>522</v>
      </c>
      <c r="BL243" s="149" t="str">
        <f t="shared" si="204"/>
        <v>{"key_code":"return_or_enter"}</v>
      </c>
      <c r="BM243" s="107"/>
      <c r="BN243" s="149" t="str">
        <f t="shared" si="205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06"/>
        <v/>
      </c>
      <c r="G244" s="110" t="str">
        <f t="shared" si="212"/>
        <v/>
      </c>
      <c r="H244" s="110" t="str">
        <f t="shared" si="213"/>
        <v/>
      </c>
      <c r="I244" s="110" t="str">
        <f t="shared" si="207"/>
        <v/>
      </c>
      <c r="J244" s="110" t="str">
        <f t="shared" si="214"/>
        <v/>
      </c>
      <c r="K244" s="110" t="str">
        <f t="shared" si="215"/>
        <v/>
      </c>
      <c r="L244" s="110" t="str">
        <f t="shared" si="208"/>
        <v/>
      </c>
      <c r="M244" s="110" t="str">
        <f t="shared" si="216"/>
        <v/>
      </c>
      <c r="N244" s="110" t="str">
        <f t="shared" si="209"/>
        <v/>
      </c>
      <c r="O244" s="110" t="str">
        <f t="shared" si="217"/>
        <v/>
      </c>
      <c r="P244" s="110" t="str">
        <f t="shared" si="210"/>
        <v/>
      </c>
      <c r="Q244" s="110" t="str">
        <f t="shared" si="218"/>
        <v/>
      </c>
      <c r="R244" s="110" t="str">
        <f t="shared" si="221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22"/>
        <v/>
      </c>
      <c r="T244" s="110" t="str">
        <f t="shared" si="223"/>
        <v/>
      </c>
      <c r="U244" s="353"/>
      <c r="V244" s="116" t="str">
        <f t="shared" si="211"/>
        <v/>
      </c>
      <c r="W244" s="110" t="str">
        <f t="shared" si="219"/>
        <v/>
      </c>
      <c r="X244" s="110" t="str">
        <f t="shared" si="220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83"/>
        <v>1</v>
      </c>
      <c r="AC244" s="27" t="str">
        <f t="shared" si="184"/>
        <v>A</v>
      </c>
      <c r="AD244" s="27">
        <f t="shared" si="185"/>
        <v>1</v>
      </c>
      <c r="AE244" s="27">
        <f t="shared" si="186"/>
        <v>0</v>
      </c>
      <c r="AF244" s="34">
        <f t="shared" si="187"/>
        <v>16384</v>
      </c>
      <c r="AG244" s="218">
        <f t="shared" si="188"/>
        <v>1</v>
      </c>
      <c r="AH244" s="94"/>
      <c r="AI244" s="56" t="str">
        <f t="shared" si="189"/>
        <v/>
      </c>
      <c r="AJ244" s="57" t="str">
        <f t="shared" si="190"/>
        <v/>
      </c>
      <c r="AK244" s="58" t="str">
        <f t="shared" si="191"/>
        <v/>
      </c>
      <c r="AL244" s="59" t="str">
        <f t="shared" si="192"/>
        <v/>
      </c>
      <c r="AM244" s="57">
        <f t="shared" si="193"/>
        <v>0</v>
      </c>
      <c r="AN244" s="56" t="str">
        <f t="shared" si="194"/>
        <v/>
      </c>
      <c r="AO244" s="57" t="str">
        <f t="shared" si="195"/>
        <v/>
      </c>
      <c r="AP244" s="58" t="str">
        <f t="shared" si="196"/>
        <v/>
      </c>
      <c r="AQ244" s="59" t="str">
        <f t="shared" si="197"/>
        <v/>
      </c>
      <c r="AR244" s="57">
        <f t="shared" si="198"/>
        <v>0</v>
      </c>
      <c r="AS244" s="56" t="str">
        <f t="shared" si="199"/>
        <v/>
      </c>
      <c r="AT244" s="57" t="str">
        <f t="shared" si="200"/>
        <v/>
      </c>
      <c r="AU244" s="58" t="str">
        <f t="shared" si="201"/>
        <v/>
      </c>
      <c r="AV244" s="59" t="str">
        <f t="shared" si="202"/>
        <v/>
      </c>
      <c r="AW244" s="60">
        <f t="shared" si="203"/>
        <v>0</v>
      </c>
      <c r="AX244" s="94"/>
      <c r="AY244" s="140">
        <v>102</v>
      </c>
      <c r="AZ244" s="2"/>
      <c r="BA244" s="418"/>
      <c r="BB244" s="13"/>
      <c r="BC244" s="4" t="s">
        <v>298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04"/>
        <v>{"key_code":"k"},{"key_code":"i"}</v>
      </c>
      <c r="BM244" s="107"/>
      <c r="BN244" s="149" t="str">
        <f t="shared" si="205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06"/>
        <v/>
      </c>
      <c r="G245" s="110" t="str">
        <f t="shared" si="212"/>
        <v/>
      </c>
      <c r="H245" s="110" t="str">
        <f t="shared" si="213"/>
        <v/>
      </c>
      <c r="I245" s="110" t="str">
        <f t="shared" si="207"/>
        <v/>
      </c>
      <c r="J245" s="110" t="str">
        <f t="shared" si="214"/>
        <v/>
      </c>
      <c r="K245" s="110" t="str">
        <f t="shared" si="215"/>
        <v/>
      </c>
      <c r="L245" s="110" t="str">
        <f t="shared" si="208"/>
        <v/>
      </c>
      <c r="M245" s="110" t="str">
        <f t="shared" si="216"/>
        <v/>
      </c>
      <c r="N245" s="110" t="str">
        <f t="shared" si="209"/>
        <v/>
      </c>
      <c r="O245" s="110" t="str">
        <f t="shared" si="217"/>
        <v/>
      </c>
      <c r="P245" s="110" t="str">
        <f t="shared" si="210"/>
        <v/>
      </c>
      <c r="Q245" s="110" t="str">
        <f t="shared" si="218"/>
        <v/>
      </c>
      <c r="R245" s="110" t="str">
        <f t="shared" si="221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22"/>
        <v/>
      </c>
      <c r="T245" s="110" t="str">
        <f t="shared" si="223"/>
        <v/>
      </c>
      <c r="U245" s="353"/>
      <c r="V245" s="116" t="str">
        <f t="shared" si="211"/>
        <v/>
      </c>
      <c r="W245" s="110" t="str">
        <f t="shared" si="219"/>
        <v/>
      </c>
      <c r="X245" s="110" t="str">
        <f t="shared" si="220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83"/>
        <v>1</v>
      </c>
      <c r="AC245" s="27" t="str">
        <f t="shared" si="184"/>
        <v>A</v>
      </c>
      <c r="AD245" s="27">
        <f t="shared" si="185"/>
        <v>1</v>
      </c>
      <c r="AE245" s="27">
        <f t="shared" si="186"/>
        <v>0</v>
      </c>
      <c r="AF245" s="34">
        <f t="shared" si="187"/>
        <v>32768</v>
      </c>
      <c r="AG245" s="218">
        <f t="shared" si="188"/>
        <v>1</v>
      </c>
      <c r="AH245" s="94"/>
      <c r="AI245" s="56" t="str">
        <f t="shared" si="189"/>
        <v/>
      </c>
      <c r="AJ245" s="57" t="str">
        <f t="shared" si="190"/>
        <v/>
      </c>
      <c r="AK245" s="58" t="str">
        <f t="shared" si="191"/>
        <v/>
      </c>
      <c r="AL245" s="59" t="str">
        <f t="shared" si="192"/>
        <v/>
      </c>
      <c r="AM245" s="57">
        <f t="shared" si="193"/>
        <v>0</v>
      </c>
      <c r="AN245" s="56" t="str">
        <f t="shared" si="194"/>
        <v/>
      </c>
      <c r="AO245" s="57" t="str">
        <f t="shared" si="195"/>
        <v/>
      </c>
      <c r="AP245" s="58" t="str">
        <f t="shared" si="196"/>
        <v/>
      </c>
      <c r="AQ245" s="59" t="str">
        <f t="shared" si="197"/>
        <v/>
      </c>
      <c r="AR245" s="57">
        <f t="shared" si="198"/>
        <v>0</v>
      </c>
      <c r="AS245" s="56" t="str">
        <f t="shared" si="199"/>
        <v/>
      </c>
      <c r="AT245" s="57" t="str">
        <f t="shared" si="200"/>
        <v/>
      </c>
      <c r="AU245" s="58" t="str">
        <f t="shared" si="201"/>
        <v/>
      </c>
      <c r="AV245" s="59" t="str">
        <f t="shared" si="202"/>
        <v/>
      </c>
      <c r="AW245" s="60">
        <f t="shared" si="203"/>
        <v>0</v>
      </c>
      <c r="AX245" s="94"/>
      <c r="AY245" s="140">
        <v>103</v>
      </c>
      <c r="AZ245" s="2"/>
      <c r="BA245" s="418"/>
      <c r="BB245" s="13"/>
      <c r="BC245" s="4" t="s">
        <v>298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04"/>
        <v>{"key_code":"t"},{"key_code":"e"}</v>
      </c>
      <c r="BM245" s="107"/>
      <c r="BN245" s="149" t="str">
        <f t="shared" si="205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06"/>
        <v/>
      </c>
      <c r="G246" s="110" t="str">
        <f t="shared" si="212"/>
        <v/>
      </c>
      <c r="H246" s="110" t="str">
        <f t="shared" si="213"/>
        <v/>
      </c>
      <c r="I246" s="110" t="str">
        <f t="shared" si="207"/>
        <v/>
      </c>
      <c r="J246" s="110" t="str">
        <f t="shared" si="214"/>
        <v/>
      </c>
      <c r="K246" s="110" t="str">
        <f t="shared" si="215"/>
        <v/>
      </c>
      <c r="L246" s="110" t="str">
        <f t="shared" si="208"/>
        <v/>
      </c>
      <c r="M246" s="110" t="str">
        <f t="shared" si="216"/>
        <v/>
      </c>
      <c r="N246" s="110" t="str">
        <f t="shared" si="209"/>
        <v/>
      </c>
      <c r="O246" s="110" t="str">
        <f t="shared" si="217"/>
        <v/>
      </c>
      <c r="P246" s="110" t="str">
        <f t="shared" si="210"/>
        <v/>
      </c>
      <c r="Q246" s="110" t="str">
        <f t="shared" si="218"/>
        <v/>
      </c>
      <c r="R246" s="110" t="str">
        <f t="shared" si="221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22"/>
        <v/>
      </c>
      <c r="T246" s="110" t="str">
        <f t="shared" si="223"/>
        <v/>
      </c>
      <c r="U246" s="353"/>
      <c r="V246" s="116" t="str">
        <f t="shared" si="211"/>
        <v/>
      </c>
      <c r="W246" s="110" t="str">
        <f t="shared" si="219"/>
        <v/>
      </c>
      <c r="X246" s="110" t="str">
        <f t="shared" si="220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83"/>
        <v>1</v>
      </c>
      <c r="AC246" s="27" t="str">
        <f t="shared" si="184"/>
        <v>A</v>
      </c>
      <c r="AD246" s="27">
        <f t="shared" si="185"/>
        <v>1</v>
      </c>
      <c r="AE246" s="27">
        <f t="shared" si="186"/>
        <v>0</v>
      </c>
      <c r="AF246" s="34">
        <f t="shared" si="187"/>
        <v>65536</v>
      </c>
      <c r="AG246" s="218">
        <f t="shared" si="188"/>
        <v>1</v>
      </c>
      <c r="AH246" s="94"/>
      <c r="AI246" s="56" t="str">
        <f t="shared" si="189"/>
        <v/>
      </c>
      <c r="AJ246" s="57" t="str">
        <f t="shared" si="190"/>
        <v/>
      </c>
      <c r="AK246" s="58" t="str">
        <f t="shared" si="191"/>
        <v/>
      </c>
      <c r="AL246" s="59" t="str">
        <f t="shared" si="192"/>
        <v/>
      </c>
      <c r="AM246" s="57">
        <f t="shared" si="193"/>
        <v>0</v>
      </c>
      <c r="AN246" s="56" t="str">
        <f t="shared" si="194"/>
        <v/>
      </c>
      <c r="AO246" s="57" t="str">
        <f t="shared" si="195"/>
        <v/>
      </c>
      <c r="AP246" s="58" t="str">
        <f t="shared" si="196"/>
        <v/>
      </c>
      <c r="AQ246" s="59" t="str">
        <f t="shared" si="197"/>
        <v/>
      </c>
      <c r="AR246" s="57">
        <f t="shared" si="198"/>
        <v>0</v>
      </c>
      <c r="AS246" s="56" t="str">
        <f t="shared" si="199"/>
        <v/>
      </c>
      <c r="AT246" s="57" t="str">
        <f t="shared" si="200"/>
        <v/>
      </c>
      <c r="AU246" s="58" t="str">
        <f t="shared" si="201"/>
        <v/>
      </c>
      <c r="AV246" s="59" t="str">
        <f t="shared" si="202"/>
        <v/>
      </c>
      <c r="AW246" s="60">
        <f t="shared" si="203"/>
        <v>0</v>
      </c>
      <c r="AX246" s="94"/>
      <c r="AY246" s="140">
        <v>104</v>
      </c>
      <c r="AZ246" s="2"/>
      <c r="BA246" s="418"/>
      <c r="BB246" s="13"/>
      <c r="BC246" s="4" t="s">
        <v>298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04"/>
        <v>{"key_code":"s"},{"key_code":"i"}</v>
      </c>
      <c r="BM246" s="107"/>
      <c r="BN246" s="149" t="str">
        <f t="shared" si="205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06"/>
        <v/>
      </c>
      <c r="G247" s="110" t="str">
        <f t="shared" si="212"/>
        <v/>
      </c>
      <c r="H247" s="110" t="str">
        <f t="shared" si="213"/>
        <v/>
      </c>
      <c r="I247" s="110" t="str">
        <f t="shared" si="207"/>
        <v/>
      </c>
      <c r="J247" s="110" t="str">
        <f t="shared" si="214"/>
        <v/>
      </c>
      <c r="K247" s="110" t="str">
        <f t="shared" si="215"/>
        <v/>
      </c>
      <c r="L247" s="110" t="str">
        <f t="shared" si="208"/>
        <v/>
      </c>
      <c r="M247" s="110" t="str">
        <f t="shared" si="216"/>
        <v/>
      </c>
      <c r="N247" s="110" t="str">
        <f t="shared" si="209"/>
        <v/>
      </c>
      <c r="O247" s="110" t="str">
        <f t="shared" si="217"/>
        <v/>
      </c>
      <c r="P247" s="110" t="str">
        <f t="shared" si="210"/>
        <v/>
      </c>
      <c r="Q247" s="110" t="str">
        <f t="shared" si="218"/>
        <v/>
      </c>
      <c r="R247" s="110" t="str">
        <f t="shared" si="221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22"/>
        <v/>
      </c>
      <c r="T247" s="110" t="str">
        <f t="shared" si="223"/>
        <v/>
      </c>
      <c r="U247" s="353"/>
      <c r="V247" s="116" t="str">
        <f t="shared" si="211"/>
        <v/>
      </c>
      <c r="W247" s="110" t="str">
        <f t="shared" si="219"/>
        <v/>
      </c>
      <c r="X247" s="110" t="str">
        <f t="shared" si="220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83"/>
        <v>1</v>
      </c>
      <c r="AC247" s="27" t="str">
        <f t="shared" si="184"/>
        <v>A</v>
      </c>
      <c r="AD247" s="27">
        <f t="shared" si="185"/>
        <v>1</v>
      </c>
      <c r="AE247" s="27">
        <f t="shared" si="186"/>
        <v>0</v>
      </c>
      <c r="AF247" s="34">
        <f t="shared" si="187"/>
        <v>1048576</v>
      </c>
      <c r="AG247" s="218">
        <f t="shared" si="188"/>
        <v>1</v>
      </c>
      <c r="AH247" s="94"/>
      <c r="AI247" s="56" t="str">
        <f t="shared" si="189"/>
        <v/>
      </c>
      <c r="AJ247" s="57" t="str">
        <f t="shared" si="190"/>
        <v/>
      </c>
      <c r="AK247" s="58" t="str">
        <f t="shared" si="191"/>
        <v/>
      </c>
      <c r="AL247" s="59" t="str">
        <f t="shared" si="192"/>
        <v/>
      </c>
      <c r="AM247" s="57">
        <f t="shared" si="193"/>
        <v>0</v>
      </c>
      <c r="AN247" s="56" t="str">
        <f t="shared" si="194"/>
        <v/>
      </c>
      <c r="AO247" s="57" t="str">
        <f t="shared" si="195"/>
        <v/>
      </c>
      <c r="AP247" s="58" t="str">
        <f t="shared" si="196"/>
        <v/>
      </c>
      <c r="AQ247" s="59" t="str">
        <f t="shared" si="197"/>
        <v/>
      </c>
      <c r="AR247" s="57">
        <f t="shared" si="198"/>
        <v>0</v>
      </c>
      <c r="AS247" s="56" t="str">
        <f t="shared" si="199"/>
        <v/>
      </c>
      <c r="AT247" s="57" t="str">
        <f t="shared" si="200"/>
        <v/>
      </c>
      <c r="AU247" s="58" t="str">
        <f t="shared" si="201"/>
        <v/>
      </c>
      <c r="AV247" s="59" t="str">
        <f t="shared" si="202"/>
        <v/>
      </c>
      <c r="AW247" s="60">
        <f t="shared" si="203"/>
        <v>0</v>
      </c>
      <c r="AX247" s="94"/>
      <c r="AY247" s="140">
        <v>108</v>
      </c>
      <c r="AZ247" s="2"/>
      <c r="BA247" s="418"/>
      <c r="BB247" s="13"/>
      <c r="BC247" s="4" t="s">
        <v>298</v>
      </c>
      <c r="BD247" s="16"/>
      <c r="BE247" s="16" t="s">
        <v>37</v>
      </c>
      <c r="BF247" s="16"/>
      <c r="BG247" s="124"/>
      <c r="BH247" s="26" t="s">
        <v>37</v>
      </c>
      <c r="BI247" s="6"/>
      <c r="BJ247" s="7"/>
      <c r="BK247" s="15"/>
      <c r="BL247" s="149" t="str">
        <f t="shared" si="204"/>
        <v>{"key_code":"r"},{"key_code":"u"}</v>
      </c>
      <c r="BM247" s="107"/>
      <c r="BN247" s="149" t="str">
        <f t="shared" si="205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06"/>
        <v/>
      </c>
      <c r="G248" s="110" t="str">
        <f t="shared" si="212"/>
        <v/>
      </c>
      <c r="H248" s="110" t="str">
        <f t="shared" si="213"/>
        <v/>
      </c>
      <c r="I248" s="110" t="str">
        <f t="shared" si="207"/>
        <v/>
      </c>
      <c r="J248" s="110" t="str">
        <f t="shared" si="214"/>
        <v/>
      </c>
      <c r="K248" s="110" t="str">
        <f t="shared" si="215"/>
        <v/>
      </c>
      <c r="L248" s="110" t="str">
        <f t="shared" si="208"/>
        <v/>
      </c>
      <c r="M248" s="110" t="str">
        <f t="shared" si="216"/>
        <v/>
      </c>
      <c r="N248" s="110" t="str">
        <f t="shared" si="209"/>
        <v/>
      </c>
      <c r="O248" s="110" t="str">
        <f t="shared" si="217"/>
        <v/>
      </c>
      <c r="P248" s="110" t="str">
        <f t="shared" si="210"/>
        <v/>
      </c>
      <c r="Q248" s="110" t="str">
        <f t="shared" si="218"/>
        <v/>
      </c>
      <c r="R248" s="110" t="str">
        <f t="shared" si="221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22"/>
        <v/>
      </c>
      <c r="T248" s="110" t="str">
        <f t="shared" si="223"/>
        <v/>
      </c>
      <c r="U248" s="353"/>
      <c r="V248" s="116" t="str">
        <f t="shared" si="211"/>
        <v/>
      </c>
      <c r="W248" s="110" t="str">
        <f t="shared" si="219"/>
        <v/>
      </c>
      <c r="X248" s="110" t="str">
        <f t="shared" si="220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83"/>
        <v>1</v>
      </c>
      <c r="AC248" s="27" t="str">
        <f t="shared" si="184"/>
        <v>A</v>
      </c>
      <c r="AD248" s="27">
        <f t="shared" si="185"/>
        <v>1</v>
      </c>
      <c r="AE248" s="27">
        <f t="shared" si="186"/>
        <v>0</v>
      </c>
      <c r="AF248" s="34">
        <f t="shared" si="187"/>
        <v>2097152</v>
      </c>
      <c r="AG248" s="218">
        <f t="shared" si="188"/>
        <v>1</v>
      </c>
      <c r="AH248" s="94"/>
      <c r="AI248" s="56" t="str">
        <f t="shared" si="189"/>
        <v/>
      </c>
      <c r="AJ248" s="57" t="str">
        <f t="shared" si="190"/>
        <v/>
      </c>
      <c r="AK248" s="58" t="str">
        <f t="shared" si="191"/>
        <v/>
      </c>
      <c r="AL248" s="59" t="str">
        <f t="shared" si="192"/>
        <v/>
      </c>
      <c r="AM248" s="57">
        <f t="shared" si="193"/>
        <v>0</v>
      </c>
      <c r="AN248" s="56" t="str">
        <f t="shared" si="194"/>
        <v/>
      </c>
      <c r="AO248" s="57" t="str">
        <f t="shared" si="195"/>
        <v/>
      </c>
      <c r="AP248" s="58" t="str">
        <f t="shared" si="196"/>
        <v/>
      </c>
      <c r="AQ248" s="59" t="str">
        <f t="shared" si="197"/>
        <v/>
      </c>
      <c r="AR248" s="57">
        <f t="shared" si="198"/>
        <v>0</v>
      </c>
      <c r="AS248" s="56" t="str">
        <f t="shared" si="199"/>
        <v/>
      </c>
      <c r="AT248" s="57" t="str">
        <f t="shared" si="200"/>
        <v/>
      </c>
      <c r="AU248" s="58" t="str">
        <f t="shared" si="201"/>
        <v/>
      </c>
      <c r="AV248" s="59" t="str">
        <f t="shared" si="202"/>
        <v/>
      </c>
      <c r="AW248" s="60">
        <f t="shared" si="203"/>
        <v>0</v>
      </c>
      <c r="AX248" s="94"/>
      <c r="AY248" s="140">
        <v>109</v>
      </c>
      <c r="AZ248" s="2"/>
      <c r="BA248" s="418"/>
      <c r="BB248" s="13"/>
      <c r="BC248" s="4" t="s">
        <v>298</v>
      </c>
      <c r="BD248" s="16"/>
      <c r="BE248" s="16" t="s">
        <v>39</v>
      </c>
      <c r="BF248" s="16"/>
      <c r="BG248" s="124"/>
      <c r="BH248" s="26" t="s">
        <v>39</v>
      </c>
      <c r="BI248" s="6"/>
      <c r="BJ248" s="7"/>
      <c r="BK248" s="15"/>
      <c r="BL248" s="149" t="str">
        <f t="shared" si="204"/>
        <v>{"key_code":"s"},{"key_code":"u"}</v>
      </c>
      <c r="BM248" s="107"/>
      <c r="BN248" s="149" t="str">
        <f t="shared" si="205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06"/>
        <v/>
      </c>
      <c r="G249" s="110" t="str">
        <f t="shared" si="212"/>
        <v/>
      </c>
      <c r="H249" s="110" t="str">
        <f t="shared" si="213"/>
        <v/>
      </c>
      <c r="I249" s="110" t="str">
        <f t="shared" si="207"/>
        <v/>
      </c>
      <c r="J249" s="110" t="str">
        <f t="shared" si="214"/>
        <v/>
      </c>
      <c r="K249" s="110" t="str">
        <f t="shared" si="215"/>
        <v/>
      </c>
      <c r="L249" s="110" t="str">
        <f t="shared" si="208"/>
        <v/>
      </c>
      <c r="M249" s="110" t="str">
        <f t="shared" si="216"/>
        <v/>
      </c>
      <c r="N249" s="110" t="str">
        <f t="shared" si="209"/>
        <v/>
      </c>
      <c r="O249" s="110" t="str">
        <f t="shared" si="217"/>
        <v/>
      </c>
      <c r="P249" s="110" t="str">
        <f t="shared" si="210"/>
        <v/>
      </c>
      <c r="Q249" s="110" t="str">
        <f t="shared" si="218"/>
        <v/>
      </c>
      <c r="R249" s="110" t="str">
        <f t="shared" si="221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22"/>
        <v/>
      </c>
      <c r="T249" s="110" t="str">
        <f t="shared" si="223"/>
        <v/>
      </c>
      <c r="U249" s="353"/>
      <c r="V249" s="116" t="str">
        <f t="shared" si="211"/>
        <v/>
      </c>
      <c r="W249" s="110" t="str">
        <f t="shared" si="219"/>
        <v/>
      </c>
      <c r="X249" s="110" t="str">
        <f t="shared" si="220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83"/>
        <v>1</v>
      </c>
      <c r="AC249" s="27" t="str">
        <f t="shared" si="184"/>
        <v>A</v>
      </c>
      <c r="AD249" s="27">
        <f t="shared" si="185"/>
        <v>1</v>
      </c>
      <c r="AE249" s="27">
        <f t="shared" si="186"/>
        <v>0</v>
      </c>
      <c r="AF249" s="34">
        <f t="shared" si="187"/>
        <v>4194304</v>
      </c>
      <c r="AG249" s="218">
        <f t="shared" si="188"/>
        <v>1</v>
      </c>
      <c r="AH249" s="94"/>
      <c r="AI249" s="56" t="str">
        <f t="shared" si="189"/>
        <v/>
      </c>
      <c r="AJ249" s="57" t="str">
        <f t="shared" si="190"/>
        <v/>
      </c>
      <c r="AK249" s="58" t="str">
        <f t="shared" si="191"/>
        <v/>
      </c>
      <c r="AL249" s="59" t="str">
        <f t="shared" si="192"/>
        <v/>
      </c>
      <c r="AM249" s="57">
        <f t="shared" si="193"/>
        <v>0</v>
      </c>
      <c r="AN249" s="56" t="str">
        <f t="shared" si="194"/>
        <v/>
      </c>
      <c r="AO249" s="57" t="str">
        <f t="shared" si="195"/>
        <v/>
      </c>
      <c r="AP249" s="58" t="str">
        <f t="shared" si="196"/>
        <v/>
      </c>
      <c r="AQ249" s="59" t="str">
        <f t="shared" si="197"/>
        <v/>
      </c>
      <c r="AR249" s="57">
        <f t="shared" si="198"/>
        <v>0</v>
      </c>
      <c r="AS249" s="56" t="str">
        <f t="shared" si="199"/>
        <v/>
      </c>
      <c r="AT249" s="57" t="str">
        <f t="shared" si="200"/>
        <v/>
      </c>
      <c r="AU249" s="58" t="str">
        <f t="shared" si="201"/>
        <v/>
      </c>
      <c r="AV249" s="59" t="str">
        <f t="shared" si="202"/>
        <v/>
      </c>
      <c r="AW249" s="60">
        <f t="shared" si="203"/>
        <v>0</v>
      </c>
      <c r="AX249" s="94"/>
      <c r="AY249" s="140">
        <v>110</v>
      </c>
      <c r="AZ249" s="2"/>
      <c r="BA249" s="418"/>
      <c r="BB249" s="13"/>
      <c r="BC249" s="4" t="s">
        <v>298</v>
      </c>
      <c r="BD249" s="16"/>
      <c r="BE249" s="16" t="s">
        <v>41</v>
      </c>
      <c r="BF249" s="16"/>
      <c r="BG249" s="124"/>
      <c r="BH249" s="26" t="s">
        <v>41</v>
      </c>
      <c r="BI249" s="6"/>
      <c r="BJ249" s="7"/>
      <c r="BK249" s="15"/>
      <c r="BL249" s="149" t="str">
        <f t="shared" si="204"/>
        <v>{"key_code":"h"},{"key_code":"e"}</v>
      </c>
      <c r="BM249" s="107"/>
      <c r="BN249" s="149" t="str">
        <f t="shared" si="205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06"/>
        <v/>
      </c>
      <c r="G250" s="110" t="str">
        <f t="shared" si="212"/>
        <v/>
      </c>
      <c r="H250" s="110" t="str">
        <f t="shared" si="213"/>
        <v/>
      </c>
      <c r="I250" s="110" t="str">
        <f t="shared" si="207"/>
        <v/>
      </c>
      <c r="J250" s="110" t="str">
        <f t="shared" si="214"/>
        <v/>
      </c>
      <c r="K250" s="110" t="str">
        <f t="shared" si="215"/>
        <v/>
      </c>
      <c r="L250" s="110" t="str">
        <f t="shared" si="208"/>
        <v/>
      </c>
      <c r="M250" s="110" t="str">
        <f t="shared" si="216"/>
        <v/>
      </c>
      <c r="N250" s="110" t="str">
        <f t="shared" si="209"/>
        <v/>
      </c>
      <c r="O250" s="110" t="str">
        <f t="shared" si="217"/>
        <v/>
      </c>
      <c r="P250" s="110" t="str">
        <f t="shared" si="210"/>
        <v/>
      </c>
      <c r="Q250" s="110" t="str">
        <f t="shared" si="218"/>
        <v/>
      </c>
      <c r="R250" s="110" t="str">
        <f t="shared" si="221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22"/>
        <v/>
      </c>
      <c r="T250" s="110" t="str">
        <f t="shared" si="223"/>
        <v/>
      </c>
      <c r="U250" s="353"/>
      <c r="V250" s="116" t="str">
        <f t="shared" si="211"/>
        <v/>
      </c>
      <c r="W250" s="110" t="str">
        <f t="shared" si="219"/>
        <v/>
      </c>
      <c r="X250" s="110" t="str">
        <f t="shared" si="220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83"/>
        <v>1</v>
      </c>
      <c r="AC250" s="27" t="str">
        <f t="shared" si="184"/>
        <v>A</v>
      </c>
      <c r="AD250" s="27">
        <f t="shared" si="185"/>
        <v>1</v>
      </c>
      <c r="AE250" s="27">
        <f t="shared" si="186"/>
        <v>0</v>
      </c>
      <c r="AF250" s="34">
        <f t="shared" si="187"/>
        <v>33554432</v>
      </c>
      <c r="AG250" s="218">
        <f t="shared" si="188"/>
        <v>1</v>
      </c>
      <c r="AH250" s="94"/>
      <c r="AI250" s="56" t="str">
        <f t="shared" si="189"/>
        <v/>
      </c>
      <c r="AJ250" s="57" t="str">
        <f t="shared" si="190"/>
        <v/>
      </c>
      <c r="AK250" s="58" t="str">
        <f t="shared" si="191"/>
        <v/>
      </c>
      <c r="AL250" s="59" t="str">
        <f t="shared" si="192"/>
        <v/>
      </c>
      <c r="AM250" s="57">
        <f t="shared" si="193"/>
        <v>0</v>
      </c>
      <c r="AN250" s="56" t="str">
        <f t="shared" si="194"/>
        <v/>
      </c>
      <c r="AO250" s="57" t="str">
        <f t="shared" si="195"/>
        <v/>
      </c>
      <c r="AP250" s="58" t="str">
        <f t="shared" si="196"/>
        <v/>
      </c>
      <c r="AQ250" s="59" t="str">
        <f t="shared" si="197"/>
        <v/>
      </c>
      <c r="AR250" s="57">
        <f t="shared" si="198"/>
        <v>0</v>
      </c>
      <c r="AS250" s="56" t="str">
        <f t="shared" si="199"/>
        <v/>
      </c>
      <c r="AT250" s="57" t="str">
        <f t="shared" si="200"/>
        <v/>
      </c>
      <c r="AU250" s="58" t="str">
        <f t="shared" si="201"/>
        <v/>
      </c>
      <c r="AV250" s="59" t="str">
        <f t="shared" si="202"/>
        <v/>
      </c>
      <c r="AW250" s="60">
        <f t="shared" si="203"/>
        <v>0</v>
      </c>
      <c r="AX250" s="94"/>
      <c r="AY250" s="140">
        <v>111</v>
      </c>
      <c r="AZ250" s="2"/>
      <c r="BA250" s="418"/>
      <c r="BB250" s="13"/>
      <c r="BC250" s="4" t="s">
        <v>298</v>
      </c>
      <c r="BD250" s="16"/>
      <c r="BE250" s="16" t="s">
        <v>56</v>
      </c>
      <c r="BF250" s="16"/>
      <c r="BG250" s="124"/>
      <c r="BH250" s="26" t="s">
        <v>56</v>
      </c>
      <c r="BI250" s="6"/>
      <c r="BJ250" s="7"/>
      <c r="BK250" s="15"/>
      <c r="BL250" s="149" t="str">
        <f t="shared" si="204"/>
        <v>{"key_code":"r"},{"key_code":"o"}</v>
      </c>
      <c r="BM250" s="107"/>
      <c r="BN250" s="149" t="str">
        <f t="shared" si="205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06"/>
        <v/>
      </c>
      <c r="G251" s="110" t="str">
        <f t="shared" si="212"/>
        <v/>
      </c>
      <c r="H251" s="110" t="str">
        <f t="shared" si="213"/>
        <v/>
      </c>
      <c r="I251" s="110" t="str">
        <f t="shared" si="207"/>
        <v/>
      </c>
      <c r="J251" s="110" t="str">
        <f t="shared" si="214"/>
        <v/>
      </c>
      <c r="K251" s="110" t="str">
        <f t="shared" si="215"/>
        <v/>
      </c>
      <c r="L251" s="110" t="str">
        <f t="shared" si="208"/>
        <v/>
      </c>
      <c r="M251" s="110" t="str">
        <f t="shared" si="216"/>
        <v/>
      </c>
      <c r="N251" s="110" t="str">
        <f t="shared" si="209"/>
        <v/>
      </c>
      <c r="O251" s="110" t="str">
        <f t="shared" si="217"/>
        <v/>
      </c>
      <c r="P251" s="110" t="str">
        <f t="shared" si="210"/>
        <v/>
      </c>
      <c r="Q251" s="110" t="str">
        <f t="shared" si="218"/>
        <v/>
      </c>
      <c r="R251" s="110" t="str">
        <f t="shared" si="221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22"/>
        <v/>
      </c>
      <c r="T251" s="110" t="str">
        <f t="shared" si="223"/>
        <v/>
      </c>
      <c r="U251" s="353"/>
      <c r="V251" s="116" t="str">
        <f t="shared" si="211"/>
        <v/>
      </c>
      <c r="W251" s="110" t="str">
        <f t="shared" si="219"/>
        <v/>
      </c>
      <c r="X251" s="110" t="str">
        <f t="shared" si="220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83"/>
        <v>1</v>
      </c>
      <c r="AC251" s="27" t="str">
        <f t="shared" si="184"/>
        <v>A</v>
      </c>
      <c r="AD251" s="27">
        <f t="shared" si="185"/>
        <v>1</v>
      </c>
      <c r="AE251" s="27">
        <f t="shared" si="186"/>
        <v>0</v>
      </c>
      <c r="AF251" s="34">
        <f t="shared" si="187"/>
        <v>67108864</v>
      </c>
      <c r="AG251" s="218">
        <f t="shared" si="188"/>
        <v>1</v>
      </c>
      <c r="AH251" s="94"/>
      <c r="AI251" s="56" t="str">
        <f t="shared" si="189"/>
        <v/>
      </c>
      <c r="AJ251" s="57" t="str">
        <f t="shared" si="190"/>
        <v/>
      </c>
      <c r="AK251" s="58" t="str">
        <f t="shared" si="191"/>
        <v/>
      </c>
      <c r="AL251" s="59" t="str">
        <f t="shared" si="192"/>
        <v/>
      </c>
      <c r="AM251" s="57">
        <f t="shared" si="193"/>
        <v>0</v>
      </c>
      <c r="AN251" s="56" t="str">
        <f t="shared" si="194"/>
        <v/>
      </c>
      <c r="AO251" s="57" t="str">
        <f t="shared" si="195"/>
        <v/>
      </c>
      <c r="AP251" s="58" t="str">
        <f t="shared" si="196"/>
        <v/>
      </c>
      <c r="AQ251" s="59" t="str">
        <f t="shared" si="197"/>
        <v/>
      </c>
      <c r="AR251" s="57">
        <f t="shared" si="198"/>
        <v>0</v>
      </c>
      <c r="AS251" s="56" t="str">
        <f t="shared" si="199"/>
        <v/>
      </c>
      <c r="AT251" s="57" t="str">
        <f t="shared" si="200"/>
        <v/>
      </c>
      <c r="AU251" s="58" t="str">
        <f t="shared" si="201"/>
        <v/>
      </c>
      <c r="AV251" s="59" t="str">
        <f t="shared" si="202"/>
        <v/>
      </c>
      <c r="AW251" s="60">
        <f t="shared" si="203"/>
        <v>0</v>
      </c>
      <c r="AX251" s="94"/>
      <c r="AY251" s="140">
        <v>112</v>
      </c>
      <c r="AZ251" s="2"/>
      <c r="BA251" s="418"/>
      <c r="BB251" s="13"/>
      <c r="BC251" s="4" t="s">
        <v>298</v>
      </c>
      <c r="BD251" s="16"/>
      <c r="BE251" s="16" t="s">
        <v>571</v>
      </c>
      <c r="BF251" s="16"/>
      <c r="BG251" s="124"/>
      <c r="BH251" s="26" t="s">
        <v>571</v>
      </c>
      <c r="BI251" s="6"/>
      <c r="BJ251" s="7"/>
      <c r="BK251" s="15"/>
      <c r="BL251" s="149" t="str">
        <f t="shared" si="204"/>
        <v>{"key_code":"k"},{"key_code":"e"}</v>
      </c>
      <c r="BM251" s="107"/>
      <c r="BN251" s="149" t="str">
        <f t="shared" si="205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06"/>
        <v/>
      </c>
      <c r="G252" s="110" t="str">
        <f t="shared" si="212"/>
        <v/>
      </c>
      <c r="H252" s="110" t="str">
        <f t="shared" si="213"/>
        <v/>
      </c>
      <c r="I252" s="110" t="str">
        <f t="shared" si="207"/>
        <v/>
      </c>
      <c r="J252" s="110" t="str">
        <f t="shared" si="214"/>
        <v/>
      </c>
      <c r="K252" s="110" t="str">
        <f t="shared" si="215"/>
        <v/>
      </c>
      <c r="L252" s="110" t="str">
        <f t="shared" si="208"/>
        <v/>
      </c>
      <c r="M252" s="110" t="str">
        <f t="shared" si="216"/>
        <v/>
      </c>
      <c r="N252" s="110" t="str">
        <f t="shared" si="209"/>
        <v/>
      </c>
      <c r="O252" s="110" t="str">
        <f t="shared" si="217"/>
        <v/>
      </c>
      <c r="P252" s="110" t="str">
        <f t="shared" si="210"/>
        <v/>
      </c>
      <c r="Q252" s="110" t="str">
        <f t="shared" si="218"/>
        <v/>
      </c>
      <c r="R252" s="110" t="str">
        <f t="shared" si="221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22"/>
        <v/>
      </c>
      <c r="T252" s="110" t="str">
        <f t="shared" si="223"/>
        <v/>
      </c>
      <c r="U252" s="353"/>
      <c r="V252" s="116" t="str">
        <f t="shared" si="211"/>
        <v/>
      </c>
      <c r="W252" s="110" t="str">
        <f t="shared" si="219"/>
        <v/>
      </c>
      <c r="X252" s="110" t="str">
        <f t="shared" si="220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83"/>
        <v>1</v>
      </c>
      <c r="AC252" s="27" t="str">
        <f t="shared" si="184"/>
        <v>A</v>
      </c>
      <c r="AD252" s="27">
        <f t="shared" si="185"/>
        <v>1</v>
      </c>
      <c r="AE252" s="27">
        <f t="shared" si="186"/>
        <v>0</v>
      </c>
      <c r="AF252" s="34">
        <f t="shared" si="187"/>
        <v>134217728</v>
      </c>
      <c r="AG252" s="218">
        <f t="shared" si="188"/>
        <v>1</v>
      </c>
      <c r="AH252" s="94"/>
      <c r="AI252" s="56" t="str">
        <f t="shared" si="189"/>
        <v/>
      </c>
      <c r="AJ252" s="57" t="str">
        <f t="shared" si="190"/>
        <v/>
      </c>
      <c r="AK252" s="58" t="str">
        <f t="shared" si="191"/>
        <v/>
      </c>
      <c r="AL252" s="59" t="str">
        <f t="shared" si="192"/>
        <v/>
      </c>
      <c r="AM252" s="57">
        <f t="shared" si="193"/>
        <v>0</v>
      </c>
      <c r="AN252" s="56" t="str">
        <f t="shared" si="194"/>
        <v/>
      </c>
      <c r="AO252" s="57" t="str">
        <f t="shared" si="195"/>
        <v/>
      </c>
      <c r="AP252" s="58" t="str">
        <f t="shared" si="196"/>
        <v/>
      </c>
      <c r="AQ252" s="59" t="str">
        <f t="shared" si="197"/>
        <v/>
      </c>
      <c r="AR252" s="57">
        <f t="shared" si="198"/>
        <v>0</v>
      </c>
      <c r="AS252" s="56" t="str">
        <f t="shared" si="199"/>
        <v/>
      </c>
      <c r="AT252" s="57" t="str">
        <f t="shared" si="200"/>
        <v/>
      </c>
      <c r="AU252" s="58" t="str">
        <f t="shared" si="201"/>
        <v/>
      </c>
      <c r="AV252" s="59" t="str">
        <f t="shared" si="202"/>
        <v/>
      </c>
      <c r="AW252" s="60">
        <f t="shared" si="203"/>
        <v>0</v>
      </c>
      <c r="AX252" s="94"/>
      <c r="AY252" s="140">
        <v>113</v>
      </c>
      <c r="AZ252" s="2"/>
      <c r="BA252" s="418"/>
      <c r="BB252" s="13"/>
      <c r="BC252" s="4" t="s">
        <v>298</v>
      </c>
      <c r="BD252" s="16"/>
      <c r="BE252" s="16" t="s">
        <v>60</v>
      </c>
      <c r="BF252" s="16"/>
      <c r="BG252" s="124"/>
      <c r="BH252" s="26" t="s">
        <v>60</v>
      </c>
      <c r="BI252" s="6"/>
      <c r="BJ252" s="7"/>
      <c r="BK252" s="15"/>
      <c r="BL252" s="149" t="str">
        <f t="shared" si="204"/>
        <v>{"key_code":"t"},{"key_code":"o"}</v>
      </c>
      <c r="BM252" s="107"/>
      <c r="BN252" s="149" t="str">
        <f t="shared" si="205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06"/>
        <v/>
      </c>
      <c r="G253" s="110" t="str">
        <f t="shared" si="212"/>
        <v/>
      </c>
      <c r="H253" s="110" t="str">
        <f t="shared" si="213"/>
        <v/>
      </c>
      <c r="I253" s="110" t="str">
        <f t="shared" si="207"/>
        <v/>
      </c>
      <c r="J253" s="110" t="str">
        <f t="shared" si="214"/>
        <v/>
      </c>
      <c r="K253" s="110" t="str">
        <f t="shared" si="215"/>
        <v/>
      </c>
      <c r="L253" s="110" t="str">
        <f t="shared" si="208"/>
        <v/>
      </c>
      <c r="M253" s="110" t="str">
        <f t="shared" si="216"/>
        <v/>
      </c>
      <c r="N253" s="110" t="str">
        <f t="shared" si="209"/>
        <v/>
      </c>
      <c r="O253" s="110" t="str">
        <f t="shared" si="217"/>
        <v/>
      </c>
      <c r="P253" s="110" t="str">
        <f t="shared" si="210"/>
        <v/>
      </c>
      <c r="Q253" s="110" t="str">
        <f t="shared" si="218"/>
        <v/>
      </c>
      <c r="R253" s="110" t="str">
        <f t="shared" si="221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22"/>
        <v/>
      </c>
      <c r="T253" s="110" t="str">
        <f t="shared" si="223"/>
        <v/>
      </c>
      <c r="U253" s="353"/>
      <c r="V253" s="116" t="str">
        <f t="shared" si="211"/>
        <v/>
      </c>
      <c r="W253" s="110" t="str">
        <f t="shared" si="219"/>
        <v/>
      </c>
      <c r="X253" s="110" t="str">
        <f t="shared" si="220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83"/>
        <v>1</v>
      </c>
      <c r="AC253" s="27" t="str">
        <f t="shared" si="184"/>
        <v>A</v>
      </c>
      <c r="AD253" s="27">
        <f t="shared" si="185"/>
        <v>1</v>
      </c>
      <c r="AE253" s="27">
        <f t="shared" si="186"/>
        <v>0</v>
      </c>
      <c r="AF253" s="34">
        <f t="shared" si="187"/>
        <v>268435456</v>
      </c>
      <c r="AG253" s="218">
        <f t="shared" si="188"/>
        <v>1</v>
      </c>
      <c r="AH253" s="94"/>
      <c r="AI253" s="56" t="str">
        <f t="shared" si="189"/>
        <v/>
      </c>
      <c r="AJ253" s="57" t="str">
        <f t="shared" si="190"/>
        <v/>
      </c>
      <c r="AK253" s="58" t="str">
        <f t="shared" si="191"/>
        <v/>
      </c>
      <c r="AL253" s="59" t="str">
        <f t="shared" si="192"/>
        <v/>
      </c>
      <c r="AM253" s="57">
        <f t="shared" si="193"/>
        <v>0</v>
      </c>
      <c r="AN253" s="56" t="str">
        <f t="shared" si="194"/>
        <v/>
      </c>
      <c r="AO253" s="57" t="str">
        <f t="shared" si="195"/>
        <v/>
      </c>
      <c r="AP253" s="58" t="str">
        <f t="shared" si="196"/>
        <v/>
      </c>
      <c r="AQ253" s="59" t="str">
        <f t="shared" si="197"/>
        <v/>
      </c>
      <c r="AR253" s="57">
        <f t="shared" si="198"/>
        <v>0</v>
      </c>
      <c r="AS253" s="56" t="str">
        <f t="shared" si="199"/>
        <v/>
      </c>
      <c r="AT253" s="57" t="str">
        <f t="shared" si="200"/>
        <v/>
      </c>
      <c r="AU253" s="58" t="str">
        <f t="shared" si="201"/>
        <v/>
      </c>
      <c r="AV253" s="59" t="str">
        <f t="shared" si="202"/>
        <v/>
      </c>
      <c r="AW253" s="60">
        <f t="shared" si="203"/>
        <v>0</v>
      </c>
      <c r="AX253" s="94"/>
      <c r="AY253" s="140">
        <v>114</v>
      </c>
      <c r="AZ253" s="2"/>
      <c r="BA253" s="418"/>
      <c r="BB253" s="13"/>
      <c r="BC253" s="4" t="s">
        <v>298</v>
      </c>
      <c r="BD253" s="16"/>
      <c r="BE253" s="16" t="s">
        <v>62</v>
      </c>
      <c r="BF253" s="16"/>
      <c r="BG253" s="124"/>
      <c r="BH253" s="26" t="s">
        <v>62</v>
      </c>
      <c r="BI253" s="6"/>
      <c r="BJ253" s="7"/>
      <c r="BK253" s="15"/>
      <c r="BL253" s="149" t="str">
        <f t="shared" si="204"/>
        <v>{"key_code":"k"},{"key_code":"a"}</v>
      </c>
      <c r="BM253" s="107"/>
      <c r="BN253" s="149" t="str">
        <f t="shared" si="205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06"/>
        <v/>
      </c>
      <c r="G254" s="110" t="str">
        <f t="shared" si="212"/>
        <v/>
      </c>
      <c r="H254" s="110" t="str">
        <f t="shared" si="213"/>
        <v/>
      </c>
      <c r="I254" s="110" t="str">
        <f t="shared" si="207"/>
        <v/>
      </c>
      <c r="J254" s="110" t="str">
        <f t="shared" si="214"/>
        <v/>
      </c>
      <c r="K254" s="110" t="str">
        <f t="shared" si="215"/>
        <v/>
      </c>
      <c r="L254" s="110" t="str">
        <f t="shared" si="208"/>
        <v/>
      </c>
      <c r="M254" s="110" t="str">
        <f t="shared" si="216"/>
        <v/>
      </c>
      <c r="N254" s="110" t="str">
        <f t="shared" si="209"/>
        <v/>
      </c>
      <c r="O254" s="110" t="str">
        <f t="shared" si="217"/>
        <v/>
      </c>
      <c r="P254" s="110" t="str">
        <f t="shared" si="210"/>
        <v/>
      </c>
      <c r="Q254" s="110" t="str">
        <f t="shared" si="218"/>
        <v/>
      </c>
      <c r="R254" s="110" t="str">
        <f t="shared" si="221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22"/>
        <v/>
      </c>
      <c r="T254" s="110" t="str">
        <f t="shared" si="223"/>
        <v/>
      </c>
      <c r="U254" s="353"/>
      <c r="V254" s="116" t="str">
        <f t="shared" si="211"/>
        <v/>
      </c>
      <c r="W254" s="110" t="str">
        <f t="shared" si="219"/>
        <v/>
      </c>
      <c r="X254" s="110" t="str">
        <f t="shared" si="220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83"/>
        <v>1</v>
      </c>
      <c r="AC254" s="27" t="str">
        <f t="shared" si="184"/>
        <v>A</v>
      </c>
      <c r="AD254" s="27">
        <f t="shared" si="185"/>
        <v>1</v>
      </c>
      <c r="AE254" s="27">
        <f t="shared" si="186"/>
        <v>0</v>
      </c>
      <c r="AF254" s="34">
        <f t="shared" si="187"/>
        <v>536870912</v>
      </c>
      <c r="AG254" s="218">
        <f t="shared" si="188"/>
        <v>1</v>
      </c>
      <c r="AH254" s="94"/>
      <c r="AI254" s="56" t="str">
        <f t="shared" si="189"/>
        <v/>
      </c>
      <c r="AJ254" s="57" t="str">
        <f t="shared" si="190"/>
        <v/>
      </c>
      <c r="AK254" s="58" t="str">
        <f t="shared" si="191"/>
        <v/>
      </c>
      <c r="AL254" s="59" t="str">
        <f t="shared" si="192"/>
        <v/>
      </c>
      <c r="AM254" s="57">
        <f t="shared" si="193"/>
        <v>0</v>
      </c>
      <c r="AN254" s="56" t="str">
        <f t="shared" si="194"/>
        <v/>
      </c>
      <c r="AO254" s="57" t="str">
        <f t="shared" si="195"/>
        <v/>
      </c>
      <c r="AP254" s="58" t="str">
        <f t="shared" si="196"/>
        <v/>
      </c>
      <c r="AQ254" s="59" t="str">
        <f t="shared" si="197"/>
        <v/>
      </c>
      <c r="AR254" s="57">
        <f t="shared" si="198"/>
        <v>0</v>
      </c>
      <c r="AS254" s="56" t="str">
        <f t="shared" si="199"/>
        <v/>
      </c>
      <c r="AT254" s="57" t="str">
        <f t="shared" si="200"/>
        <v/>
      </c>
      <c r="AU254" s="58" t="str">
        <f t="shared" si="201"/>
        <v/>
      </c>
      <c r="AV254" s="59" t="str">
        <f t="shared" si="202"/>
        <v/>
      </c>
      <c r="AW254" s="60">
        <f t="shared" si="203"/>
        <v>0</v>
      </c>
      <c r="AX254" s="94"/>
      <c r="AY254" s="140">
        <v>115</v>
      </c>
      <c r="AZ254" s="2"/>
      <c r="BA254" s="418"/>
      <c r="BB254" s="13"/>
      <c r="BC254" s="4" t="s">
        <v>298</v>
      </c>
      <c r="BD254" s="16"/>
      <c r="BE254" s="16" t="s">
        <v>794</v>
      </c>
      <c r="BF254" s="16"/>
      <c r="BG254" s="124"/>
      <c r="BH254" s="26" t="s">
        <v>794</v>
      </c>
      <c r="BI254" s="6"/>
      <c r="BJ254" s="7"/>
      <c r="BK254" s="15"/>
      <c r="BL254" s="149" t="str">
        <f t="shared" si="204"/>
        <v>{"key_code":"x"},{"key_code":"t"},{"key_code":"u"}</v>
      </c>
      <c r="BM254" s="107"/>
      <c r="BN254" s="149" t="str">
        <f t="shared" si="205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06"/>
        <v/>
      </c>
      <c r="G255" s="110" t="str">
        <f t="shared" si="212"/>
        <v/>
      </c>
      <c r="H255" s="110" t="str">
        <f t="shared" si="213"/>
        <v/>
      </c>
      <c r="I255" s="110" t="str">
        <f t="shared" si="207"/>
        <v/>
      </c>
      <c r="J255" s="110" t="str">
        <f t="shared" si="214"/>
        <v/>
      </c>
      <c r="K255" s="110" t="str">
        <f t="shared" si="215"/>
        <v/>
      </c>
      <c r="L255" s="110" t="str">
        <f t="shared" si="208"/>
        <v/>
      </c>
      <c r="M255" s="110" t="str">
        <f t="shared" si="216"/>
        <v/>
      </c>
      <c r="N255" s="110" t="str">
        <f t="shared" si="209"/>
        <v/>
      </c>
      <c r="O255" s="110" t="str">
        <f t="shared" si="217"/>
        <v/>
      </c>
      <c r="P255" s="110" t="str">
        <f t="shared" si="210"/>
        <v/>
      </c>
      <c r="Q255" s="110" t="str">
        <f t="shared" si="218"/>
        <v/>
      </c>
      <c r="R255" s="110" t="str">
        <f t="shared" si="221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22"/>
        <v/>
      </c>
      <c r="T255" s="110" t="str">
        <f t="shared" si="223"/>
        <v/>
      </c>
      <c r="U255" s="353"/>
      <c r="V255" s="116" t="str">
        <f t="shared" si="211"/>
        <v/>
      </c>
      <c r="W255" s="110" t="str">
        <f t="shared" si="219"/>
        <v/>
      </c>
      <c r="X255" s="110" t="str">
        <f t="shared" si="220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83"/>
        <v>1</v>
      </c>
      <c r="AC255" s="27" t="str">
        <f t="shared" si="184"/>
        <v>A</v>
      </c>
      <c r="AD255" s="27">
        <f t="shared" si="185"/>
        <v>1</v>
      </c>
      <c r="AE255" s="27">
        <f t="shared" si="186"/>
        <v>0</v>
      </c>
      <c r="AF255" s="34">
        <f t="shared" si="187"/>
        <v>1073741824</v>
      </c>
      <c r="AG255" s="218">
        <f t="shared" si="188"/>
        <v>1</v>
      </c>
      <c r="AH255" s="94"/>
      <c r="AI255" s="56" t="str">
        <f t="shared" si="189"/>
        <v/>
      </c>
      <c r="AJ255" s="57" t="str">
        <f t="shared" si="190"/>
        <v/>
      </c>
      <c r="AK255" s="58" t="str">
        <f t="shared" si="191"/>
        <v/>
      </c>
      <c r="AL255" s="59" t="str">
        <f t="shared" si="192"/>
        <v/>
      </c>
      <c r="AM255" s="57">
        <f t="shared" si="193"/>
        <v>0</v>
      </c>
      <c r="AN255" s="56" t="str">
        <f t="shared" si="194"/>
        <v/>
      </c>
      <c r="AO255" s="57" t="str">
        <f t="shared" si="195"/>
        <v/>
      </c>
      <c r="AP255" s="58" t="str">
        <f t="shared" si="196"/>
        <v/>
      </c>
      <c r="AQ255" s="59" t="str">
        <f t="shared" si="197"/>
        <v/>
      </c>
      <c r="AR255" s="57">
        <f t="shared" si="198"/>
        <v>0</v>
      </c>
      <c r="AS255" s="56" t="str">
        <f t="shared" si="199"/>
        <v/>
      </c>
      <c r="AT255" s="57" t="str">
        <f t="shared" si="200"/>
        <v/>
      </c>
      <c r="AU255" s="58" t="str">
        <f t="shared" si="201"/>
        <v/>
      </c>
      <c r="AV255" s="59" t="str">
        <f t="shared" si="202"/>
        <v/>
      </c>
      <c r="AW255" s="60">
        <f t="shared" si="203"/>
        <v>0</v>
      </c>
      <c r="AX255" s="94"/>
      <c r="AY255" s="140">
        <v>116</v>
      </c>
      <c r="AZ255" s="2"/>
      <c r="BA255" s="418"/>
      <c r="BB255" s="13"/>
      <c r="BC255" s="4" t="s">
        <v>298</v>
      </c>
      <c r="BD255" s="16"/>
      <c r="BE255" s="16" t="s">
        <v>65</v>
      </c>
      <c r="BF255" s="16"/>
      <c r="BG255" s="124"/>
      <c r="BH255" s="26" t="s">
        <v>65</v>
      </c>
      <c r="BI255" s="6"/>
      <c r="BJ255" s="7"/>
      <c r="BK255" s="15"/>
      <c r="BL255" s="149" t="str">
        <f t="shared" si="204"/>
        <v>{"key_code":"k"},{"key_code":"u"}</v>
      </c>
      <c r="BM255" s="107"/>
      <c r="BN255" s="149" t="str">
        <f t="shared" si="205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06"/>
        <v/>
      </c>
      <c r="G256" s="110" t="str">
        <f t="shared" si="212"/>
        <v/>
      </c>
      <c r="H256" s="110" t="str">
        <f t="shared" si="213"/>
        <v/>
      </c>
      <c r="I256" s="110" t="str">
        <f t="shared" si="207"/>
        <v/>
      </c>
      <c r="J256" s="110" t="str">
        <f t="shared" si="214"/>
        <v/>
      </c>
      <c r="K256" s="110" t="str">
        <f t="shared" si="215"/>
        <v/>
      </c>
      <c r="L256" s="110" t="str">
        <f t="shared" si="208"/>
        <v/>
      </c>
      <c r="M256" s="110" t="str">
        <f t="shared" si="216"/>
        <v/>
      </c>
      <c r="N256" s="110" t="str">
        <f t="shared" si="209"/>
        <v/>
      </c>
      <c r="O256" s="110" t="str">
        <f t="shared" si="217"/>
        <v/>
      </c>
      <c r="P256" s="110" t="str">
        <f t="shared" si="210"/>
        <v/>
      </c>
      <c r="Q256" s="110" t="str">
        <f t="shared" si="218"/>
        <v/>
      </c>
      <c r="R256" s="110" t="str">
        <f t="shared" si="221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22"/>
        <v/>
      </c>
      <c r="T256" s="110" t="str">
        <f t="shared" si="223"/>
        <v/>
      </c>
      <c r="U256" s="353"/>
      <c r="V256" s="116" t="str">
        <f t="shared" si="211"/>
        <v/>
      </c>
      <c r="W256" s="110" t="str">
        <f t="shared" si="219"/>
        <v/>
      </c>
      <c r="X256" s="110" t="str">
        <f t="shared" si="220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83"/>
        <v>1</v>
      </c>
      <c r="AC256" s="27" t="str">
        <f t="shared" si="184"/>
        <v>A</v>
      </c>
      <c r="AD256" s="27">
        <f t="shared" si="185"/>
        <v>1</v>
      </c>
      <c r="AE256" s="27">
        <f t="shared" si="186"/>
        <v>0</v>
      </c>
      <c r="AF256" s="34">
        <f t="shared" si="187"/>
        <v>2147483648</v>
      </c>
      <c r="AG256" s="218">
        <f t="shared" si="188"/>
        <v>1</v>
      </c>
      <c r="AH256" s="94"/>
      <c r="AI256" s="56" t="str">
        <f t="shared" si="189"/>
        <v/>
      </c>
      <c r="AJ256" s="57" t="str">
        <f t="shared" si="190"/>
        <v/>
      </c>
      <c r="AK256" s="58" t="str">
        <f t="shared" si="191"/>
        <v/>
      </c>
      <c r="AL256" s="59" t="str">
        <f t="shared" si="192"/>
        <v/>
      </c>
      <c r="AM256" s="57">
        <f t="shared" si="193"/>
        <v>0</v>
      </c>
      <c r="AN256" s="56" t="str">
        <f t="shared" si="194"/>
        <v/>
      </c>
      <c r="AO256" s="57" t="str">
        <f t="shared" si="195"/>
        <v/>
      </c>
      <c r="AP256" s="58" t="str">
        <f t="shared" si="196"/>
        <v/>
      </c>
      <c r="AQ256" s="59" t="str">
        <f t="shared" si="197"/>
        <v/>
      </c>
      <c r="AR256" s="57">
        <f t="shared" si="198"/>
        <v>0</v>
      </c>
      <c r="AS256" s="56" t="str">
        <f t="shared" si="199"/>
        <v/>
      </c>
      <c r="AT256" s="57" t="str">
        <f t="shared" si="200"/>
        <v/>
      </c>
      <c r="AU256" s="58" t="str">
        <f t="shared" si="201"/>
        <v/>
      </c>
      <c r="AV256" s="59" t="str">
        <f t="shared" si="202"/>
        <v/>
      </c>
      <c r="AW256" s="60">
        <f t="shared" si="203"/>
        <v>0</v>
      </c>
      <c r="AX256" s="94"/>
      <c r="AY256" s="140">
        <v>117</v>
      </c>
      <c r="AZ256" s="2"/>
      <c r="BA256" s="418"/>
      <c r="BB256" s="13"/>
      <c r="BC256" s="4" t="s">
        <v>298</v>
      </c>
      <c r="BD256" s="16"/>
      <c r="BE256" s="16" t="s">
        <v>67</v>
      </c>
      <c r="BF256" s="16"/>
      <c r="BG256" s="124"/>
      <c r="BH256" s="26" t="s">
        <v>67</v>
      </c>
      <c r="BI256" s="6"/>
      <c r="BJ256" s="7"/>
      <c r="BK256" s="15"/>
      <c r="BL256" s="149" t="str">
        <f t="shared" si="204"/>
        <v>{"key_code":"a"}</v>
      </c>
      <c r="BM256" s="107"/>
      <c r="BN256" s="149" t="str">
        <f t="shared" si="205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06"/>
        <v/>
      </c>
      <c r="G257" s="110" t="str">
        <f t="shared" si="212"/>
        <v/>
      </c>
      <c r="H257" s="110" t="str">
        <f t="shared" si="213"/>
        <v/>
      </c>
      <c r="I257" s="110" t="str">
        <f t="shared" si="207"/>
        <v/>
      </c>
      <c r="J257" s="110" t="str">
        <f t="shared" si="214"/>
        <v/>
      </c>
      <c r="K257" s="110" t="str">
        <f t="shared" si="215"/>
        <v/>
      </c>
      <c r="L257" s="110" t="str">
        <f t="shared" si="208"/>
        <v/>
      </c>
      <c r="M257" s="110" t="str">
        <f t="shared" si="216"/>
        <v/>
      </c>
      <c r="N257" s="110" t="str">
        <f t="shared" si="209"/>
        <v/>
      </c>
      <c r="O257" s="110" t="str">
        <f t="shared" si="217"/>
        <v/>
      </c>
      <c r="P257" s="110" t="str">
        <f t="shared" si="210"/>
        <v/>
      </c>
      <c r="Q257" s="110" t="str">
        <f t="shared" si="218"/>
        <v/>
      </c>
      <c r="R257" s="110" t="str">
        <f t="shared" si="221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22"/>
        <v/>
      </c>
      <c r="T257" s="110" t="str">
        <f t="shared" si="223"/>
        <v/>
      </c>
      <c r="U257" s="353"/>
      <c r="V257" s="116" t="str">
        <f t="shared" si="211"/>
        <v/>
      </c>
      <c r="W257" s="110" t="str">
        <f t="shared" si="219"/>
        <v/>
      </c>
      <c r="X257" s="110" t="str">
        <f t="shared" si="220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83"/>
        <v>1</v>
      </c>
      <c r="AC257" s="27" t="str">
        <f t="shared" si="184"/>
        <v>A</v>
      </c>
      <c r="AD257" s="27">
        <f t="shared" si="185"/>
        <v>1</v>
      </c>
      <c r="AE257" s="27">
        <f t="shared" si="186"/>
        <v>0</v>
      </c>
      <c r="AF257" s="34">
        <f t="shared" si="187"/>
        <v>4294967296</v>
      </c>
      <c r="AG257" s="218">
        <f t="shared" si="188"/>
        <v>1</v>
      </c>
      <c r="AH257" s="94"/>
      <c r="AI257" s="56" t="str">
        <f t="shared" si="189"/>
        <v/>
      </c>
      <c r="AJ257" s="57" t="str">
        <f t="shared" si="190"/>
        <v/>
      </c>
      <c r="AK257" s="58" t="str">
        <f t="shared" si="191"/>
        <v/>
      </c>
      <c r="AL257" s="59" t="str">
        <f t="shared" si="192"/>
        <v/>
      </c>
      <c r="AM257" s="57">
        <f t="shared" si="193"/>
        <v>0</v>
      </c>
      <c r="AN257" s="56" t="str">
        <f t="shared" si="194"/>
        <v/>
      </c>
      <c r="AO257" s="57" t="str">
        <f t="shared" si="195"/>
        <v/>
      </c>
      <c r="AP257" s="58" t="str">
        <f t="shared" si="196"/>
        <v/>
      </c>
      <c r="AQ257" s="59" t="str">
        <f t="shared" si="197"/>
        <v/>
      </c>
      <c r="AR257" s="57">
        <f t="shared" si="198"/>
        <v>0</v>
      </c>
      <c r="AS257" s="56" t="str">
        <f t="shared" si="199"/>
        <v/>
      </c>
      <c r="AT257" s="57" t="str">
        <f t="shared" si="200"/>
        <v/>
      </c>
      <c r="AU257" s="58" t="str">
        <f t="shared" si="201"/>
        <v/>
      </c>
      <c r="AV257" s="59" t="str">
        <f t="shared" si="202"/>
        <v/>
      </c>
      <c r="AW257" s="60">
        <f t="shared" si="203"/>
        <v>0</v>
      </c>
      <c r="AX257" s="94"/>
      <c r="AY257" s="140">
        <v>118</v>
      </c>
      <c r="AZ257" s="2"/>
      <c r="BA257" s="418"/>
      <c r="BB257" s="13"/>
      <c r="BC257" s="4" t="s">
        <v>298</v>
      </c>
      <c r="BD257" s="16"/>
      <c r="BE257" s="16" t="s">
        <v>69</v>
      </c>
      <c r="BF257" s="16"/>
      <c r="BG257" s="124"/>
      <c r="BH257" s="26" t="s">
        <v>69</v>
      </c>
      <c r="BI257" s="6"/>
      <c r="BJ257" s="7"/>
      <c r="BK257" s="15"/>
      <c r="BL257" s="149" t="str">
        <f t="shared" si="204"/>
        <v>{"key_code":"i"}</v>
      </c>
      <c r="BM257" s="107"/>
      <c r="BN257" s="149" t="str">
        <f t="shared" si="205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06"/>
        <v/>
      </c>
      <c r="G258" s="110" t="str">
        <f t="shared" si="212"/>
        <v/>
      </c>
      <c r="H258" s="110" t="str">
        <f t="shared" si="213"/>
        <v/>
      </c>
      <c r="I258" s="110" t="str">
        <f t="shared" si="207"/>
        <v/>
      </c>
      <c r="J258" s="110" t="str">
        <f t="shared" si="214"/>
        <v/>
      </c>
      <c r="K258" s="110" t="str">
        <f t="shared" si="215"/>
        <v/>
      </c>
      <c r="L258" s="110" t="str">
        <f t="shared" si="208"/>
        <v/>
      </c>
      <c r="M258" s="110" t="str">
        <f t="shared" si="216"/>
        <v/>
      </c>
      <c r="N258" s="110" t="str">
        <f t="shared" si="209"/>
        <v/>
      </c>
      <c r="O258" s="110" t="str">
        <f t="shared" si="217"/>
        <v/>
      </c>
      <c r="P258" s="110" t="str">
        <f t="shared" si="210"/>
        <v/>
      </c>
      <c r="Q258" s="110" t="str">
        <f t="shared" si="218"/>
        <v/>
      </c>
      <c r="R258" s="110" t="str">
        <f t="shared" si="221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22"/>
        <v/>
      </c>
      <c r="T258" s="110" t="str">
        <f t="shared" si="223"/>
        <v/>
      </c>
      <c r="U258" s="353"/>
      <c r="V258" s="116" t="str">
        <f t="shared" si="211"/>
        <v/>
      </c>
      <c r="W258" s="110" t="str">
        <f t="shared" si="219"/>
        <v/>
      </c>
      <c r="X258" s="110" t="str">
        <f t="shared" si="220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83"/>
        <v>1</v>
      </c>
      <c r="AC258" s="27" t="str">
        <f t="shared" si="184"/>
        <v>A</v>
      </c>
      <c r="AD258" s="27">
        <f t="shared" si="185"/>
        <v>1</v>
      </c>
      <c r="AE258" s="27">
        <f t="shared" si="186"/>
        <v>0</v>
      </c>
      <c r="AF258" s="34">
        <f t="shared" si="187"/>
        <v>8589934592</v>
      </c>
      <c r="AG258" s="218">
        <f t="shared" si="188"/>
        <v>1</v>
      </c>
      <c r="AH258" s="94"/>
      <c r="AI258" s="56" t="str">
        <f t="shared" si="189"/>
        <v/>
      </c>
      <c r="AJ258" s="57" t="str">
        <f t="shared" si="190"/>
        <v/>
      </c>
      <c r="AK258" s="58" t="str">
        <f t="shared" si="191"/>
        <v/>
      </c>
      <c r="AL258" s="59" t="str">
        <f t="shared" si="192"/>
        <v/>
      </c>
      <c r="AM258" s="57">
        <f t="shared" si="193"/>
        <v>0</v>
      </c>
      <c r="AN258" s="56" t="str">
        <f t="shared" si="194"/>
        <v/>
      </c>
      <c r="AO258" s="57" t="str">
        <f t="shared" si="195"/>
        <v/>
      </c>
      <c r="AP258" s="58" t="str">
        <f t="shared" si="196"/>
        <v/>
      </c>
      <c r="AQ258" s="59" t="str">
        <f t="shared" si="197"/>
        <v/>
      </c>
      <c r="AR258" s="57">
        <f t="shared" si="198"/>
        <v>0</v>
      </c>
      <c r="AS258" s="56" t="str">
        <f t="shared" si="199"/>
        <v/>
      </c>
      <c r="AT258" s="57" t="str">
        <f t="shared" si="200"/>
        <v/>
      </c>
      <c r="AU258" s="58" t="str">
        <f t="shared" si="201"/>
        <v/>
      </c>
      <c r="AV258" s="59" t="str">
        <f t="shared" si="202"/>
        <v/>
      </c>
      <c r="AW258" s="60">
        <f t="shared" si="203"/>
        <v>0</v>
      </c>
      <c r="AX258" s="94"/>
      <c r="AY258" s="140">
        <v>119</v>
      </c>
      <c r="AZ258" s="2"/>
      <c r="BA258" s="418"/>
      <c r="BB258" s="13"/>
      <c r="BC258" s="4" t="s">
        <v>298</v>
      </c>
      <c r="BD258" s="16"/>
      <c r="BE258" s="16" t="s">
        <v>71</v>
      </c>
      <c r="BF258" s="16"/>
      <c r="BG258" s="124"/>
      <c r="BH258" s="26" t="s">
        <v>71</v>
      </c>
      <c r="BI258" s="6"/>
      <c r="BJ258" s="7"/>
      <c r="BK258" s="15"/>
      <c r="BL258" s="149" t="str">
        <f t="shared" si="204"/>
        <v>{"key_code":"u"}</v>
      </c>
      <c r="BM258" s="107"/>
      <c r="BN258" s="149" t="str">
        <f t="shared" si="205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06"/>
        <v/>
      </c>
      <c r="G259" s="110" t="str">
        <f t="shared" si="212"/>
        <v/>
      </c>
      <c r="H259" s="110" t="str">
        <f t="shared" si="213"/>
        <v/>
      </c>
      <c r="I259" s="110" t="str">
        <f t="shared" si="207"/>
        <v/>
      </c>
      <c r="J259" s="110" t="str">
        <f t="shared" si="214"/>
        <v/>
      </c>
      <c r="K259" s="110" t="str">
        <f t="shared" si="215"/>
        <v/>
      </c>
      <c r="L259" s="110" t="str">
        <f t="shared" si="208"/>
        <v/>
      </c>
      <c r="M259" s="110" t="str">
        <f t="shared" si="216"/>
        <v/>
      </c>
      <c r="N259" s="110" t="str">
        <f t="shared" si="209"/>
        <v/>
      </c>
      <c r="O259" s="110" t="str">
        <f t="shared" si="217"/>
        <v/>
      </c>
      <c r="P259" s="110" t="str">
        <f t="shared" si="210"/>
        <v/>
      </c>
      <c r="Q259" s="110" t="str">
        <f t="shared" si="218"/>
        <v/>
      </c>
      <c r="R259" s="110" t="str">
        <f t="shared" si="221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22"/>
        <v/>
      </c>
      <c r="T259" s="110" t="str">
        <f t="shared" si="223"/>
        <v/>
      </c>
      <c r="U259" s="353"/>
      <c r="V259" s="116" t="str">
        <f t="shared" si="211"/>
        <v/>
      </c>
      <c r="W259" s="110" t="str">
        <f t="shared" si="219"/>
        <v/>
      </c>
      <c r="X259" s="110" t="str">
        <f t="shared" si="220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83"/>
        <v>1</v>
      </c>
      <c r="AC259" s="27" t="str">
        <f t="shared" si="184"/>
        <v>A</v>
      </c>
      <c r="AD259" s="27">
        <f t="shared" si="185"/>
        <v>1</v>
      </c>
      <c r="AE259" s="27">
        <f t="shared" si="186"/>
        <v>0</v>
      </c>
      <c r="AF259" s="34">
        <f t="shared" si="187"/>
        <v>17179869184</v>
      </c>
      <c r="AG259" s="218">
        <f t="shared" si="188"/>
        <v>1</v>
      </c>
      <c r="AH259" s="94"/>
      <c r="AI259" s="56" t="str">
        <f t="shared" si="189"/>
        <v/>
      </c>
      <c r="AJ259" s="57" t="str">
        <f t="shared" si="190"/>
        <v/>
      </c>
      <c r="AK259" s="58" t="str">
        <f t="shared" si="191"/>
        <v/>
      </c>
      <c r="AL259" s="59" t="str">
        <f t="shared" si="192"/>
        <v/>
      </c>
      <c r="AM259" s="57">
        <f t="shared" si="193"/>
        <v>0</v>
      </c>
      <c r="AN259" s="56" t="str">
        <f t="shared" si="194"/>
        <v/>
      </c>
      <c r="AO259" s="57" t="str">
        <f t="shared" si="195"/>
        <v/>
      </c>
      <c r="AP259" s="58" t="str">
        <f t="shared" si="196"/>
        <v/>
      </c>
      <c r="AQ259" s="59" t="str">
        <f t="shared" si="197"/>
        <v/>
      </c>
      <c r="AR259" s="57">
        <f t="shared" si="198"/>
        <v>0</v>
      </c>
      <c r="AS259" s="56" t="str">
        <f t="shared" si="199"/>
        <v/>
      </c>
      <c r="AT259" s="57" t="str">
        <f t="shared" si="200"/>
        <v/>
      </c>
      <c r="AU259" s="58" t="str">
        <f t="shared" si="201"/>
        <v/>
      </c>
      <c r="AV259" s="59" t="str">
        <f t="shared" si="202"/>
        <v/>
      </c>
      <c r="AW259" s="60">
        <f t="shared" si="203"/>
        <v>0</v>
      </c>
      <c r="AX259" s="94"/>
      <c r="AY259" s="140">
        <v>120</v>
      </c>
      <c r="AZ259" s="2"/>
      <c r="BA259" s="418"/>
      <c r="BB259" s="13"/>
      <c r="BC259" s="4" t="s">
        <v>298</v>
      </c>
      <c r="BD259" s="16"/>
      <c r="BE259" s="16" t="s">
        <v>526</v>
      </c>
      <c r="BF259" s="16"/>
      <c r="BG259" s="124"/>
      <c r="BH259" s="26" t="s">
        <v>526</v>
      </c>
      <c r="BI259" s="6"/>
      <c r="BJ259" s="7"/>
      <c r="BK259" s="15"/>
      <c r="BL259" s="149" t="str">
        <f t="shared" si="204"/>
        <v>{"key_code":"hyphen"}</v>
      </c>
      <c r="BM259" s="107"/>
      <c r="BN259" s="149" t="str">
        <f t="shared" si="205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06"/>
        <v/>
      </c>
      <c r="G260" s="110" t="str">
        <f t="shared" si="212"/>
        <v/>
      </c>
      <c r="H260" s="110" t="str">
        <f t="shared" si="213"/>
        <v/>
      </c>
      <c r="I260" s="110" t="str">
        <f t="shared" si="207"/>
        <v/>
      </c>
      <c r="J260" s="110" t="str">
        <f t="shared" si="214"/>
        <v/>
      </c>
      <c r="K260" s="110" t="str">
        <f t="shared" si="215"/>
        <v/>
      </c>
      <c r="L260" s="110" t="str">
        <f t="shared" si="208"/>
        <v/>
      </c>
      <c r="M260" s="110" t="str">
        <f t="shared" si="216"/>
        <v/>
      </c>
      <c r="N260" s="110" t="str">
        <f t="shared" si="209"/>
        <v/>
      </c>
      <c r="O260" s="110" t="str">
        <f t="shared" si="217"/>
        <v/>
      </c>
      <c r="P260" s="110" t="str">
        <f t="shared" si="210"/>
        <v/>
      </c>
      <c r="Q260" s="110" t="str">
        <f t="shared" si="218"/>
        <v/>
      </c>
      <c r="R260" s="110" t="str">
        <f t="shared" si="221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22"/>
        <v/>
      </c>
      <c r="T260" s="110" t="str">
        <f t="shared" si="223"/>
        <v/>
      </c>
      <c r="U260" s="353"/>
      <c r="V260" s="116" t="str">
        <f t="shared" si="211"/>
        <v/>
      </c>
      <c r="W260" s="110" t="str">
        <f t="shared" si="219"/>
        <v/>
      </c>
      <c r="X260" s="110" t="str">
        <f t="shared" si="220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83"/>
        <v>1</v>
      </c>
      <c r="AC260" s="27" t="str">
        <f t="shared" si="184"/>
        <v>A</v>
      </c>
      <c r="AD260" s="27">
        <f t="shared" si="185"/>
        <v>1</v>
      </c>
      <c r="AE260" s="27">
        <f t="shared" si="186"/>
        <v>0</v>
      </c>
      <c r="AF260" s="34">
        <f t="shared" si="187"/>
        <v>549755813888</v>
      </c>
      <c r="AG260" s="218">
        <f t="shared" si="188"/>
        <v>1</v>
      </c>
      <c r="AH260" s="94"/>
      <c r="AI260" s="56" t="str">
        <f t="shared" si="189"/>
        <v/>
      </c>
      <c r="AJ260" s="57" t="str">
        <f t="shared" si="190"/>
        <v/>
      </c>
      <c r="AK260" s="58" t="str">
        <f t="shared" si="191"/>
        <v/>
      </c>
      <c r="AL260" s="59" t="str">
        <f t="shared" si="192"/>
        <v/>
      </c>
      <c r="AM260" s="57">
        <f t="shared" si="193"/>
        <v>0</v>
      </c>
      <c r="AN260" s="56" t="str">
        <f t="shared" si="194"/>
        <v/>
      </c>
      <c r="AO260" s="57" t="str">
        <f t="shared" si="195"/>
        <v/>
      </c>
      <c r="AP260" s="58" t="str">
        <f t="shared" si="196"/>
        <v/>
      </c>
      <c r="AQ260" s="59" t="str">
        <f t="shared" si="197"/>
        <v/>
      </c>
      <c r="AR260" s="57">
        <f t="shared" si="198"/>
        <v>0</v>
      </c>
      <c r="AS260" s="56" t="str">
        <f t="shared" si="199"/>
        <v/>
      </c>
      <c r="AT260" s="57" t="str">
        <f t="shared" si="200"/>
        <v/>
      </c>
      <c r="AU260" s="58" t="str">
        <f t="shared" si="201"/>
        <v/>
      </c>
      <c r="AV260" s="59" t="str">
        <f t="shared" si="202"/>
        <v/>
      </c>
      <c r="AW260" s="60">
        <f t="shared" si="203"/>
        <v>0</v>
      </c>
      <c r="AX260" s="94"/>
      <c r="AY260" s="140">
        <v>123</v>
      </c>
      <c r="AZ260" s="2"/>
      <c r="BA260" s="418"/>
      <c r="BB260" s="13"/>
      <c r="BC260" s="4" t="s">
        <v>298</v>
      </c>
      <c r="BD260" s="16"/>
      <c r="BE260" s="16" t="s">
        <v>88</v>
      </c>
      <c r="BF260" s="16"/>
      <c r="BG260" s="124"/>
      <c r="BH260" s="26" t="s">
        <v>88</v>
      </c>
      <c r="BI260" s="6"/>
      <c r="BJ260" s="7"/>
      <c r="BK260" s="15"/>
      <c r="BL260" s="149" t="str">
        <f t="shared" si="204"/>
        <v>{"key_code":"h"},{"key_code":"a"}</v>
      </c>
      <c r="BM260" s="107"/>
      <c r="BN260" s="149" t="str">
        <f t="shared" si="205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06"/>
        <v/>
      </c>
      <c r="G261" s="110" t="str">
        <f t="shared" si="212"/>
        <v/>
      </c>
      <c r="H261" s="110" t="str">
        <f t="shared" si="213"/>
        <v/>
      </c>
      <c r="I261" s="110" t="str">
        <f t="shared" si="207"/>
        <v/>
      </c>
      <c r="J261" s="110" t="str">
        <f t="shared" si="214"/>
        <v/>
      </c>
      <c r="K261" s="110" t="str">
        <f t="shared" si="215"/>
        <v/>
      </c>
      <c r="L261" s="110" t="str">
        <f t="shared" si="208"/>
        <v/>
      </c>
      <c r="M261" s="110" t="str">
        <f t="shared" si="216"/>
        <v/>
      </c>
      <c r="N261" s="110" t="str">
        <f t="shared" si="209"/>
        <v/>
      </c>
      <c r="O261" s="110" t="str">
        <f t="shared" si="217"/>
        <v/>
      </c>
      <c r="P261" s="110" t="str">
        <f t="shared" si="210"/>
        <v/>
      </c>
      <c r="Q261" s="110" t="str">
        <f t="shared" si="218"/>
        <v/>
      </c>
      <c r="R261" s="110" t="str">
        <f t="shared" si="221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22"/>
        <v/>
      </c>
      <c r="T261" s="110" t="str">
        <f t="shared" si="223"/>
        <v/>
      </c>
      <c r="U261" s="353"/>
      <c r="V261" s="116" t="str">
        <f t="shared" si="211"/>
        <v/>
      </c>
      <c r="W261" s="110" t="str">
        <f t="shared" si="219"/>
        <v/>
      </c>
      <c r="X261" s="110" t="str">
        <f t="shared" si="220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83"/>
        <v>1</v>
      </c>
      <c r="AC261" s="27" t="str">
        <f t="shared" si="184"/>
        <v>A</v>
      </c>
      <c r="AD261" s="27">
        <f t="shared" si="185"/>
        <v>1</v>
      </c>
      <c r="AE261" s="27">
        <f t="shared" si="186"/>
        <v>0</v>
      </c>
      <c r="AF261" s="34">
        <f t="shared" si="187"/>
        <v>1099511627776</v>
      </c>
      <c r="AG261" s="218">
        <f t="shared" si="188"/>
        <v>1</v>
      </c>
      <c r="AH261" s="94"/>
      <c r="AI261" s="56" t="str">
        <f t="shared" si="189"/>
        <v/>
      </c>
      <c r="AJ261" s="57" t="str">
        <f t="shared" si="190"/>
        <v/>
      </c>
      <c r="AK261" s="58" t="str">
        <f t="shared" si="191"/>
        <v/>
      </c>
      <c r="AL261" s="59" t="str">
        <f t="shared" si="192"/>
        <v/>
      </c>
      <c r="AM261" s="57">
        <f t="shared" si="193"/>
        <v>0</v>
      </c>
      <c r="AN261" s="56" t="str">
        <f t="shared" si="194"/>
        <v/>
      </c>
      <c r="AO261" s="57" t="str">
        <f t="shared" si="195"/>
        <v/>
      </c>
      <c r="AP261" s="58" t="str">
        <f t="shared" si="196"/>
        <v/>
      </c>
      <c r="AQ261" s="59" t="str">
        <f t="shared" si="197"/>
        <v/>
      </c>
      <c r="AR261" s="57">
        <f t="shared" si="198"/>
        <v>0</v>
      </c>
      <c r="AS261" s="56" t="str">
        <f t="shared" si="199"/>
        <v/>
      </c>
      <c r="AT261" s="57" t="str">
        <f t="shared" si="200"/>
        <v/>
      </c>
      <c r="AU261" s="58" t="str">
        <f t="shared" si="201"/>
        <v/>
      </c>
      <c r="AV261" s="59" t="str">
        <f t="shared" si="202"/>
        <v/>
      </c>
      <c r="AW261" s="60">
        <f t="shared" si="203"/>
        <v>0</v>
      </c>
      <c r="AX261" s="94"/>
      <c r="AY261" s="140">
        <v>124</v>
      </c>
      <c r="AZ261" s="2"/>
      <c r="BA261" s="418"/>
      <c r="BB261" s="13"/>
      <c r="BC261" s="4" t="s">
        <v>298</v>
      </c>
      <c r="BD261" s="16"/>
      <c r="BE261" s="16" t="s">
        <v>90</v>
      </c>
      <c r="BF261" s="16"/>
      <c r="BG261" s="124"/>
      <c r="BH261" s="26" t="s">
        <v>90</v>
      </c>
      <c r="BI261" s="6"/>
      <c r="BJ261" s="7"/>
      <c r="BK261" s="15"/>
      <c r="BL261" s="149" t="str">
        <f t="shared" si="204"/>
        <v>{"key_code":"k"},{"key_code":"o"}</v>
      </c>
      <c r="BM261" s="107"/>
      <c r="BN261" s="149" t="str">
        <f t="shared" si="205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06"/>
        <v/>
      </c>
      <c r="G262" s="110" t="str">
        <f t="shared" si="212"/>
        <v/>
      </c>
      <c r="H262" s="110" t="str">
        <f t="shared" si="213"/>
        <v/>
      </c>
      <c r="I262" s="110" t="str">
        <f t="shared" si="207"/>
        <v/>
      </c>
      <c r="J262" s="110" t="str">
        <f t="shared" si="214"/>
        <v/>
      </c>
      <c r="K262" s="110" t="str">
        <f t="shared" si="215"/>
        <v/>
      </c>
      <c r="L262" s="110" t="str">
        <f t="shared" si="208"/>
        <v/>
      </c>
      <c r="M262" s="110" t="str">
        <f t="shared" si="216"/>
        <v/>
      </c>
      <c r="N262" s="110" t="str">
        <f t="shared" si="209"/>
        <v/>
      </c>
      <c r="O262" s="110" t="str">
        <f t="shared" si="217"/>
        <v/>
      </c>
      <c r="P262" s="110" t="str">
        <f t="shared" si="210"/>
        <v/>
      </c>
      <c r="Q262" s="110" t="str">
        <f t="shared" si="218"/>
        <v/>
      </c>
      <c r="R262" s="110" t="str">
        <f t="shared" si="221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22"/>
        <v/>
      </c>
      <c r="T262" s="110" t="str">
        <f t="shared" si="223"/>
        <v/>
      </c>
      <c r="U262" s="353"/>
      <c r="V262" s="116" t="str">
        <f t="shared" si="211"/>
        <v/>
      </c>
      <c r="W262" s="110" t="str">
        <f t="shared" si="219"/>
        <v/>
      </c>
      <c r="X262" s="110" t="str">
        <f t="shared" si="220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83"/>
        <v>1</v>
      </c>
      <c r="AC262" s="27" t="str">
        <f t="shared" si="184"/>
        <v>A</v>
      </c>
      <c r="AD262" s="27">
        <f t="shared" si="185"/>
        <v>1</v>
      </c>
      <c r="AE262" s="27">
        <f t="shared" si="186"/>
        <v>0</v>
      </c>
      <c r="AF262" s="34">
        <f t="shared" si="187"/>
        <v>2199023255552</v>
      </c>
      <c r="AG262" s="218">
        <f t="shared" si="188"/>
        <v>1</v>
      </c>
      <c r="AH262" s="94"/>
      <c r="AI262" s="56" t="str">
        <f t="shared" si="189"/>
        <v/>
      </c>
      <c r="AJ262" s="57" t="str">
        <f t="shared" si="190"/>
        <v/>
      </c>
      <c r="AK262" s="58" t="str">
        <f t="shared" si="191"/>
        <v/>
      </c>
      <c r="AL262" s="59" t="str">
        <f t="shared" si="192"/>
        <v/>
      </c>
      <c r="AM262" s="57">
        <f t="shared" si="193"/>
        <v>0</v>
      </c>
      <c r="AN262" s="56" t="str">
        <f t="shared" si="194"/>
        <v/>
      </c>
      <c r="AO262" s="57" t="str">
        <f t="shared" si="195"/>
        <v/>
      </c>
      <c r="AP262" s="58" t="str">
        <f t="shared" si="196"/>
        <v/>
      </c>
      <c r="AQ262" s="59" t="str">
        <f t="shared" si="197"/>
        <v/>
      </c>
      <c r="AR262" s="57">
        <f t="shared" si="198"/>
        <v>0</v>
      </c>
      <c r="AS262" s="56" t="str">
        <f t="shared" si="199"/>
        <v/>
      </c>
      <c r="AT262" s="57" t="str">
        <f t="shared" si="200"/>
        <v/>
      </c>
      <c r="AU262" s="58" t="str">
        <f t="shared" si="201"/>
        <v/>
      </c>
      <c r="AV262" s="59" t="str">
        <f t="shared" si="202"/>
        <v/>
      </c>
      <c r="AW262" s="60">
        <f t="shared" si="203"/>
        <v>0</v>
      </c>
      <c r="AX262" s="94"/>
      <c r="AY262" s="140">
        <v>125</v>
      </c>
      <c r="AZ262" s="2"/>
      <c r="BA262" s="418"/>
      <c r="BB262" s="13"/>
      <c r="BC262" s="4" t="s">
        <v>298</v>
      </c>
      <c r="BD262" s="16"/>
      <c r="BE262" s="16" t="s">
        <v>92</v>
      </c>
      <c r="BF262" s="16"/>
      <c r="BG262" s="124"/>
      <c r="BH262" s="26" t="s">
        <v>92</v>
      </c>
      <c r="BI262" s="6"/>
      <c r="BJ262" s="7"/>
      <c r="BK262" s="15"/>
      <c r="BL262" s="149" t="str">
        <f t="shared" si="204"/>
        <v>{"key_code":"s"},{"key_code":"o"}</v>
      </c>
      <c r="BM262" s="107"/>
      <c r="BN262" s="149" t="str">
        <f t="shared" si="205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06"/>
        <v/>
      </c>
      <c r="G263" s="110" t="str">
        <f t="shared" si="212"/>
        <v/>
      </c>
      <c r="H263" s="110" t="str">
        <f t="shared" si="213"/>
        <v/>
      </c>
      <c r="I263" s="110" t="str">
        <f t="shared" si="207"/>
        <v/>
      </c>
      <c r="J263" s="110" t="str">
        <f t="shared" si="214"/>
        <v/>
      </c>
      <c r="K263" s="110" t="str">
        <f t="shared" si="215"/>
        <v/>
      </c>
      <c r="L263" s="110" t="str">
        <f t="shared" si="208"/>
        <v/>
      </c>
      <c r="M263" s="110" t="str">
        <f t="shared" si="216"/>
        <v/>
      </c>
      <c r="N263" s="110" t="str">
        <f t="shared" si="209"/>
        <v/>
      </c>
      <c r="O263" s="110" t="str">
        <f t="shared" si="217"/>
        <v/>
      </c>
      <c r="P263" s="110" t="str">
        <f t="shared" si="210"/>
        <v/>
      </c>
      <c r="Q263" s="110" t="str">
        <f t="shared" si="218"/>
        <v/>
      </c>
      <c r="R263" s="110" t="str">
        <f t="shared" si="221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22"/>
        <v/>
      </c>
      <c r="T263" s="110" t="str">
        <f t="shared" si="223"/>
        <v/>
      </c>
      <c r="U263" s="353"/>
      <c r="V263" s="116" t="str">
        <f t="shared" si="211"/>
        <v/>
      </c>
      <c r="W263" s="110" t="str">
        <f t="shared" si="219"/>
        <v/>
      </c>
      <c r="X263" s="110" t="str">
        <f t="shared" si="220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83"/>
        <v>1</v>
      </c>
      <c r="AC263" s="27" t="str">
        <f t="shared" si="184"/>
        <v>A</v>
      </c>
      <c r="AD263" s="27">
        <f t="shared" si="185"/>
        <v>1</v>
      </c>
      <c r="AE263" s="27">
        <f t="shared" si="186"/>
        <v>0</v>
      </c>
      <c r="AF263" s="34">
        <f t="shared" si="187"/>
        <v>4398046511104</v>
      </c>
      <c r="AG263" s="218">
        <f t="shared" si="188"/>
        <v>1</v>
      </c>
      <c r="AH263" s="94"/>
      <c r="AI263" s="56" t="str">
        <f t="shared" si="189"/>
        <v/>
      </c>
      <c r="AJ263" s="57" t="str">
        <f t="shared" si="190"/>
        <v/>
      </c>
      <c r="AK263" s="58" t="str">
        <f t="shared" si="191"/>
        <v/>
      </c>
      <c r="AL263" s="59" t="str">
        <f t="shared" si="192"/>
        <v/>
      </c>
      <c r="AM263" s="57">
        <f t="shared" si="193"/>
        <v>0</v>
      </c>
      <c r="AN263" s="56" t="str">
        <f t="shared" si="194"/>
        <v/>
      </c>
      <c r="AO263" s="57" t="str">
        <f t="shared" si="195"/>
        <v/>
      </c>
      <c r="AP263" s="58" t="str">
        <f t="shared" si="196"/>
        <v/>
      </c>
      <c r="AQ263" s="59" t="str">
        <f t="shared" si="197"/>
        <v/>
      </c>
      <c r="AR263" s="57">
        <f t="shared" si="198"/>
        <v>0</v>
      </c>
      <c r="AS263" s="56" t="str">
        <f t="shared" si="199"/>
        <v/>
      </c>
      <c r="AT263" s="57" t="str">
        <f t="shared" si="200"/>
        <v/>
      </c>
      <c r="AU263" s="58" t="str">
        <f t="shared" si="201"/>
        <v/>
      </c>
      <c r="AV263" s="59" t="str">
        <f t="shared" si="202"/>
        <v/>
      </c>
      <c r="AW263" s="60">
        <f t="shared" si="203"/>
        <v>0</v>
      </c>
      <c r="AX263" s="94"/>
      <c r="AY263" s="140">
        <v>126</v>
      </c>
      <c r="AZ263" s="2"/>
      <c r="BA263" s="418"/>
      <c r="BB263" s="13"/>
      <c r="BC263" s="4" t="s">
        <v>298</v>
      </c>
      <c r="BD263" s="16"/>
      <c r="BE263" s="16" t="s">
        <v>94</v>
      </c>
      <c r="BF263" s="16"/>
      <c r="BG263" s="124"/>
      <c r="BH263" s="26" t="s">
        <v>94</v>
      </c>
      <c r="BI263" s="6"/>
      <c r="BJ263" s="7"/>
      <c r="BK263" s="15"/>
      <c r="BL263" s="149" t="str">
        <f t="shared" si="204"/>
        <v>{"key_code":"t"},{"key_code":"a"}</v>
      </c>
      <c r="BM263" s="107"/>
      <c r="BN263" s="149" t="str">
        <f t="shared" si="205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06"/>
        <v/>
      </c>
      <c r="G264" s="110" t="str">
        <f t="shared" si="212"/>
        <v/>
      </c>
      <c r="H264" s="110" t="str">
        <f t="shared" si="213"/>
        <v/>
      </c>
      <c r="I264" s="110" t="str">
        <f t="shared" si="207"/>
        <v/>
      </c>
      <c r="J264" s="110" t="str">
        <f t="shared" si="214"/>
        <v/>
      </c>
      <c r="K264" s="110" t="str">
        <f t="shared" si="215"/>
        <v/>
      </c>
      <c r="L264" s="110" t="str">
        <f t="shared" si="208"/>
        <v/>
      </c>
      <c r="M264" s="110" t="str">
        <f t="shared" si="216"/>
        <v/>
      </c>
      <c r="N264" s="110" t="str">
        <f t="shared" si="209"/>
        <v/>
      </c>
      <c r="O264" s="110" t="str">
        <f t="shared" si="217"/>
        <v/>
      </c>
      <c r="P264" s="110" t="str">
        <f t="shared" si="210"/>
        <v/>
      </c>
      <c r="Q264" s="110" t="str">
        <f t="shared" si="218"/>
        <v/>
      </c>
      <c r="R264" s="110" t="str">
        <f t="shared" si="221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22"/>
        <v/>
      </c>
      <c r="T264" s="110" t="str">
        <f t="shared" si="223"/>
        <v/>
      </c>
      <c r="U264" s="353"/>
      <c r="V264" s="116" t="str">
        <f t="shared" si="211"/>
        <v/>
      </c>
      <c r="W264" s="110" t="str">
        <f t="shared" si="219"/>
        <v/>
      </c>
      <c r="X264" s="110" t="str">
        <f t="shared" si="220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83"/>
        <v>1</v>
      </c>
      <c r="AC264" s="27" t="str">
        <f t="shared" si="184"/>
        <v>A</v>
      </c>
      <c r="AD264" s="27">
        <f t="shared" si="185"/>
        <v>1</v>
      </c>
      <c r="AE264" s="27">
        <f t="shared" si="186"/>
        <v>0</v>
      </c>
      <c r="AF264" s="34">
        <f t="shared" si="187"/>
        <v>8796093022208</v>
      </c>
      <c r="AG264" s="218">
        <f t="shared" si="188"/>
        <v>1</v>
      </c>
      <c r="AH264" s="94"/>
      <c r="AI264" s="56" t="str">
        <f t="shared" si="189"/>
        <v/>
      </c>
      <c r="AJ264" s="57" t="str">
        <f t="shared" si="190"/>
        <v/>
      </c>
      <c r="AK264" s="58" t="str">
        <f t="shared" si="191"/>
        <v/>
      </c>
      <c r="AL264" s="59" t="str">
        <f t="shared" si="192"/>
        <v/>
      </c>
      <c r="AM264" s="57">
        <f t="shared" si="193"/>
        <v>0</v>
      </c>
      <c r="AN264" s="56" t="str">
        <f t="shared" si="194"/>
        <v/>
      </c>
      <c r="AO264" s="57" t="str">
        <f t="shared" si="195"/>
        <v/>
      </c>
      <c r="AP264" s="58" t="str">
        <f t="shared" si="196"/>
        <v/>
      </c>
      <c r="AQ264" s="59" t="str">
        <f t="shared" si="197"/>
        <v/>
      </c>
      <c r="AR264" s="57">
        <f t="shared" si="198"/>
        <v>0</v>
      </c>
      <c r="AS264" s="56" t="str">
        <f t="shared" si="199"/>
        <v/>
      </c>
      <c r="AT264" s="57" t="str">
        <f t="shared" si="200"/>
        <v/>
      </c>
      <c r="AU264" s="58" t="str">
        <f t="shared" si="201"/>
        <v/>
      </c>
      <c r="AV264" s="59" t="str">
        <f t="shared" si="202"/>
        <v/>
      </c>
      <c r="AW264" s="60">
        <f t="shared" si="203"/>
        <v>0</v>
      </c>
      <c r="AX264" s="94"/>
      <c r="AY264" s="140">
        <v>127</v>
      </c>
      <c r="AZ264" s="2"/>
      <c r="BA264" s="418"/>
      <c r="BB264" s="13"/>
      <c r="BC264" s="4" t="s">
        <v>298</v>
      </c>
      <c r="BD264" s="16"/>
      <c r="BE264" s="16" t="s">
        <v>96</v>
      </c>
      <c r="BF264" s="16"/>
      <c r="BG264" s="124"/>
      <c r="BH264" s="26" t="s">
        <v>96</v>
      </c>
      <c r="BI264" s="6"/>
      <c r="BJ264" s="7"/>
      <c r="BK264" s="15"/>
      <c r="BL264" s="149" t="str">
        <f t="shared" si="204"/>
        <v>{"key_code":"n"},{"key_code":"a"}</v>
      </c>
      <c r="BM264" s="107"/>
      <c r="BN264" s="149" t="str">
        <f t="shared" si="205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06"/>
        <v/>
      </c>
      <c r="G265" s="110" t="str">
        <f t="shared" si="212"/>
        <v/>
      </c>
      <c r="H265" s="110" t="str">
        <f t="shared" si="213"/>
        <v/>
      </c>
      <c r="I265" s="110" t="str">
        <f t="shared" si="207"/>
        <v/>
      </c>
      <c r="J265" s="110" t="str">
        <f t="shared" si="214"/>
        <v/>
      </c>
      <c r="K265" s="110" t="str">
        <f t="shared" si="215"/>
        <v/>
      </c>
      <c r="L265" s="110" t="str">
        <f t="shared" si="208"/>
        <v/>
      </c>
      <c r="M265" s="110" t="str">
        <f t="shared" si="216"/>
        <v/>
      </c>
      <c r="N265" s="110" t="str">
        <f t="shared" si="209"/>
        <v/>
      </c>
      <c r="O265" s="110" t="str">
        <f t="shared" si="217"/>
        <v/>
      </c>
      <c r="P265" s="110" t="str">
        <f t="shared" si="210"/>
        <v/>
      </c>
      <c r="Q265" s="110" t="str">
        <f t="shared" si="218"/>
        <v/>
      </c>
      <c r="R265" s="110" t="str">
        <f t="shared" si="221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22"/>
        <v/>
      </c>
      <c r="T265" s="110" t="str">
        <f t="shared" si="223"/>
        <v/>
      </c>
      <c r="U265" s="353"/>
      <c r="V265" s="116" t="str">
        <f t="shared" si="211"/>
        <v/>
      </c>
      <c r="W265" s="110" t="str">
        <f t="shared" si="219"/>
        <v/>
      </c>
      <c r="X265" s="110" t="str">
        <f t="shared" si="220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24">COUNTA(BE265:BG265)</f>
        <v>1</v>
      </c>
      <c r="AC265" s="27" t="str">
        <f t="shared" ref="AC265:AC297" si="225">CHAR($AC$18+AD265+AE265)</f>
        <v>A</v>
      </c>
      <c r="AD265" s="27">
        <f t="shared" ref="AD265:AD297" si="226">IF(BC265="",0,1)</f>
        <v>1</v>
      </c>
      <c r="AE265" s="27">
        <f t="shared" ref="AE265:AE297" si="227">IF(BD265="",0,2)</f>
        <v>0</v>
      </c>
      <c r="AF265" s="34">
        <f t="shared" ref="AF265:AF297" si="228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29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30">IF(AND($AB265=3,$BL265&lt;&gt;""),BE265,"")</f>
        <v/>
      </c>
      <c r="AJ265" s="57" t="str">
        <f t="shared" ref="AJ265:AJ297" si="231">IF(AND($AB265=3,$BL265&lt;&gt;""),BF265,"")</f>
        <v/>
      </c>
      <c r="AK265" s="58" t="str">
        <f t="shared" ref="AK265:AK297" si="232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33">_xlfn.XLOOKUP(AK265,ビットパターン,出力かな,"")</f>
        <v/>
      </c>
      <c r="AM265" s="57">
        <f t="shared" ref="AM265:AM297" si="234">_xlfn.XLOOKUP(AL265,ひらがな,移動単位,0)</f>
        <v>0</v>
      </c>
      <c r="AN265" s="56" t="str">
        <f t="shared" ref="AN265:AN297" si="235">IF(AND($AB265=3,$BL265&lt;&gt;""),BE265,"")</f>
        <v/>
      </c>
      <c r="AO265" s="57" t="str">
        <f t="shared" ref="AO265:AO297" si="236">IF(AND($AB265=3,$BL265&lt;&gt;""),BG265,"")</f>
        <v/>
      </c>
      <c r="AP265" s="58" t="str">
        <f t="shared" ref="AP265:AP297" si="237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38">_xlfn.XLOOKUP(AP265,ビットパターン,出力かな,"")</f>
        <v/>
      </c>
      <c r="AR265" s="57">
        <f t="shared" ref="AR265:AR297" si="239">_xlfn.XLOOKUP(AQ265,ひらがな,移動単位,0)</f>
        <v>0</v>
      </c>
      <c r="AS265" s="56" t="str">
        <f t="shared" ref="AS265:AS297" si="240">IF(AND($AB265=3,$BL265&lt;&gt;""),BF265,"")</f>
        <v/>
      </c>
      <c r="AT265" s="57" t="str">
        <f t="shared" ref="AT265:AT297" si="241">IF(AND($AB265=3,$BL265&lt;&gt;""),BG265,"")</f>
        <v/>
      </c>
      <c r="AU265" s="58" t="str">
        <f t="shared" ref="AU265:AU297" si="242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43">_xlfn.XLOOKUP(AU265,ビットパターン,出力かな,"")</f>
        <v/>
      </c>
      <c r="AW265" s="60">
        <f t="shared" ref="AW265:AW297" si="244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298</v>
      </c>
      <c r="BD265" s="16"/>
      <c r="BE265" s="16" t="s">
        <v>98</v>
      </c>
      <c r="BF265" s="16"/>
      <c r="BG265" s="124"/>
      <c r="BH265" s="26" t="s">
        <v>98</v>
      </c>
      <c r="BI265" s="6"/>
      <c r="BJ265" s="7"/>
      <c r="BK265" s="15"/>
      <c r="BL265" s="149" t="str">
        <f t="shared" ref="BL265:BL297" si="245">IF(BK265="",_xlfn.XLOOKUP(BH265,ひらがな,ローマ字コード,""),BK265)</f>
        <v>{"key_code":"n"},{"key_code":"n"}</v>
      </c>
      <c r="BM265" s="107"/>
      <c r="BN265" s="149" t="str">
        <f t="shared" ref="BN265:BN297" si="246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06"/>
        <v/>
      </c>
      <c r="G266" s="110" t="str">
        <f t="shared" si="212"/>
        <v/>
      </c>
      <c r="H266" s="110" t="str">
        <f t="shared" si="213"/>
        <v/>
      </c>
      <c r="I266" s="110" t="str">
        <f t="shared" si="207"/>
        <v/>
      </c>
      <c r="J266" s="110" t="str">
        <f t="shared" si="214"/>
        <v/>
      </c>
      <c r="K266" s="110" t="str">
        <f t="shared" si="215"/>
        <v/>
      </c>
      <c r="L266" s="110" t="str">
        <f t="shared" si="208"/>
        <v/>
      </c>
      <c r="M266" s="110" t="str">
        <f t="shared" si="216"/>
        <v/>
      </c>
      <c r="N266" s="110" t="str">
        <f t="shared" si="209"/>
        <v/>
      </c>
      <c r="O266" s="110" t="str">
        <f t="shared" si="217"/>
        <v/>
      </c>
      <c r="P266" s="110" t="str">
        <f t="shared" si="210"/>
        <v/>
      </c>
      <c r="Q266" s="110" t="str">
        <f t="shared" si="218"/>
        <v/>
      </c>
      <c r="R266" s="110" t="str">
        <f t="shared" si="221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22"/>
        <v/>
      </c>
      <c r="T266" s="110" t="str">
        <f t="shared" si="223"/>
        <v/>
      </c>
      <c r="U266" s="353"/>
      <c r="V266" s="116" t="str">
        <f t="shared" si="211"/>
        <v/>
      </c>
      <c r="W266" s="110" t="str">
        <f t="shared" si="219"/>
        <v/>
      </c>
      <c r="X266" s="110" t="str">
        <f t="shared" si="220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24"/>
        <v>1</v>
      </c>
      <c r="AC266" s="27" t="str">
        <f t="shared" si="225"/>
        <v>A</v>
      </c>
      <c r="AD266" s="27">
        <f t="shared" si="226"/>
        <v>1</v>
      </c>
      <c r="AE266" s="27">
        <f t="shared" si="227"/>
        <v>0</v>
      </c>
      <c r="AF266" s="34">
        <f t="shared" si="228"/>
        <v>35184372088832</v>
      </c>
      <c r="AG266" s="218">
        <f t="shared" si="229"/>
        <v>1</v>
      </c>
      <c r="AH266" s="94"/>
      <c r="AI266" s="56" t="str">
        <f t="shared" si="230"/>
        <v/>
      </c>
      <c r="AJ266" s="57" t="str">
        <f t="shared" si="231"/>
        <v/>
      </c>
      <c r="AK266" s="58" t="str">
        <f t="shared" si="232"/>
        <v/>
      </c>
      <c r="AL266" s="59" t="str">
        <f t="shared" si="233"/>
        <v/>
      </c>
      <c r="AM266" s="57">
        <f t="shared" si="234"/>
        <v>0</v>
      </c>
      <c r="AN266" s="56" t="str">
        <f t="shared" si="235"/>
        <v/>
      </c>
      <c r="AO266" s="57" t="str">
        <f t="shared" si="236"/>
        <v/>
      </c>
      <c r="AP266" s="58" t="str">
        <f t="shared" si="237"/>
        <v/>
      </c>
      <c r="AQ266" s="59" t="str">
        <f t="shared" si="238"/>
        <v/>
      </c>
      <c r="AR266" s="57">
        <f t="shared" si="239"/>
        <v>0</v>
      </c>
      <c r="AS266" s="56" t="str">
        <f t="shared" si="240"/>
        <v/>
      </c>
      <c r="AT266" s="57" t="str">
        <f t="shared" si="241"/>
        <v/>
      </c>
      <c r="AU266" s="58" t="str">
        <f t="shared" si="242"/>
        <v/>
      </c>
      <c r="AV266" s="59" t="str">
        <f t="shared" si="243"/>
        <v/>
      </c>
      <c r="AW266" s="60">
        <f t="shared" si="244"/>
        <v>0</v>
      </c>
      <c r="AX266" s="94"/>
      <c r="AY266" s="140">
        <v>129</v>
      </c>
      <c r="AZ266" s="2"/>
      <c r="BA266" s="418"/>
      <c r="BB266" s="13"/>
      <c r="BC266" s="4" t="s">
        <v>298</v>
      </c>
      <c r="BD266" s="16"/>
      <c r="BE266" s="16" t="s">
        <v>100</v>
      </c>
      <c r="BF266" s="16"/>
      <c r="BG266" s="124"/>
      <c r="BH266" s="26" t="s">
        <v>100</v>
      </c>
      <c r="BI266" s="6"/>
      <c r="BJ266" s="7"/>
      <c r="BK266" s="15"/>
      <c r="BL266" s="149" t="str">
        <f t="shared" si="245"/>
        <v>{"key_code":"r"},{"key_code":"a"}</v>
      </c>
      <c r="BM266" s="107"/>
      <c r="BN266" s="149" t="str">
        <f t="shared" si="246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06"/>
        <v/>
      </c>
      <c r="G267" s="110" t="str">
        <f t="shared" si="212"/>
        <v/>
      </c>
      <c r="H267" s="110" t="str">
        <f t="shared" si="213"/>
        <v/>
      </c>
      <c r="I267" s="110" t="str">
        <f t="shared" si="207"/>
        <v/>
      </c>
      <c r="J267" s="110" t="str">
        <f t="shared" si="214"/>
        <v/>
      </c>
      <c r="K267" s="110" t="str">
        <f t="shared" si="215"/>
        <v/>
      </c>
      <c r="L267" s="110" t="str">
        <f t="shared" si="208"/>
        <v/>
      </c>
      <c r="M267" s="110" t="str">
        <f t="shared" si="216"/>
        <v/>
      </c>
      <c r="N267" s="110" t="str">
        <f t="shared" si="209"/>
        <v/>
      </c>
      <c r="O267" s="110" t="str">
        <f t="shared" si="217"/>
        <v/>
      </c>
      <c r="P267" s="110" t="str">
        <f t="shared" si="210"/>
        <v/>
      </c>
      <c r="Q267" s="110" t="str">
        <f t="shared" si="218"/>
        <v/>
      </c>
      <c r="R267" s="110" t="str">
        <f t="shared" si="221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22"/>
        <v/>
      </c>
      <c r="T267" s="110" t="str">
        <f t="shared" si="223"/>
        <v/>
      </c>
      <c r="U267" s="353"/>
      <c r="V267" s="116" t="str">
        <f t="shared" si="211"/>
        <v/>
      </c>
      <c r="W267" s="110" t="str">
        <f t="shared" si="219"/>
        <v/>
      </c>
      <c r="X267" s="110" t="str">
        <f t="shared" si="220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24"/>
        <v>1</v>
      </c>
      <c r="AC267" s="27" t="str">
        <f t="shared" si="225"/>
        <v>A</v>
      </c>
      <c r="AD267" s="27">
        <f t="shared" si="226"/>
        <v>1</v>
      </c>
      <c r="AE267" s="27">
        <f t="shared" si="227"/>
        <v>0</v>
      </c>
      <c r="AF267" s="34">
        <f t="shared" si="228"/>
        <v>140737488355328</v>
      </c>
      <c r="AG267" s="218">
        <f t="shared" si="229"/>
        <v>1</v>
      </c>
      <c r="AH267" s="94"/>
      <c r="AI267" s="56" t="str">
        <f t="shared" si="230"/>
        <v/>
      </c>
      <c r="AJ267" s="57" t="str">
        <f t="shared" si="231"/>
        <v/>
      </c>
      <c r="AK267" s="58" t="str">
        <f t="shared" si="232"/>
        <v/>
      </c>
      <c r="AL267" s="59" t="str">
        <f t="shared" si="233"/>
        <v/>
      </c>
      <c r="AM267" s="57">
        <f t="shared" si="234"/>
        <v>0</v>
      </c>
      <c r="AN267" s="56" t="str">
        <f t="shared" si="235"/>
        <v/>
      </c>
      <c r="AO267" s="57" t="str">
        <f t="shared" si="236"/>
        <v/>
      </c>
      <c r="AP267" s="58" t="str">
        <f t="shared" si="237"/>
        <v/>
      </c>
      <c r="AQ267" s="59" t="str">
        <f t="shared" si="238"/>
        <v/>
      </c>
      <c r="AR267" s="57">
        <f t="shared" si="239"/>
        <v>0</v>
      </c>
      <c r="AS267" s="56" t="str">
        <f t="shared" si="240"/>
        <v/>
      </c>
      <c r="AT267" s="57" t="str">
        <f t="shared" si="241"/>
        <v/>
      </c>
      <c r="AU267" s="58" t="str">
        <f t="shared" si="242"/>
        <v/>
      </c>
      <c r="AV267" s="59" t="str">
        <f t="shared" si="243"/>
        <v/>
      </c>
      <c r="AW267" s="60">
        <f t="shared" si="244"/>
        <v>0</v>
      </c>
      <c r="AX267" s="94"/>
      <c r="AY267" s="140">
        <v>131</v>
      </c>
      <c r="AZ267" s="2"/>
      <c r="BA267" s="418"/>
      <c r="BB267" s="13"/>
      <c r="BC267" s="4" t="s">
        <v>298</v>
      </c>
      <c r="BD267" s="16"/>
      <c r="BE267" s="16" t="s">
        <v>103</v>
      </c>
      <c r="BF267" s="16"/>
      <c r="BG267" s="124"/>
      <c r="BH267" s="26" t="s">
        <v>103</v>
      </c>
      <c r="BI267" s="6"/>
      <c r="BJ267" s="7"/>
      <c r="BK267" s="15" t="s">
        <v>1061</v>
      </c>
      <c r="BL267" s="149" t="str">
        <f t="shared" si="245"/>
        <v>{"key_code":"international3"}</v>
      </c>
      <c r="BM267" s="107"/>
      <c r="BN267" s="149" t="str">
        <f t="shared" si="246"/>
        <v>{"key_code":"international1"}</v>
      </c>
      <c r="BO267" s="397" t="s">
        <v>682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06"/>
        <v/>
      </c>
      <c r="G268" s="110" t="str">
        <f t="shared" si="212"/>
        <v/>
      </c>
      <c r="H268" s="110" t="str">
        <f t="shared" si="213"/>
        <v/>
      </c>
      <c r="I268" s="110" t="str">
        <f t="shared" si="207"/>
        <v/>
      </c>
      <c r="J268" s="110" t="str">
        <f t="shared" si="214"/>
        <v/>
      </c>
      <c r="K268" s="110" t="str">
        <f t="shared" si="215"/>
        <v/>
      </c>
      <c r="L268" s="110" t="str">
        <f t="shared" si="208"/>
        <v/>
      </c>
      <c r="M268" s="110" t="str">
        <f t="shared" si="216"/>
        <v/>
      </c>
      <c r="N268" s="110" t="str">
        <f t="shared" si="209"/>
        <v/>
      </c>
      <c r="O268" s="110" t="str">
        <f t="shared" si="217"/>
        <v/>
      </c>
      <c r="P268" s="110" t="str">
        <f t="shared" si="210"/>
        <v/>
      </c>
      <c r="Q268" s="110" t="str">
        <f t="shared" si="218"/>
        <v/>
      </c>
      <c r="R268" s="110" t="str">
        <f t="shared" si="221"/>
        <v/>
      </c>
      <c r="S268" s="110" t="str">
        <f t="shared" si="222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23"/>
        <v/>
      </c>
      <c r="U268" s="353"/>
      <c r="V268" s="116" t="str">
        <f t="shared" si="211"/>
        <v/>
      </c>
      <c r="W268" s="110" t="str">
        <f t="shared" si="219"/>
        <v/>
      </c>
      <c r="X268" s="110" t="str">
        <f t="shared" si="220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24"/>
        <v>1</v>
      </c>
      <c r="AC268" s="27" t="str">
        <f t="shared" si="225"/>
        <v>B</v>
      </c>
      <c r="AD268" s="27">
        <f t="shared" si="226"/>
        <v>0</v>
      </c>
      <c r="AE268" s="27">
        <f t="shared" si="227"/>
        <v>2</v>
      </c>
      <c r="AF268" s="34">
        <f t="shared" si="228"/>
        <v>16384</v>
      </c>
      <c r="AG268" s="218">
        <f t="shared" si="229"/>
        <v>1</v>
      </c>
      <c r="AH268" s="94"/>
      <c r="AI268" s="56" t="str">
        <f t="shared" si="230"/>
        <v/>
      </c>
      <c r="AJ268" s="57" t="str">
        <f t="shared" si="231"/>
        <v/>
      </c>
      <c r="AK268" s="58" t="str">
        <f t="shared" si="232"/>
        <v/>
      </c>
      <c r="AL268" s="59" t="str">
        <f t="shared" si="233"/>
        <v/>
      </c>
      <c r="AM268" s="57">
        <f t="shared" si="234"/>
        <v>0</v>
      </c>
      <c r="AN268" s="56" t="str">
        <f t="shared" si="235"/>
        <v/>
      </c>
      <c r="AO268" s="57" t="str">
        <f t="shared" si="236"/>
        <v/>
      </c>
      <c r="AP268" s="58" t="str">
        <f t="shared" si="237"/>
        <v/>
      </c>
      <c r="AQ268" s="59" t="str">
        <f t="shared" si="238"/>
        <v/>
      </c>
      <c r="AR268" s="57">
        <f t="shared" si="239"/>
        <v>0</v>
      </c>
      <c r="AS268" s="56" t="str">
        <f t="shared" si="240"/>
        <v/>
      </c>
      <c r="AT268" s="57" t="str">
        <f t="shared" si="241"/>
        <v/>
      </c>
      <c r="AU268" s="58" t="str">
        <f t="shared" si="242"/>
        <v/>
      </c>
      <c r="AV268" s="59" t="str">
        <f t="shared" si="243"/>
        <v/>
      </c>
      <c r="AW268" s="60">
        <f t="shared" si="244"/>
        <v>0</v>
      </c>
      <c r="AX268" s="94"/>
      <c r="AY268" s="140">
        <v>151</v>
      </c>
      <c r="AZ268" s="2"/>
      <c r="BA268" s="418"/>
      <c r="BB268" s="13"/>
      <c r="BC268" s="4"/>
      <c r="BD268" s="16" t="s">
        <v>298</v>
      </c>
      <c r="BE268" s="16" t="s">
        <v>81</v>
      </c>
      <c r="BF268" s="16"/>
      <c r="BG268" s="124"/>
      <c r="BH268" s="26" t="s">
        <v>81</v>
      </c>
      <c r="BI268" s="6"/>
      <c r="BJ268" s="7"/>
      <c r="BK268" s="15"/>
      <c r="BL268" s="149" t="str">
        <f t="shared" si="245"/>
        <v>{"key_code":"n"},{"key_code":"e"}</v>
      </c>
      <c r="BM268" s="107"/>
      <c r="BN268" s="149" t="str">
        <f t="shared" si="246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06"/>
        <v/>
      </c>
      <c r="G269" s="110" t="str">
        <f t="shared" si="212"/>
        <v/>
      </c>
      <c r="H269" s="110" t="str">
        <f t="shared" si="213"/>
        <v/>
      </c>
      <c r="I269" s="110" t="str">
        <f t="shared" si="207"/>
        <v/>
      </c>
      <c r="J269" s="110" t="str">
        <f t="shared" si="214"/>
        <v/>
      </c>
      <c r="K269" s="110" t="str">
        <f t="shared" si="215"/>
        <v/>
      </c>
      <c r="L269" s="110" t="str">
        <f t="shared" si="208"/>
        <v/>
      </c>
      <c r="M269" s="110" t="str">
        <f t="shared" si="216"/>
        <v/>
      </c>
      <c r="N269" s="110" t="str">
        <f t="shared" si="209"/>
        <v/>
      </c>
      <c r="O269" s="110" t="str">
        <f t="shared" si="217"/>
        <v/>
      </c>
      <c r="P269" s="110" t="str">
        <f t="shared" si="210"/>
        <v/>
      </c>
      <c r="Q269" s="110" t="str">
        <f t="shared" si="218"/>
        <v/>
      </c>
      <c r="R269" s="110" t="str">
        <f t="shared" si="221"/>
        <v/>
      </c>
      <c r="S269" s="110" t="str">
        <f t="shared" si="222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23"/>
        <v/>
      </c>
      <c r="U269" s="353"/>
      <c r="V269" s="116" t="str">
        <f t="shared" si="211"/>
        <v/>
      </c>
      <c r="W269" s="110" t="str">
        <f t="shared" si="219"/>
        <v/>
      </c>
      <c r="X269" s="110" t="str">
        <f t="shared" si="220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24"/>
        <v>1</v>
      </c>
      <c r="AC269" s="27" t="str">
        <f t="shared" si="225"/>
        <v>B</v>
      </c>
      <c r="AD269" s="27">
        <f t="shared" si="226"/>
        <v>0</v>
      </c>
      <c r="AE269" s="27">
        <f t="shared" si="227"/>
        <v>2</v>
      </c>
      <c r="AF269" s="34">
        <f t="shared" si="228"/>
        <v>32768</v>
      </c>
      <c r="AG269" s="218">
        <f t="shared" si="229"/>
        <v>1</v>
      </c>
      <c r="AH269" s="94"/>
      <c r="AI269" s="56" t="str">
        <f t="shared" si="230"/>
        <v/>
      </c>
      <c r="AJ269" s="57" t="str">
        <f t="shared" si="231"/>
        <v/>
      </c>
      <c r="AK269" s="58" t="str">
        <f t="shared" si="232"/>
        <v/>
      </c>
      <c r="AL269" s="59" t="str">
        <f t="shared" si="233"/>
        <v/>
      </c>
      <c r="AM269" s="57">
        <f t="shared" si="234"/>
        <v>0</v>
      </c>
      <c r="AN269" s="56" t="str">
        <f t="shared" si="235"/>
        <v/>
      </c>
      <c r="AO269" s="57" t="str">
        <f t="shared" si="236"/>
        <v/>
      </c>
      <c r="AP269" s="58" t="str">
        <f t="shared" si="237"/>
        <v/>
      </c>
      <c r="AQ269" s="59" t="str">
        <f t="shared" si="238"/>
        <v/>
      </c>
      <c r="AR269" s="57">
        <f t="shared" si="239"/>
        <v>0</v>
      </c>
      <c r="AS269" s="56" t="str">
        <f t="shared" si="240"/>
        <v/>
      </c>
      <c r="AT269" s="57" t="str">
        <f t="shared" si="241"/>
        <v/>
      </c>
      <c r="AU269" s="58" t="str">
        <f t="shared" si="242"/>
        <v/>
      </c>
      <c r="AV269" s="59" t="str">
        <f t="shared" si="243"/>
        <v/>
      </c>
      <c r="AW269" s="60">
        <f t="shared" si="244"/>
        <v>0</v>
      </c>
      <c r="AX269" s="94"/>
      <c r="AY269" s="140">
        <v>152</v>
      </c>
      <c r="AZ269" s="2"/>
      <c r="BA269" s="418"/>
      <c r="BB269" s="13"/>
      <c r="BC269" s="4"/>
      <c r="BD269" s="16" t="s">
        <v>298</v>
      </c>
      <c r="BE269" s="16" t="s">
        <v>573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45"/>
        <v>{"key_code":"r"},{"key_code":"i"}</v>
      </c>
      <c r="BM269" s="107"/>
      <c r="BN269" s="149" t="str">
        <f t="shared" si="246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06"/>
        <v/>
      </c>
      <c r="G270" s="110" t="str">
        <f t="shared" si="212"/>
        <v/>
      </c>
      <c r="H270" s="110" t="str">
        <f t="shared" si="213"/>
        <v/>
      </c>
      <c r="I270" s="110" t="str">
        <f t="shared" si="207"/>
        <v/>
      </c>
      <c r="J270" s="110" t="str">
        <f t="shared" si="214"/>
        <v/>
      </c>
      <c r="K270" s="110" t="str">
        <f t="shared" si="215"/>
        <v/>
      </c>
      <c r="L270" s="110" t="str">
        <f t="shared" si="208"/>
        <v/>
      </c>
      <c r="M270" s="110" t="str">
        <f t="shared" si="216"/>
        <v/>
      </c>
      <c r="N270" s="110" t="str">
        <f t="shared" si="209"/>
        <v/>
      </c>
      <c r="O270" s="110" t="str">
        <f t="shared" si="217"/>
        <v/>
      </c>
      <c r="P270" s="110" t="str">
        <f t="shared" si="210"/>
        <v/>
      </c>
      <c r="Q270" s="110" t="str">
        <f t="shared" si="218"/>
        <v/>
      </c>
      <c r="R270" s="110" t="str">
        <f t="shared" si="221"/>
        <v/>
      </c>
      <c r="S270" s="110" t="str">
        <f t="shared" si="222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23"/>
        <v/>
      </c>
      <c r="U270" s="353"/>
      <c r="V270" s="116" t="str">
        <f t="shared" si="211"/>
        <v/>
      </c>
      <c r="W270" s="110" t="str">
        <f t="shared" si="219"/>
        <v/>
      </c>
      <c r="X270" s="110" t="str">
        <f t="shared" si="220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24"/>
        <v>1</v>
      </c>
      <c r="AC270" s="27" t="str">
        <f t="shared" si="225"/>
        <v>B</v>
      </c>
      <c r="AD270" s="27">
        <f t="shared" si="226"/>
        <v>0</v>
      </c>
      <c r="AE270" s="27">
        <f t="shared" si="227"/>
        <v>2</v>
      </c>
      <c r="AF270" s="34">
        <f t="shared" si="228"/>
        <v>65536</v>
      </c>
      <c r="AG270" s="218">
        <f t="shared" si="229"/>
        <v>1</v>
      </c>
      <c r="AH270" s="94"/>
      <c r="AI270" s="56" t="str">
        <f t="shared" si="230"/>
        <v/>
      </c>
      <c r="AJ270" s="57" t="str">
        <f t="shared" si="231"/>
        <v/>
      </c>
      <c r="AK270" s="58" t="str">
        <f t="shared" si="232"/>
        <v/>
      </c>
      <c r="AL270" s="59" t="str">
        <f t="shared" si="233"/>
        <v/>
      </c>
      <c r="AM270" s="57">
        <f t="shared" si="234"/>
        <v>0</v>
      </c>
      <c r="AN270" s="56" t="str">
        <f t="shared" si="235"/>
        <v/>
      </c>
      <c r="AO270" s="57" t="str">
        <f t="shared" si="236"/>
        <v/>
      </c>
      <c r="AP270" s="58" t="str">
        <f t="shared" si="237"/>
        <v/>
      </c>
      <c r="AQ270" s="59" t="str">
        <f t="shared" si="238"/>
        <v/>
      </c>
      <c r="AR270" s="57">
        <f t="shared" si="239"/>
        <v>0</v>
      </c>
      <c r="AS270" s="56" t="str">
        <f t="shared" si="240"/>
        <v/>
      </c>
      <c r="AT270" s="57" t="str">
        <f t="shared" si="241"/>
        <v/>
      </c>
      <c r="AU270" s="58" t="str">
        <f t="shared" si="242"/>
        <v/>
      </c>
      <c r="AV270" s="59" t="str">
        <f t="shared" si="243"/>
        <v/>
      </c>
      <c r="AW270" s="60">
        <f t="shared" si="244"/>
        <v>0</v>
      </c>
      <c r="AX270" s="94"/>
      <c r="AY270" s="140">
        <v>153</v>
      </c>
      <c r="AZ270" s="2"/>
      <c r="BA270" s="418"/>
      <c r="BB270" s="13"/>
      <c r="BC270" s="4"/>
      <c r="BD270" s="16" t="s">
        <v>298</v>
      </c>
      <c r="BE270" s="16" t="s">
        <v>574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45"/>
        <v>{"key_code":"m"},{"key_code":"e"}</v>
      </c>
      <c r="BM270" s="107"/>
      <c r="BN270" s="149" t="str">
        <f t="shared" si="246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06"/>
        <v/>
      </c>
      <c r="G271" s="110" t="str">
        <f t="shared" si="212"/>
        <v/>
      </c>
      <c r="H271" s="110" t="str">
        <f t="shared" si="213"/>
        <v/>
      </c>
      <c r="I271" s="110" t="str">
        <f t="shared" si="207"/>
        <v/>
      </c>
      <c r="J271" s="110" t="str">
        <f t="shared" si="214"/>
        <v/>
      </c>
      <c r="K271" s="110" t="str">
        <f t="shared" si="215"/>
        <v/>
      </c>
      <c r="L271" s="110" t="str">
        <f t="shared" si="208"/>
        <v/>
      </c>
      <c r="M271" s="110" t="str">
        <f t="shared" si="216"/>
        <v/>
      </c>
      <c r="N271" s="110" t="str">
        <f t="shared" si="209"/>
        <v/>
      </c>
      <c r="O271" s="110" t="str">
        <f t="shared" si="217"/>
        <v/>
      </c>
      <c r="P271" s="110" t="str">
        <f t="shared" si="210"/>
        <v/>
      </c>
      <c r="Q271" s="110" t="str">
        <f t="shared" si="218"/>
        <v/>
      </c>
      <c r="R271" s="110" t="str">
        <f t="shared" si="221"/>
        <v/>
      </c>
      <c r="S271" s="110" t="str">
        <f t="shared" si="222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23"/>
        <v/>
      </c>
      <c r="U271" s="353"/>
      <c r="V271" s="116" t="str">
        <f t="shared" si="211"/>
        <v/>
      </c>
      <c r="W271" s="110" t="str">
        <f t="shared" si="219"/>
        <v/>
      </c>
      <c r="X271" s="110" t="str">
        <f t="shared" si="220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24"/>
        <v>1</v>
      </c>
      <c r="AC271" s="27" t="str">
        <f t="shared" si="225"/>
        <v>B</v>
      </c>
      <c r="AD271" s="27">
        <f t="shared" si="226"/>
        <v>0</v>
      </c>
      <c r="AE271" s="27">
        <f t="shared" si="227"/>
        <v>2</v>
      </c>
      <c r="AF271" s="34">
        <f t="shared" si="228"/>
        <v>524288</v>
      </c>
      <c r="AG271" s="218">
        <f t="shared" si="229"/>
        <v>1</v>
      </c>
      <c r="AH271" s="94"/>
      <c r="AI271" s="56" t="str">
        <f t="shared" si="230"/>
        <v/>
      </c>
      <c r="AJ271" s="57" t="str">
        <f t="shared" si="231"/>
        <v/>
      </c>
      <c r="AK271" s="58" t="str">
        <f t="shared" si="232"/>
        <v/>
      </c>
      <c r="AL271" s="59" t="str">
        <f t="shared" si="233"/>
        <v/>
      </c>
      <c r="AM271" s="57">
        <f t="shared" si="234"/>
        <v>0</v>
      </c>
      <c r="AN271" s="56" t="str">
        <f t="shared" si="235"/>
        <v/>
      </c>
      <c r="AO271" s="57" t="str">
        <f t="shared" si="236"/>
        <v/>
      </c>
      <c r="AP271" s="58" t="str">
        <f t="shared" si="237"/>
        <v/>
      </c>
      <c r="AQ271" s="59" t="str">
        <f t="shared" si="238"/>
        <v/>
      </c>
      <c r="AR271" s="57">
        <f t="shared" si="239"/>
        <v>0</v>
      </c>
      <c r="AS271" s="56" t="str">
        <f t="shared" si="240"/>
        <v/>
      </c>
      <c r="AT271" s="57" t="str">
        <f t="shared" si="241"/>
        <v/>
      </c>
      <c r="AU271" s="58" t="str">
        <f t="shared" si="242"/>
        <v/>
      </c>
      <c r="AV271" s="59" t="str">
        <f t="shared" si="243"/>
        <v/>
      </c>
      <c r="AW271" s="60">
        <f t="shared" si="244"/>
        <v>0</v>
      </c>
      <c r="AX271" s="94"/>
      <c r="AY271" s="140">
        <v>154</v>
      </c>
      <c r="AZ271" s="61"/>
      <c r="BA271" s="419"/>
      <c r="BB271" s="63"/>
      <c r="BC271" s="62"/>
      <c r="BD271" s="76" t="s">
        <v>298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45"/>
        <v>{"key_code":"s"},{"key_code":"a"}</v>
      </c>
      <c r="BM271" s="107"/>
      <c r="BN271" s="149" t="str">
        <f t="shared" si="246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06"/>
        <v/>
      </c>
      <c r="G272" s="110" t="str">
        <f t="shared" si="212"/>
        <v/>
      </c>
      <c r="H272" s="110" t="str">
        <f t="shared" si="213"/>
        <v/>
      </c>
      <c r="I272" s="110" t="str">
        <f t="shared" si="207"/>
        <v/>
      </c>
      <c r="J272" s="110" t="str">
        <f t="shared" si="214"/>
        <v/>
      </c>
      <c r="K272" s="110" t="str">
        <f t="shared" si="215"/>
        <v/>
      </c>
      <c r="L272" s="110" t="str">
        <f t="shared" si="208"/>
        <v/>
      </c>
      <c r="M272" s="110" t="str">
        <f t="shared" si="216"/>
        <v/>
      </c>
      <c r="N272" s="110" t="str">
        <f t="shared" si="209"/>
        <v/>
      </c>
      <c r="O272" s="110" t="str">
        <f t="shared" si="217"/>
        <v/>
      </c>
      <c r="P272" s="110" t="str">
        <f t="shared" si="210"/>
        <v/>
      </c>
      <c r="Q272" s="110" t="str">
        <f t="shared" si="218"/>
        <v/>
      </c>
      <c r="R272" s="110" t="str">
        <f t="shared" si="221"/>
        <v/>
      </c>
      <c r="S272" s="110" t="str">
        <f t="shared" si="222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23"/>
        <v/>
      </c>
      <c r="U272" s="353"/>
      <c r="V272" s="116" t="str">
        <f t="shared" si="211"/>
        <v/>
      </c>
      <c r="W272" s="110" t="str">
        <f t="shared" si="219"/>
        <v/>
      </c>
      <c r="X272" s="110" t="str">
        <f t="shared" si="220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24"/>
        <v>1</v>
      </c>
      <c r="AC272" s="27" t="str">
        <f t="shared" si="225"/>
        <v>B</v>
      </c>
      <c r="AD272" s="27">
        <f t="shared" si="226"/>
        <v>0</v>
      </c>
      <c r="AE272" s="27">
        <f t="shared" si="227"/>
        <v>2</v>
      </c>
      <c r="AF272" s="34">
        <f t="shared" si="228"/>
        <v>1048576</v>
      </c>
      <c r="AG272" s="218">
        <f t="shared" si="229"/>
        <v>1</v>
      </c>
      <c r="AH272" s="94"/>
      <c r="AI272" s="56" t="str">
        <f t="shared" si="230"/>
        <v/>
      </c>
      <c r="AJ272" s="57" t="str">
        <f t="shared" si="231"/>
        <v/>
      </c>
      <c r="AK272" s="58" t="str">
        <f t="shared" si="232"/>
        <v/>
      </c>
      <c r="AL272" s="59" t="str">
        <f t="shared" si="233"/>
        <v/>
      </c>
      <c r="AM272" s="57">
        <f t="shared" si="234"/>
        <v>0</v>
      </c>
      <c r="AN272" s="56" t="str">
        <f t="shared" si="235"/>
        <v/>
      </c>
      <c r="AO272" s="57" t="str">
        <f t="shared" si="236"/>
        <v/>
      </c>
      <c r="AP272" s="58" t="str">
        <f t="shared" si="237"/>
        <v/>
      </c>
      <c r="AQ272" s="59" t="str">
        <f t="shared" si="238"/>
        <v/>
      </c>
      <c r="AR272" s="57">
        <f t="shared" si="239"/>
        <v>0</v>
      </c>
      <c r="AS272" s="56" t="str">
        <f t="shared" si="240"/>
        <v/>
      </c>
      <c r="AT272" s="57" t="str">
        <f t="shared" si="241"/>
        <v/>
      </c>
      <c r="AU272" s="58" t="str">
        <f t="shared" si="242"/>
        <v/>
      </c>
      <c r="AV272" s="59" t="str">
        <f t="shared" si="243"/>
        <v/>
      </c>
      <c r="AW272" s="60">
        <f t="shared" si="244"/>
        <v>0</v>
      </c>
      <c r="AX272" s="94"/>
      <c r="AY272" s="140">
        <v>155</v>
      </c>
      <c r="AZ272" s="61"/>
      <c r="BA272" s="419"/>
      <c r="BB272" s="63"/>
      <c r="BC272" s="62"/>
      <c r="BD272" s="76" t="s">
        <v>298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45"/>
        <v>{"key_code":"y"},{"key_code":"o"}</v>
      </c>
      <c r="BM272" s="107"/>
      <c r="BN272" s="149" t="str">
        <f t="shared" si="246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06"/>
        <v/>
      </c>
      <c r="G273" s="110" t="str">
        <f t="shared" si="212"/>
        <v/>
      </c>
      <c r="H273" s="110" t="str">
        <f t="shared" si="213"/>
        <v/>
      </c>
      <c r="I273" s="110" t="str">
        <f t="shared" si="207"/>
        <v/>
      </c>
      <c r="J273" s="110" t="str">
        <f t="shared" si="214"/>
        <v/>
      </c>
      <c r="K273" s="110" t="str">
        <f t="shared" si="215"/>
        <v/>
      </c>
      <c r="L273" s="110" t="str">
        <f t="shared" si="208"/>
        <v/>
      </c>
      <c r="M273" s="110" t="str">
        <f t="shared" si="216"/>
        <v/>
      </c>
      <c r="N273" s="110" t="str">
        <f t="shared" si="209"/>
        <v/>
      </c>
      <c r="O273" s="110" t="str">
        <f t="shared" si="217"/>
        <v/>
      </c>
      <c r="P273" s="110" t="str">
        <f t="shared" si="210"/>
        <v/>
      </c>
      <c r="Q273" s="110" t="str">
        <f t="shared" si="218"/>
        <v/>
      </c>
      <c r="R273" s="110" t="str">
        <f t="shared" si="221"/>
        <v/>
      </c>
      <c r="S273" s="110" t="str">
        <f t="shared" si="222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23"/>
        <v/>
      </c>
      <c r="U273" s="353"/>
      <c r="V273" s="116" t="str">
        <f t="shared" si="211"/>
        <v/>
      </c>
      <c r="W273" s="110" t="str">
        <f t="shared" si="219"/>
        <v/>
      </c>
      <c r="X273" s="110" t="str">
        <f t="shared" si="220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24"/>
        <v>1</v>
      </c>
      <c r="AC273" s="27" t="str">
        <f t="shared" si="225"/>
        <v>B</v>
      </c>
      <c r="AD273" s="27">
        <f t="shared" si="226"/>
        <v>0</v>
      </c>
      <c r="AE273" s="27">
        <f t="shared" si="227"/>
        <v>2</v>
      </c>
      <c r="AF273" s="34">
        <f t="shared" si="228"/>
        <v>2097152</v>
      </c>
      <c r="AG273" s="218">
        <f t="shared" si="229"/>
        <v>1</v>
      </c>
      <c r="AH273" s="94"/>
      <c r="AI273" s="56" t="str">
        <f t="shared" si="230"/>
        <v/>
      </c>
      <c r="AJ273" s="57" t="str">
        <f t="shared" si="231"/>
        <v/>
      </c>
      <c r="AK273" s="58" t="str">
        <f t="shared" si="232"/>
        <v/>
      </c>
      <c r="AL273" s="59" t="str">
        <f t="shared" si="233"/>
        <v/>
      </c>
      <c r="AM273" s="57">
        <f t="shared" si="234"/>
        <v>0</v>
      </c>
      <c r="AN273" s="56" t="str">
        <f t="shared" si="235"/>
        <v/>
      </c>
      <c r="AO273" s="57" t="str">
        <f t="shared" si="236"/>
        <v/>
      </c>
      <c r="AP273" s="58" t="str">
        <f t="shared" si="237"/>
        <v/>
      </c>
      <c r="AQ273" s="59" t="str">
        <f t="shared" si="238"/>
        <v/>
      </c>
      <c r="AR273" s="57">
        <f t="shared" si="239"/>
        <v>0</v>
      </c>
      <c r="AS273" s="56" t="str">
        <f t="shared" si="240"/>
        <v/>
      </c>
      <c r="AT273" s="57" t="str">
        <f t="shared" si="241"/>
        <v/>
      </c>
      <c r="AU273" s="58" t="str">
        <f t="shared" si="242"/>
        <v/>
      </c>
      <c r="AV273" s="59" t="str">
        <f t="shared" si="243"/>
        <v/>
      </c>
      <c r="AW273" s="60">
        <f t="shared" si="244"/>
        <v>0</v>
      </c>
      <c r="AX273" s="94"/>
      <c r="AY273" s="140">
        <v>156</v>
      </c>
      <c r="AZ273" s="61"/>
      <c r="BA273" s="419"/>
      <c r="BB273" s="63"/>
      <c r="BC273" s="62"/>
      <c r="BD273" s="76" t="s">
        <v>298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45"/>
        <v>{"key_code":"e"}</v>
      </c>
      <c r="BM273" s="107"/>
      <c r="BN273" s="149" t="str">
        <f t="shared" si="246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06"/>
        <v/>
      </c>
      <c r="G274" s="110" t="str">
        <f t="shared" si="212"/>
        <v/>
      </c>
      <c r="H274" s="110" t="str">
        <f t="shared" si="213"/>
        <v/>
      </c>
      <c r="I274" s="110" t="str">
        <f t="shared" si="207"/>
        <v/>
      </c>
      <c r="J274" s="110" t="str">
        <f t="shared" si="214"/>
        <v/>
      </c>
      <c r="K274" s="110" t="str">
        <f t="shared" si="215"/>
        <v/>
      </c>
      <c r="L274" s="110" t="str">
        <f t="shared" si="208"/>
        <v/>
      </c>
      <c r="M274" s="110" t="str">
        <f t="shared" si="216"/>
        <v/>
      </c>
      <c r="N274" s="110" t="str">
        <f t="shared" si="209"/>
        <v/>
      </c>
      <c r="O274" s="110" t="str">
        <f t="shared" si="217"/>
        <v/>
      </c>
      <c r="P274" s="110" t="str">
        <f t="shared" si="210"/>
        <v/>
      </c>
      <c r="Q274" s="110" t="str">
        <f t="shared" si="218"/>
        <v/>
      </c>
      <c r="R274" s="110" t="str">
        <f t="shared" si="221"/>
        <v/>
      </c>
      <c r="S274" s="110" t="str">
        <f t="shared" si="222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23"/>
        <v/>
      </c>
      <c r="U274" s="353"/>
      <c r="V274" s="116" t="str">
        <f t="shared" si="211"/>
        <v/>
      </c>
      <c r="W274" s="110" t="str">
        <f t="shared" si="219"/>
        <v/>
      </c>
      <c r="X274" s="110" t="str">
        <f t="shared" si="220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24"/>
        <v>1</v>
      </c>
      <c r="AC274" s="27" t="str">
        <f t="shared" si="225"/>
        <v>B</v>
      </c>
      <c r="AD274" s="27">
        <f t="shared" si="226"/>
        <v>0</v>
      </c>
      <c r="AE274" s="27">
        <f t="shared" si="227"/>
        <v>2</v>
      </c>
      <c r="AF274" s="34">
        <f t="shared" si="228"/>
        <v>4194304</v>
      </c>
      <c r="AG274" s="218">
        <f t="shared" si="229"/>
        <v>1</v>
      </c>
      <c r="AH274" s="94"/>
      <c r="AI274" s="56" t="str">
        <f t="shared" si="230"/>
        <v/>
      </c>
      <c r="AJ274" s="57" t="str">
        <f t="shared" si="231"/>
        <v/>
      </c>
      <c r="AK274" s="58" t="str">
        <f t="shared" si="232"/>
        <v/>
      </c>
      <c r="AL274" s="59" t="str">
        <f t="shared" si="233"/>
        <v/>
      </c>
      <c r="AM274" s="57">
        <f t="shared" si="234"/>
        <v>0</v>
      </c>
      <c r="AN274" s="56" t="str">
        <f t="shared" si="235"/>
        <v/>
      </c>
      <c r="AO274" s="57" t="str">
        <f t="shared" si="236"/>
        <v/>
      </c>
      <c r="AP274" s="58" t="str">
        <f t="shared" si="237"/>
        <v/>
      </c>
      <c r="AQ274" s="59" t="str">
        <f t="shared" si="238"/>
        <v/>
      </c>
      <c r="AR274" s="57">
        <f t="shared" si="239"/>
        <v>0</v>
      </c>
      <c r="AS274" s="56" t="str">
        <f t="shared" si="240"/>
        <v/>
      </c>
      <c r="AT274" s="57" t="str">
        <f t="shared" si="241"/>
        <v/>
      </c>
      <c r="AU274" s="58" t="str">
        <f t="shared" si="242"/>
        <v/>
      </c>
      <c r="AV274" s="59" t="str">
        <f t="shared" si="243"/>
        <v/>
      </c>
      <c r="AW274" s="60">
        <f t="shared" si="244"/>
        <v>0</v>
      </c>
      <c r="AX274" s="94"/>
      <c r="AY274" s="140">
        <v>157</v>
      </c>
      <c r="AZ274" s="61"/>
      <c r="BA274" s="419"/>
      <c r="BB274" s="63"/>
      <c r="BC274" s="62"/>
      <c r="BD274" s="76" t="s">
        <v>298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45"/>
        <v>{"key_code":"y"},{"key_code":"u"}</v>
      </c>
      <c r="BM274" s="107"/>
      <c r="BN274" s="149" t="str">
        <f t="shared" si="246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06"/>
        <v/>
      </c>
      <c r="G275" s="110" t="str">
        <f t="shared" si="212"/>
        <v/>
      </c>
      <c r="H275" s="110" t="str">
        <f t="shared" si="213"/>
        <v/>
      </c>
      <c r="I275" s="110" t="str">
        <f t="shared" si="207"/>
        <v/>
      </c>
      <c r="J275" s="110" t="str">
        <f t="shared" si="214"/>
        <v/>
      </c>
      <c r="K275" s="110" t="str">
        <f t="shared" si="215"/>
        <v/>
      </c>
      <c r="L275" s="110" t="str">
        <f t="shared" si="208"/>
        <v/>
      </c>
      <c r="M275" s="110" t="str">
        <f t="shared" si="216"/>
        <v/>
      </c>
      <c r="N275" s="110" t="str">
        <f t="shared" si="209"/>
        <v/>
      </c>
      <c r="O275" s="110" t="str">
        <f t="shared" si="217"/>
        <v/>
      </c>
      <c r="P275" s="110" t="str">
        <f t="shared" si="210"/>
        <v/>
      </c>
      <c r="Q275" s="110" t="str">
        <f t="shared" si="218"/>
        <v/>
      </c>
      <c r="R275" s="110" t="str">
        <f t="shared" si="221"/>
        <v/>
      </c>
      <c r="S275" s="110" t="str">
        <f t="shared" si="222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23"/>
        <v/>
      </c>
      <c r="U275" s="353"/>
      <c r="V275" s="116" t="str">
        <f t="shared" si="211"/>
        <v/>
      </c>
      <c r="W275" s="110" t="str">
        <f t="shared" si="219"/>
        <v/>
      </c>
      <c r="X275" s="110" t="str">
        <f t="shared" si="220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24"/>
        <v>1</v>
      </c>
      <c r="AC275" s="27" t="str">
        <f t="shared" si="225"/>
        <v>B</v>
      </c>
      <c r="AD275" s="27">
        <f t="shared" si="226"/>
        <v>0</v>
      </c>
      <c r="AE275" s="27">
        <f t="shared" si="227"/>
        <v>2</v>
      </c>
      <c r="AF275" s="34">
        <f t="shared" si="228"/>
        <v>33554432</v>
      </c>
      <c r="AG275" s="218">
        <f t="shared" si="229"/>
        <v>1</v>
      </c>
      <c r="AH275" s="94"/>
      <c r="AI275" s="56" t="str">
        <f t="shared" si="230"/>
        <v/>
      </c>
      <c r="AJ275" s="57" t="str">
        <f t="shared" si="231"/>
        <v/>
      </c>
      <c r="AK275" s="58" t="str">
        <f t="shared" si="232"/>
        <v/>
      </c>
      <c r="AL275" s="59" t="str">
        <f t="shared" si="233"/>
        <v/>
      </c>
      <c r="AM275" s="57">
        <f t="shared" si="234"/>
        <v>0</v>
      </c>
      <c r="AN275" s="56" t="str">
        <f t="shared" si="235"/>
        <v/>
      </c>
      <c r="AO275" s="57" t="str">
        <f t="shared" si="236"/>
        <v/>
      </c>
      <c r="AP275" s="58" t="str">
        <f t="shared" si="237"/>
        <v/>
      </c>
      <c r="AQ275" s="59" t="str">
        <f t="shared" si="238"/>
        <v/>
      </c>
      <c r="AR275" s="57">
        <f t="shared" si="239"/>
        <v>0</v>
      </c>
      <c r="AS275" s="56" t="str">
        <f t="shared" si="240"/>
        <v/>
      </c>
      <c r="AT275" s="57" t="str">
        <f t="shared" si="241"/>
        <v/>
      </c>
      <c r="AU275" s="58" t="str">
        <f t="shared" si="242"/>
        <v/>
      </c>
      <c r="AV275" s="59" t="str">
        <f t="shared" si="243"/>
        <v/>
      </c>
      <c r="AW275" s="60">
        <f t="shared" si="244"/>
        <v>0</v>
      </c>
      <c r="AX275" s="94"/>
      <c r="AY275" s="140">
        <v>158</v>
      </c>
      <c r="AZ275" s="61"/>
      <c r="BA275" s="419"/>
      <c r="BB275" s="63"/>
      <c r="BC275" s="62"/>
      <c r="BD275" s="76" t="s">
        <v>298</v>
      </c>
      <c r="BE275" s="76" t="s">
        <v>44</v>
      </c>
      <c r="BF275" s="76"/>
      <c r="BG275" s="125"/>
      <c r="BH275" s="64" t="s">
        <v>44</v>
      </c>
      <c r="BI275" s="65"/>
      <c r="BJ275" s="66"/>
      <c r="BK275" s="67"/>
      <c r="BL275" s="332" t="str">
        <f t="shared" si="245"/>
        <v>{"key_code":"s"},{"key_code":"e"}</v>
      </c>
      <c r="BM275" s="107"/>
      <c r="BN275" s="149" t="str">
        <f t="shared" si="246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06"/>
        <v/>
      </c>
      <c r="G276" s="110" t="str">
        <f t="shared" si="212"/>
        <v/>
      </c>
      <c r="H276" s="110" t="str">
        <f t="shared" si="213"/>
        <v/>
      </c>
      <c r="I276" s="110" t="str">
        <f t="shared" si="207"/>
        <v/>
      </c>
      <c r="J276" s="110" t="str">
        <f t="shared" si="214"/>
        <v/>
      </c>
      <c r="K276" s="110" t="str">
        <f t="shared" si="215"/>
        <v/>
      </c>
      <c r="L276" s="110" t="str">
        <f t="shared" si="208"/>
        <v/>
      </c>
      <c r="M276" s="110" t="str">
        <f t="shared" si="216"/>
        <v/>
      </c>
      <c r="N276" s="110" t="str">
        <f t="shared" si="209"/>
        <v/>
      </c>
      <c r="O276" s="110" t="str">
        <f t="shared" si="217"/>
        <v/>
      </c>
      <c r="P276" s="110" t="str">
        <f t="shared" si="210"/>
        <v/>
      </c>
      <c r="Q276" s="110" t="str">
        <f t="shared" si="218"/>
        <v/>
      </c>
      <c r="R276" s="110" t="str">
        <f t="shared" si="221"/>
        <v/>
      </c>
      <c r="S276" s="110" t="str">
        <f t="shared" si="222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23"/>
        <v/>
      </c>
      <c r="U276" s="353"/>
      <c r="V276" s="116" t="str">
        <f t="shared" si="211"/>
        <v/>
      </c>
      <c r="W276" s="110" t="str">
        <f t="shared" si="219"/>
        <v/>
      </c>
      <c r="X276" s="110" t="str">
        <f t="shared" si="220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24"/>
        <v>1</v>
      </c>
      <c r="AC276" s="27" t="str">
        <f t="shared" si="225"/>
        <v>B</v>
      </c>
      <c r="AD276" s="27">
        <f t="shared" si="226"/>
        <v>0</v>
      </c>
      <c r="AE276" s="27">
        <f t="shared" si="227"/>
        <v>2</v>
      </c>
      <c r="AF276" s="34">
        <f t="shared" si="228"/>
        <v>67108864</v>
      </c>
      <c r="AG276" s="218">
        <f t="shared" si="229"/>
        <v>1</v>
      </c>
      <c r="AH276" s="94"/>
      <c r="AI276" s="56" t="str">
        <f t="shared" si="230"/>
        <v/>
      </c>
      <c r="AJ276" s="57" t="str">
        <f t="shared" si="231"/>
        <v/>
      </c>
      <c r="AK276" s="58" t="str">
        <f t="shared" si="232"/>
        <v/>
      </c>
      <c r="AL276" s="59" t="str">
        <f t="shared" si="233"/>
        <v/>
      </c>
      <c r="AM276" s="57">
        <f t="shared" si="234"/>
        <v>0</v>
      </c>
      <c r="AN276" s="56" t="str">
        <f t="shared" si="235"/>
        <v/>
      </c>
      <c r="AO276" s="57" t="str">
        <f t="shared" si="236"/>
        <v/>
      </c>
      <c r="AP276" s="58" t="str">
        <f t="shared" si="237"/>
        <v/>
      </c>
      <c r="AQ276" s="59" t="str">
        <f t="shared" si="238"/>
        <v/>
      </c>
      <c r="AR276" s="57">
        <f t="shared" si="239"/>
        <v>0</v>
      </c>
      <c r="AS276" s="56" t="str">
        <f t="shared" si="240"/>
        <v/>
      </c>
      <c r="AT276" s="57" t="str">
        <f t="shared" si="241"/>
        <v/>
      </c>
      <c r="AU276" s="58" t="str">
        <f t="shared" si="242"/>
        <v/>
      </c>
      <c r="AV276" s="59" t="str">
        <f t="shared" si="243"/>
        <v/>
      </c>
      <c r="AW276" s="60">
        <f t="shared" si="244"/>
        <v>0</v>
      </c>
      <c r="AX276" s="94"/>
      <c r="AY276" s="140">
        <v>159</v>
      </c>
      <c r="AZ276" s="61"/>
      <c r="BA276" s="419"/>
      <c r="BB276" s="63"/>
      <c r="BC276" s="62"/>
      <c r="BD276" s="76" t="s">
        <v>298</v>
      </c>
      <c r="BE276" s="76" t="s">
        <v>572</v>
      </c>
      <c r="BF276" s="76"/>
      <c r="BG276" s="125"/>
      <c r="BH276" s="64" t="s">
        <v>572</v>
      </c>
      <c r="BI276" s="65"/>
      <c r="BJ276" s="66"/>
      <c r="BK276" s="67"/>
      <c r="BL276" s="332" t="str">
        <f t="shared" si="245"/>
        <v>{"key_code":"n"},{"key_code":"u"}</v>
      </c>
      <c r="BM276" s="107"/>
      <c r="BN276" s="149" t="str">
        <f t="shared" si="246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06"/>
        <v/>
      </c>
      <c r="G277" s="110" t="str">
        <f t="shared" si="212"/>
        <v/>
      </c>
      <c r="H277" s="110" t="str">
        <f t="shared" si="213"/>
        <v/>
      </c>
      <c r="I277" s="110" t="str">
        <f t="shared" si="207"/>
        <v/>
      </c>
      <c r="J277" s="110" t="str">
        <f t="shared" si="214"/>
        <v/>
      </c>
      <c r="K277" s="110" t="str">
        <f t="shared" si="215"/>
        <v/>
      </c>
      <c r="L277" s="110" t="str">
        <f t="shared" si="208"/>
        <v/>
      </c>
      <c r="M277" s="110" t="str">
        <f t="shared" si="216"/>
        <v/>
      </c>
      <c r="N277" s="110" t="str">
        <f t="shared" si="209"/>
        <v/>
      </c>
      <c r="O277" s="110" t="str">
        <f t="shared" si="217"/>
        <v/>
      </c>
      <c r="P277" s="110" t="str">
        <f t="shared" si="210"/>
        <v/>
      </c>
      <c r="Q277" s="110" t="str">
        <f t="shared" si="218"/>
        <v/>
      </c>
      <c r="R277" s="110" t="str">
        <f t="shared" si="221"/>
        <v/>
      </c>
      <c r="S277" s="110" t="str">
        <f t="shared" si="222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23"/>
        <v/>
      </c>
      <c r="U277" s="353"/>
      <c r="V277" s="116" t="str">
        <f t="shared" si="211"/>
        <v/>
      </c>
      <c r="W277" s="110" t="str">
        <f t="shared" si="219"/>
        <v/>
      </c>
      <c r="X277" s="110" t="str">
        <f t="shared" si="220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24"/>
        <v>1</v>
      </c>
      <c r="AC277" s="27" t="str">
        <f t="shared" si="225"/>
        <v>B</v>
      </c>
      <c r="AD277" s="27">
        <f t="shared" si="226"/>
        <v>0</v>
      </c>
      <c r="AE277" s="27">
        <f t="shared" si="227"/>
        <v>2</v>
      </c>
      <c r="AF277" s="34">
        <f t="shared" si="228"/>
        <v>134217728</v>
      </c>
      <c r="AG277" s="218">
        <f t="shared" si="229"/>
        <v>1</v>
      </c>
      <c r="AH277" s="94"/>
      <c r="AI277" s="56" t="str">
        <f t="shared" si="230"/>
        <v/>
      </c>
      <c r="AJ277" s="57" t="str">
        <f t="shared" si="231"/>
        <v/>
      </c>
      <c r="AK277" s="58" t="str">
        <f t="shared" si="232"/>
        <v/>
      </c>
      <c r="AL277" s="59" t="str">
        <f t="shared" si="233"/>
        <v/>
      </c>
      <c r="AM277" s="57">
        <f t="shared" si="234"/>
        <v>0</v>
      </c>
      <c r="AN277" s="56" t="str">
        <f t="shared" si="235"/>
        <v/>
      </c>
      <c r="AO277" s="57" t="str">
        <f t="shared" si="236"/>
        <v/>
      </c>
      <c r="AP277" s="58" t="str">
        <f t="shared" si="237"/>
        <v/>
      </c>
      <c r="AQ277" s="59" t="str">
        <f t="shared" si="238"/>
        <v/>
      </c>
      <c r="AR277" s="57">
        <f t="shared" si="239"/>
        <v>0</v>
      </c>
      <c r="AS277" s="56" t="str">
        <f t="shared" si="240"/>
        <v/>
      </c>
      <c r="AT277" s="57" t="str">
        <f t="shared" si="241"/>
        <v/>
      </c>
      <c r="AU277" s="58" t="str">
        <f t="shared" si="242"/>
        <v/>
      </c>
      <c r="AV277" s="59" t="str">
        <f t="shared" si="243"/>
        <v/>
      </c>
      <c r="AW277" s="60">
        <f t="shared" si="244"/>
        <v>0</v>
      </c>
      <c r="AX277" s="94"/>
      <c r="AY277" s="140">
        <v>160</v>
      </c>
      <c r="AZ277" s="61"/>
      <c r="BA277" s="419"/>
      <c r="BB277" s="63"/>
      <c r="BC277" s="62"/>
      <c r="BD277" s="76" t="s">
        <v>298</v>
      </c>
      <c r="BE277" s="76" t="s">
        <v>46</v>
      </c>
      <c r="BF277" s="76"/>
      <c r="BG277" s="125"/>
      <c r="BH277" s="64" t="s">
        <v>46</v>
      </c>
      <c r="BI277" s="65"/>
      <c r="BJ277" s="66"/>
      <c r="BK277" s="67"/>
      <c r="BL277" s="332" t="str">
        <f t="shared" si="245"/>
        <v>{"key_code":"n"},{"key_code":"i"}</v>
      </c>
      <c r="BM277" s="107"/>
      <c r="BN277" s="149" t="str">
        <f t="shared" si="246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06"/>
        <v/>
      </c>
      <c r="G278" s="110" t="str">
        <f t="shared" si="212"/>
        <v/>
      </c>
      <c r="H278" s="110" t="str">
        <f t="shared" si="213"/>
        <v/>
      </c>
      <c r="I278" s="110" t="str">
        <f t="shared" si="207"/>
        <v/>
      </c>
      <c r="J278" s="110" t="str">
        <f t="shared" si="214"/>
        <v/>
      </c>
      <c r="K278" s="110" t="str">
        <f t="shared" si="215"/>
        <v/>
      </c>
      <c r="L278" s="110" t="str">
        <f t="shared" si="208"/>
        <v/>
      </c>
      <c r="M278" s="110" t="str">
        <f t="shared" si="216"/>
        <v/>
      </c>
      <c r="N278" s="110" t="str">
        <f t="shared" si="209"/>
        <v/>
      </c>
      <c r="O278" s="110" t="str">
        <f t="shared" si="217"/>
        <v/>
      </c>
      <c r="P278" s="110" t="str">
        <f t="shared" si="210"/>
        <v/>
      </c>
      <c r="Q278" s="110" t="str">
        <f t="shared" si="218"/>
        <v/>
      </c>
      <c r="R278" s="110" t="str">
        <f t="shared" si="221"/>
        <v/>
      </c>
      <c r="S278" s="110" t="str">
        <f t="shared" si="222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23"/>
        <v/>
      </c>
      <c r="U278" s="353"/>
      <c r="V278" s="116" t="str">
        <f t="shared" si="211"/>
        <v/>
      </c>
      <c r="W278" s="110" t="str">
        <f t="shared" si="219"/>
        <v/>
      </c>
      <c r="X278" s="110" t="str">
        <f t="shared" si="220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24"/>
        <v>1</v>
      </c>
      <c r="AC278" s="27" t="str">
        <f t="shared" si="225"/>
        <v>B</v>
      </c>
      <c r="AD278" s="27">
        <f t="shared" si="226"/>
        <v>0</v>
      </c>
      <c r="AE278" s="27">
        <f t="shared" si="227"/>
        <v>2</v>
      </c>
      <c r="AF278" s="34">
        <f t="shared" si="228"/>
        <v>268435456</v>
      </c>
      <c r="AG278" s="218">
        <f t="shared" si="229"/>
        <v>1</v>
      </c>
      <c r="AH278" s="94"/>
      <c r="AI278" s="56" t="str">
        <f t="shared" si="230"/>
        <v/>
      </c>
      <c r="AJ278" s="57" t="str">
        <f t="shared" si="231"/>
        <v/>
      </c>
      <c r="AK278" s="58" t="str">
        <f t="shared" si="232"/>
        <v/>
      </c>
      <c r="AL278" s="59" t="str">
        <f t="shared" si="233"/>
        <v/>
      </c>
      <c r="AM278" s="57">
        <f t="shared" si="234"/>
        <v>0</v>
      </c>
      <c r="AN278" s="56" t="str">
        <f t="shared" si="235"/>
        <v/>
      </c>
      <c r="AO278" s="57" t="str">
        <f t="shared" si="236"/>
        <v/>
      </c>
      <c r="AP278" s="58" t="str">
        <f t="shared" si="237"/>
        <v/>
      </c>
      <c r="AQ278" s="59" t="str">
        <f t="shared" si="238"/>
        <v/>
      </c>
      <c r="AR278" s="57">
        <f t="shared" si="239"/>
        <v>0</v>
      </c>
      <c r="AS278" s="56" t="str">
        <f t="shared" si="240"/>
        <v/>
      </c>
      <c r="AT278" s="57" t="str">
        <f t="shared" si="241"/>
        <v/>
      </c>
      <c r="AU278" s="58" t="str">
        <f t="shared" si="242"/>
        <v/>
      </c>
      <c r="AV278" s="59" t="str">
        <f t="shared" si="243"/>
        <v/>
      </c>
      <c r="AW278" s="60">
        <f t="shared" si="244"/>
        <v>0</v>
      </c>
      <c r="AX278" s="94"/>
      <c r="AY278" s="140">
        <v>161</v>
      </c>
      <c r="AZ278" s="61"/>
      <c r="BA278" s="419"/>
      <c r="BB278" s="63"/>
      <c r="BC278" s="62"/>
      <c r="BD278" s="76" t="s">
        <v>298</v>
      </c>
      <c r="BE278" s="76" t="s">
        <v>48</v>
      </c>
      <c r="BF278" s="76"/>
      <c r="BG278" s="125"/>
      <c r="BH278" s="64" t="s">
        <v>48</v>
      </c>
      <c r="BI278" s="65"/>
      <c r="BJ278" s="66"/>
      <c r="BK278" s="67"/>
      <c r="BL278" s="332" t="str">
        <f t="shared" si="245"/>
        <v>{"key_code":"m"},{"key_code":"a"}</v>
      </c>
      <c r="BM278" s="107"/>
      <c r="BN278" s="149" t="str">
        <f t="shared" si="246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06"/>
        <v/>
      </c>
      <c r="G279" s="110" t="str">
        <f t="shared" si="212"/>
        <v/>
      </c>
      <c r="H279" s="110" t="str">
        <f t="shared" si="213"/>
        <v/>
      </c>
      <c r="I279" s="110" t="str">
        <f t="shared" si="207"/>
        <v/>
      </c>
      <c r="J279" s="110" t="str">
        <f t="shared" si="214"/>
        <v/>
      </c>
      <c r="K279" s="110" t="str">
        <f t="shared" si="215"/>
        <v/>
      </c>
      <c r="L279" s="110" t="str">
        <f t="shared" si="208"/>
        <v/>
      </c>
      <c r="M279" s="110" t="str">
        <f t="shared" si="216"/>
        <v/>
      </c>
      <c r="N279" s="110" t="str">
        <f t="shared" si="209"/>
        <v/>
      </c>
      <c r="O279" s="110" t="str">
        <f t="shared" si="217"/>
        <v/>
      </c>
      <c r="P279" s="110" t="str">
        <f t="shared" si="210"/>
        <v/>
      </c>
      <c r="Q279" s="110" t="str">
        <f t="shared" si="218"/>
        <v/>
      </c>
      <c r="R279" s="110" t="str">
        <f t="shared" si="221"/>
        <v/>
      </c>
      <c r="S279" s="110" t="str">
        <f t="shared" si="222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23"/>
        <v/>
      </c>
      <c r="U279" s="353"/>
      <c r="V279" s="116" t="str">
        <f t="shared" si="211"/>
        <v/>
      </c>
      <c r="W279" s="110" t="str">
        <f t="shared" si="219"/>
        <v/>
      </c>
      <c r="X279" s="110" t="str">
        <f t="shared" si="220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24"/>
        <v>1</v>
      </c>
      <c r="AC279" s="27" t="str">
        <f t="shared" si="225"/>
        <v>B</v>
      </c>
      <c r="AD279" s="27">
        <f t="shared" si="226"/>
        <v>0</v>
      </c>
      <c r="AE279" s="27">
        <f t="shared" si="227"/>
        <v>2</v>
      </c>
      <c r="AF279" s="34">
        <f t="shared" si="228"/>
        <v>536870912</v>
      </c>
      <c r="AG279" s="218">
        <f t="shared" si="229"/>
        <v>1</v>
      </c>
      <c r="AH279" s="94"/>
      <c r="AI279" s="56" t="str">
        <f t="shared" si="230"/>
        <v/>
      </c>
      <c r="AJ279" s="57" t="str">
        <f t="shared" si="231"/>
        <v/>
      </c>
      <c r="AK279" s="58" t="str">
        <f t="shared" si="232"/>
        <v/>
      </c>
      <c r="AL279" s="59" t="str">
        <f t="shared" si="233"/>
        <v/>
      </c>
      <c r="AM279" s="57">
        <f t="shared" si="234"/>
        <v>0</v>
      </c>
      <c r="AN279" s="56" t="str">
        <f t="shared" si="235"/>
        <v/>
      </c>
      <c r="AO279" s="57" t="str">
        <f t="shared" si="236"/>
        <v/>
      </c>
      <c r="AP279" s="58" t="str">
        <f t="shared" si="237"/>
        <v/>
      </c>
      <c r="AQ279" s="59" t="str">
        <f t="shared" si="238"/>
        <v/>
      </c>
      <c r="AR279" s="57">
        <f t="shared" si="239"/>
        <v>0</v>
      </c>
      <c r="AS279" s="56" t="str">
        <f t="shared" si="240"/>
        <v/>
      </c>
      <c r="AT279" s="57" t="str">
        <f t="shared" si="241"/>
        <v/>
      </c>
      <c r="AU279" s="58" t="str">
        <f t="shared" si="242"/>
        <v/>
      </c>
      <c r="AV279" s="59" t="str">
        <f t="shared" si="243"/>
        <v/>
      </c>
      <c r="AW279" s="60">
        <f t="shared" si="244"/>
        <v>0</v>
      </c>
      <c r="AX279" s="94"/>
      <c r="AY279" s="140">
        <v>162</v>
      </c>
      <c r="AZ279" s="61"/>
      <c r="BA279" s="419"/>
      <c r="BB279" s="63"/>
      <c r="BC279" s="62"/>
      <c r="BD279" s="76" t="s">
        <v>298</v>
      </c>
      <c r="BE279" s="76" t="s">
        <v>49</v>
      </c>
      <c r="BF279" s="76"/>
      <c r="BG279" s="125"/>
      <c r="BH279" s="64" t="s">
        <v>49</v>
      </c>
      <c r="BI279" s="65"/>
      <c r="BJ279" s="66"/>
      <c r="BK279" s="67"/>
      <c r="BL279" s="332" t="str">
        <f t="shared" si="245"/>
        <v>{"key_code":"t"},{"key_code":"i"}</v>
      </c>
      <c r="BM279" s="107"/>
      <c r="BN279" s="149" t="str">
        <f t="shared" si="246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ref="F280:F297" si="247">IF(AND($AB280=3,$AC280="A",$BL280&lt;&gt;""),_xlfn.CONCAT(F$3,$BE280,", ",$BF280," &amp; ",$BG280," → ",$BH280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0" t="str">
        <f t="shared" si="212"/>
        <v/>
      </c>
      <c r="H280" s="110" t="str">
        <f t="shared" si="213"/>
        <v/>
      </c>
      <c r="I280" s="110" t="str">
        <f t="shared" ref="I280:I297" si="248">IF(AND($AB280=3,$AC280="C"),_xlfn.CONCAT(I$3,$BE280,", ",$BF280," &amp; ",$BG280," → ",$BH280,CLEAN($BI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si="214"/>
        <v/>
      </c>
      <c r="K280" s="110" t="str">
        <f t="shared" si="215"/>
        <v/>
      </c>
      <c r="L280" s="110" t="str">
        <f t="shared" ref="L280:L297" si="249">IF(AND($AB280=2,$AC280="A"),_xlfn.CONCAT(L$3,$BE280," &amp; ",$BF280," → ",$BH280,CLEAN($BI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0" t="str">
        <f t="shared" si="216"/>
        <v/>
      </c>
      <c r="N280" s="110" t="str">
        <f t="shared" ref="N280:N297" si="250">IF(AND($AB280=2,$AC280="B"),_xlfn.CONCAT(N$3,$BE280," &amp; ",$BF280," → ",$BH280,CLEAN($BI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0" t="str">
        <f t="shared" si="217"/>
        <v/>
      </c>
      <c r="P280" s="110" t="str">
        <f t="shared" ref="P280:P297" si="251">IF(AND($AB280=2,$AC280="C"),_xlfn.CONCAT(P$3,$BE280," &amp; ",$BF280," → ",$BH280,CLEAN($BI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0" t="str">
        <f t="shared" si="218"/>
        <v/>
      </c>
      <c r="R280" s="110" t="str">
        <f t="shared" si="221"/>
        <v/>
      </c>
      <c r="S280" s="110" t="str">
        <f t="shared" si="222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23"/>
        <v/>
      </c>
      <c r="U280" s="353"/>
      <c r="V280" s="116" t="str">
        <f t="shared" ref="V280:V343" si="252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$BH280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0" t="str">
        <f t="shared" si="219"/>
        <v/>
      </c>
      <c r="X280" s="110" t="str">
        <f t="shared" si="220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24"/>
        <v>1</v>
      </c>
      <c r="AC280" s="27" t="str">
        <f t="shared" si="225"/>
        <v>B</v>
      </c>
      <c r="AD280" s="27">
        <f t="shared" si="226"/>
        <v>0</v>
      </c>
      <c r="AE280" s="27">
        <f t="shared" si="227"/>
        <v>2</v>
      </c>
      <c r="AF280" s="34">
        <f t="shared" si="228"/>
        <v>1073741824</v>
      </c>
      <c r="AG280" s="218">
        <f t="shared" si="229"/>
        <v>1</v>
      </c>
      <c r="AH280" s="94"/>
      <c r="AI280" s="56" t="str">
        <f t="shared" si="230"/>
        <v/>
      </c>
      <c r="AJ280" s="57" t="str">
        <f t="shared" si="231"/>
        <v/>
      </c>
      <c r="AK280" s="58" t="str">
        <f t="shared" si="232"/>
        <v/>
      </c>
      <c r="AL280" s="59" t="str">
        <f t="shared" si="233"/>
        <v/>
      </c>
      <c r="AM280" s="57">
        <f t="shared" si="234"/>
        <v>0</v>
      </c>
      <c r="AN280" s="56" t="str">
        <f t="shared" si="235"/>
        <v/>
      </c>
      <c r="AO280" s="57" t="str">
        <f t="shared" si="236"/>
        <v/>
      </c>
      <c r="AP280" s="58" t="str">
        <f t="shared" si="237"/>
        <v/>
      </c>
      <c r="AQ280" s="59" t="str">
        <f t="shared" si="238"/>
        <v/>
      </c>
      <c r="AR280" s="57">
        <f t="shared" si="239"/>
        <v>0</v>
      </c>
      <c r="AS280" s="56" t="str">
        <f t="shared" si="240"/>
        <v/>
      </c>
      <c r="AT280" s="57" t="str">
        <f t="shared" si="241"/>
        <v/>
      </c>
      <c r="AU280" s="58" t="str">
        <f t="shared" si="242"/>
        <v/>
      </c>
      <c r="AV280" s="59" t="str">
        <f t="shared" si="243"/>
        <v/>
      </c>
      <c r="AW280" s="60">
        <f t="shared" si="244"/>
        <v>0</v>
      </c>
      <c r="AX280" s="94"/>
      <c r="AY280" s="140">
        <v>163</v>
      </c>
      <c r="AZ280" s="61"/>
      <c r="BA280" s="419"/>
      <c r="BB280" s="63"/>
      <c r="BC280" s="62"/>
      <c r="BD280" s="76" t="s">
        <v>298</v>
      </c>
      <c r="BE280" s="76" t="s">
        <v>50</v>
      </c>
      <c r="BF280" s="76"/>
      <c r="BG280" s="125"/>
      <c r="BH280" s="64" t="s">
        <v>50</v>
      </c>
      <c r="BI280" s="65"/>
      <c r="BJ280" s="66"/>
      <c r="BK280" s="67"/>
      <c r="BL280" s="332" t="str">
        <f t="shared" si="245"/>
        <v>{"key_code":"y"},{"key_code":"a"}</v>
      </c>
      <c r="BM280" s="107"/>
      <c r="BN280" s="149" t="str">
        <f t="shared" si="246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47"/>
        <v/>
      </c>
      <c r="G281" s="110" t="str">
        <f t="shared" ref="G281:G297" si="253">IF(AND($AB281=3,$AC281="A",$BL281&lt;&gt;""),_xlfn.CONCAT(IF(AND($AR281=1,OR($AZ281="",$BL281&lt;&gt;$BN281)),"",_xlfn.CONCAT(F$5,IF(OR($BO281="",$BO281=$BL281),"",F$6),F$7,_xlfn.XLOOKUP($BE281,仮想キートップ,キー位置),F$8,_xlfn.XLOOKUP($BG281,仮想キートップ,キー位置),IF(AND($AZ281&lt;&gt;"",$BL281=$BN281),F$18,F$9),_xlfn.XLOOKUP($BF281,仮想キートップ,入力コード),F$10,$BL281,F$11,_xlfn.XLOOKUP($BF281,仮想キートップ,キー位置),F$12,_xlfn.XLOOKUP($BF281,仮想キートップ,キー位置),F$13)),F$5,IF(OR($BO281="",$BO281=$BL281),"",F$6),F$14,_xlfn.XLOOKUP($BE281,仮想キートップ,キー位置),F$8,_xlfn.XLOOKUP($BG281,仮想キートップ,キー位置),IF(AND($AZ281&lt;&gt;"",$BL281=$BN281),F$18,F$9),_xlfn.XLOOKUP($BF281,仮想キートップ,入力コード),F$15,$BL281,F$11,_xlfn.XLOOKUP($BF281,仮想キートップ,キー位置),F$12,_xlfn.XLOOKUP($BF281,仮想キートップ,キー位置),F$13,F$5,IF(OR($BO281="",$BO281=$BL281),"",F$6),F$16,_xlfn.XLOOKUP($BE281,仮想キートップ,キー位置),F$8,_xlfn.XLOOKUP($BG281,仮想キートップ,キー位置),IF(AND($AZ281&lt;&gt;"",$BL281=$BN281),F$18,F$9),_xlfn.XLOOKUP($BF281,仮想キートップ,入力コード),F$17,$BL281,F$11,_xlfn.XLOOKUP($BF281,仮想キートップ,キー位置),F$12,_xlfn.XLOOKUP($BF281,仮想キートップ,キー位置),F$13,IF(OR($BO281="",$BO281=$BL281),"",_xlfn.CONCAT(IF(AND($AR281=1,OR($AZ281="",$BL281&lt;&gt;$BN281)),"",_xlfn.CONCAT(F$5,F$7,_xlfn.XLOOKUP($BE281,仮想キートップ,キー位置),F$8,_xlfn.XLOOKUP($BG281,仮想キートップ,キー位置),IF(AND($AZ281&lt;&gt;"",$BP281=$BO281),F$18,F$9),_xlfn.XLOOKUP($BF281,仮想キートップ,入力コード),F$10,$BO281,F$11,_xlfn.XLOOKUP($BF281,仮想キートップ,キー位置),F$12,_xlfn.XLOOKUP($BF281,仮想キートップ,キー位置),F$13)),F$5,F$14,_xlfn.XLOOKUP($BE281,仮想キートップ,キー位置),F$8,_xlfn.XLOOKUP($BG281,仮想キートップ,キー位置),IF(AND($AZ281&lt;&gt;"",$BP281=$BO281),F$18,F$9),_xlfn.XLOOKUP($BF281,仮想キートップ,入力コード),F$15,$BO281,F$11,_xlfn.XLOOKUP($BF281,仮想キートップ,キー位置),F$12,_xlfn.XLOOKUP($BF281,仮想キートップ,キー位置),F$13,F$5,F$16,_xlfn.XLOOKUP($BE281,仮想キートップ,キー位置),F$8,_xlfn.XLOOKUP($BG281,仮想キートップ,キー位置),IF(AND($AZ281&lt;&gt;"",$BP281=$BO281),F$18,F$9),_xlfn.XLOOKUP($BF281,仮想キートップ,入力コード),F$17,$BO281,F$11,_xlfn.XLOOKUP($BF281,仮想キートップ,キー位置),F$12,_xlfn.XLOOKUP($BF281,仮想キートップ,キー位置),F$13))),"")</f>
        <v/>
      </c>
      <c r="H281" s="110" t="str">
        <f t="shared" ref="H281:H297" si="254">IF(AND($AB281=3,$AC281="A",$BL281&lt;&gt;""),_xlfn.CONCAT(IF(AND($AW281=1,OR($AZ281="",$BL281&lt;&gt;$BN281)),"",_xlfn.CONCAT(F$5,IF(OR($BO281="",$BO281=$BL281),"",F$6),F$7,_xlfn.XLOOKUP($BF281,仮想キートップ,キー位置),F$8,_xlfn.XLOOKUP($BG281,仮想キートップ,キー位置),IF(AND($AZ281&lt;&gt;"",$BL281=$BN281),F$18,F$9),_xlfn.XLOOKUP($BE281,仮想キートップ,入力コード),F$10,$BL281,F$11,_xlfn.XLOOKUP($BE281,仮想キートップ,キー位置),F$12,_xlfn.XLOOKUP($BE281,仮想キートップ,キー位置),F$13)),F$5,IF(OR($BO281="",$BO281=$BL281),"",F$6),F$14,_xlfn.XLOOKUP($BF281,仮想キートップ,キー位置),F$8,_xlfn.XLOOKUP($BG281,仮想キートップ,キー位置),IF(AND($AZ281&lt;&gt;"",$BL281=$BN281),F$18,F$9),_xlfn.XLOOKUP($BE281,仮想キートップ,入力コード),F$15,$BL281,F$11,_xlfn.XLOOKUP($BE281,仮想キートップ,キー位置),F$12,_xlfn.XLOOKUP($BE281,仮想キートップ,キー位置),F$13,F$5,IF(OR($BO281="",$BO281=$BL281),"",F$6),F$16,_xlfn.XLOOKUP($BF281,仮想キートップ,キー位置),F$8,_xlfn.XLOOKUP($BG281,仮想キートップ,キー位置),IF(AND($AZ281&lt;&gt;"",$BL281=$BN281),F$18,F$9),_xlfn.XLOOKUP($BE281,仮想キートップ,入力コード),F$17,$BL281,F$11,_xlfn.XLOOKUP($BE281,仮想キートップ,キー位置),F$12,_xlfn.XLOOKUP($BE281,仮想キートップ,キー位置),F$13,IF(OR($BO281="",$BO281=$BL281),"",_xlfn.CONCAT(IF(AND($AW281=1,OR($AZ281="",$BL281&lt;&gt;$BN281)),"",_xlfn.CONCAT(F$5,F$7,_xlfn.XLOOKUP($BF281,仮想キートップ,キー位置),F$8,_xlfn.XLOOKUP($BG281,仮想キートップ,キー位置),IF(AND($AZ281&lt;&gt;"",$BP281=$BO281),F$18,F$9),_xlfn.XLOOKUP($BE281,仮想キートップ,入力コード),F$10,$BO281,F$11,_xlfn.XLOOKUP($BE281,仮想キートップ,キー位置),F$12,_xlfn.XLOOKUP($BE281,仮想キートップ,キー位置),F$13)),F$5,F$14,_xlfn.XLOOKUP($BF281,仮想キートップ,キー位置),F$8,_xlfn.XLOOKUP($BG281,仮想キートップ,キー位置),IF(AND($AZ281&lt;&gt;"",$BP281=$BO281),F$18,F$9),_xlfn.XLOOKUP($BE281,仮想キートップ,入力コード),F$15,$BO281,F$11,_xlfn.XLOOKUP($BE281,仮想キートップ,キー位置),F$12,_xlfn.XLOOKUP($BE281,仮想キートップ,キー位置),F$13,F$5,F$16,_xlfn.XLOOKUP($BF281,仮想キートップ,キー位置),F$8,_xlfn.XLOOKUP($BG281,仮想キートップ,キー位置),IF(AND($AZ281&lt;&gt;"",$BP281=$BO281),F$18,F$9),_xlfn.XLOOKUP($BE281,仮想キートップ,入力コード),F$17,$BO281,F$11,_xlfn.XLOOKUP($BE281,仮想キートップ,キー位置),F$12,_xlfn.XLOOKUP($BE281,仮想キートップ,キー位置),F$13))),"")</f>
        <v/>
      </c>
      <c r="I281" s="110" t="str">
        <f t="shared" si="248"/>
        <v/>
      </c>
      <c r="J281" s="110" t="str">
        <f t="shared" ref="J281:J297" si="255">IF(AND($AB281=3,$AC281="C"),_xlfn.CONCAT(IF($AR281=1,"",_xlfn.CONCAT(I$5,IF(OR($BO281="",$BO281=$BL281),"",I$6),I$7,_xlfn.XLOOKUP($BE281,仮想キートップ,キー位置),I$8,_xlfn.XLOOKUP($BG281,仮想キートップ,キー位置),I$9,_xlfn.XLOOKUP($BF281,仮想キートップ,入力コード),I$10,$BL281,I$11,_xlfn.XLOOKUP($BF281,仮想キートップ,キー位置),I$12,_xlfn.XLOOKUP($BF281,仮想キートップ,キー位置),I$13)),I$5,IF(OR($BO281="",$BO281=$BL281),"",I$6),I$14,_xlfn.XLOOKUP($BE281,仮想キートップ,キー位置),I$8,_xlfn.XLOOKUP($BG281,仮想キートップ,キー位置),I$9,_xlfn.XLOOKUP($BF281,仮想キートップ,入力コード),IF(AND(_xlfn.XLOOKUP($BH281,ひらがな,移動単位)=2,LEFT($BH281)=$AQ281),_xlfn.CONCAT(I$17,_xlfn.XLOOKUP(_xlfn.CONCAT("(",RIGHT($BH281),")"),ひらがな,ローマ字コード)),_xlfn.CONCAT(I$15,$BL281)),I$11,_xlfn.XLOOKUP($BF281,仮想キートップ,キー位置),I$12,_xlfn.XLOOKUP($BF281,仮想キートップ,キー位置),I$13,I$5,IF(OR($BO281="",$BO281=$BL281),"",I$6),I$16,_xlfn.XLOOKUP($BE281,仮想キートップ,キー位置),I$8,_xlfn.XLOOKUP($BG281,仮想キートップ,キー位置),I$9,_xlfn.XLOOKUP($BF281,仮想キートップ,入力コード),I$17,$BL281,I$11,_xlfn.XLOOKUP($BF281,仮想キートップ,キー位置),I$12,_xlfn.XLOOKUP($BF281,仮想キートップ,キー位置),I$13,IF(OR($BO281="",$BO281=$BL281),"",_xlfn.CONCAT(IF($AR281=1,"",_xlfn.CONCAT(I$5,I$7,_xlfn.XLOOKUP($BE281,仮想キートップ,キー位置),I$8,_xlfn.XLOOKUP($BG281,仮想キートップ,キー位置),I$9,_xlfn.XLOOKUP($BF281,仮想キートップ,入力コード),I$10,$BO281,I$11,_xlfn.XLOOKUP($BF281,仮想キートップ,キー位置),I$12,_xlfn.XLOOKUP($BF281,仮想キートップ,キー位置),I$13)),I$5,I$14,_xlfn.XLOOKUP($BE281,仮想キートップ,キー位置),I$8,_xlfn.XLOOKUP($BG281,仮想キートップ,キー位置),I$9,_xlfn.XLOOKUP($BF281,仮想キートップ,入力コード),I$15,$BO281,I$11,_xlfn.XLOOKUP($BF281,仮想キートップ,キー位置),I$12,_xlfn.XLOOKUP($BF281,仮想キートップ,キー位置),I$13,I$5,I$16,_xlfn.XLOOKUP($BE281,仮想キートップ,キー位置),I$8,_xlfn.XLOOKUP($BG281,仮想キートップ,キー位置),I$9,_xlfn.XLOOKUP($BF281,仮想キートップ,入力コード),I$17,$BO281,I$11,_xlfn.XLOOKUP($BF281,仮想キートップ,キー位置),I$12,_xlfn.XLOOKUP($BF281,仮想キートップ,キー位置),I$13))),"")</f>
        <v/>
      </c>
      <c r="K281" s="110" t="str">
        <f t="shared" ref="K281:K297" si="256">IF(AND($AB281=3,$AC281="C"),_xlfn.CONCAT(IF($AW281=1,"",_xlfn.CONCAT(I$5,IF(OR($BO281="",$BO281=$BL281),"",I$6),I$7,_xlfn.XLOOKUP($BF281,仮想キートップ,キー位置),I$8,_xlfn.XLOOKUP($BG281,仮想キートップ,キー位置),I$9,_xlfn.XLOOKUP($BE281,仮想キートップ,入力コード),I$10,$BL281,I$11,_xlfn.XLOOKUP($BE281,仮想キートップ,キー位置),I$12,_xlfn.XLOOKUP($BE281,仮想キートップ,キー位置),I$13)),I$5,IF(OR($BO281="",$BO281=$BL281),"",I$6),I$14,_xlfn.XLOOKUP($BF281,仮想キートップ,キー位置),I$8,_xlfn.XLOOKUP($BG281,仮想キートップ,キー位置),I$9,_xlfn.XLOOKUP($BE281,仮想キートップ,入力コード),IF(AND(_xlfn.XLOOKUP($BH281,ひらがな,移動単位)=2,LEFT($BH281)=$AV281),_xlfn.CONCAT(I$17,_xlfn.XLOOKUP(_xlfn.CONCAT("(",RIGHT($BH281),")"),ひらがな,ローマ字コード)),_xlfn.CONCAT(I$15,$BL281)),I$11,_xlfn.XLOOKUP($BE281,仮想キートップ,キー位置),I$12,_xlfn.XLOOKUP($BE281,仮想キートップ,キー位置),I$13,I$5,IF(OR($BO281="",$BO281=$BL281),"",I$6),I$16,_xlfn.XLOOKUP($BF281,仮想キートップ,キー位置),I$8,_xlfn.XLOOKUP($BG281,仮想キートップ,キー位置),I$9,_xlfn.XLOOKUP($BE281,仮想キートップ,入力コード),I$17,$BL281,I$11,_xlfn.XLOOKUP($BE281,仮想キートップ,キー位置),I$12,_xlfn.XLOOKUP($BE281,仮想キートップ,キー位置),I$13,IF(OR($BO281="",$BO281=$BL281),"",_xlfn.CONCAT(IF($AW281=1,"",_xlfn.CONCAT(I$5,I$7,_xlfn.XLOOKUP($BF281,仮想キートップ,キー位置),I$8,_xlfn.XLOOKUP($BG281,仮想キートップ,キー位置),I$9,_xlfn.XLOOKUP($BE281,仮想キートップ,入力コード),I$10,$BO281,I$11,_xlfn.XLOOKUP($BE281,仮想キートップ,キー位置),I$12,_xlfn.XLOOKUP($BE281,仮想キートップ,キー位置),I$13)),I$5,I$14,_xlfn.XLOOKUP($BF281,仮想キートップ,キー位置),I$8,_xlfn.XLOOKUP($BG281,仮想キートップ,キー位置),I$9,_xlfn.XLOOKUP($BE281,仮想キートップ,入力コード),I$15,$BO281,I$11,_xlfn.XLOOKUP($BE281,仮想キートップ,キー位置),I$12,_xlfn.XLOOKUP($BE281,仮想キートップ,キー位置),I$13,I$5,I$16,_xlfn.XLOOKUP($BF281,仮想キートップ,キー位置),I$8,_xlfn.XLOOKUP($BG281,仮想キートップ,キー位置),I$9,_xlfn.XLOOKUP($BE281,仮想キートップ,入力コード),I$17,$BO281,I$11,_xlfn.XLOOKUP($BE281,仮想キートップ,キー位置),I$12,_xlfn.XLOOKUP($BE281,仮想キートップ,キー位置),I$13))),"")</f>
        <v/>
      </c>
      <c r="L281" s="110" t="str">
        <f t="shared" si="249"/>
        <v/>
      </c>
      <c r="M281" s="110" t="str">
        <f t="shared" ref="M281:M297" si="257">IF(AND($AB281=2,$AC281="A"),_xlfn.CONCAT(L$5,IF(OR($BO281="",$BO281=$BL281),"",L$6),L$7,_xlfn.XLOOKUP($BF281,仮想キートップ,キー位置),IF(AND($AZ281&lt;&gt;"",$BL281=$BN281),L$18,L$8),_xlfn.XLOOKUP($BE281,仮想キートップ,入力コード),L$9,IF($BB281="",_xlfn.CONCAT($BL281,","),""),L$10,_xlfn.XLOOKUP($BE281,仮想キートップ,キー位置),L$11,$AG281,IF($BB281="",L$12,_xlfn.CONCAT(L$13,$BL281,L$14)),_xlfn.XLOOKUP($BE281,仮想キートップ,キー位置),L$15,L$5,IF(OR($BO281="",$BO281=$BL281),"",L$6),L$16,_xlfn.XLOOKUP($BF281,仮想キートップ,キー位置),IF(AND($AZ281&lt;&gt;"",$BL281=$BN281),L$18,L$8),_xlfn.XLOOKUP($BE281,仮想キートップ,入力コード),L$17,IF($BB281="",_xlfn.CONCAT($BL281,","),""),L$10,_xlfn.XLOOKUP($BE281,仮想キートップ,キー位置),L$11,$AG281,IF($BB281="",L$12,_xlfn.CONCAT(L$13,$BL281,L$14)),_xlfn.XLOOKUP($BE281,仮想キートップ,キー位置),L$15,IF(OR($BO281="",$BO281=$BL281),"",_xlfn.CONCAT(L$5,L$7,_xlfn.XLOOKUP($BF281,仮想キートップ,キー位置),IF(AND($AZ281&lt;&gt;"",$BL281=$BN281),L$18,L$8),_xlfn.XLOOKUP($BE281,仮想キートップ,入力コード),L$9,IF($BB281="",_xlfn.CONCAT($BO281,","),""),L$10,_xlfn.XLOOKUP($BE281,仮想キートップ,キー位置),L$11,$AG281,IF($BB281="",L$12,_xlfn.CONCAT(L$13,$BO281,L$14)),_xlfn.XLOOKUP($BE281,仮想キートップ,キー位置),L$15,L$5,L$16,_xlfn.XLOOKUP($BF281,仮想キートップ,キー位置),IF(AND($AZ281&lt;&gt;"",$BL281=$BN281),L$18,L$8),_xlfn.XLOOKUP($BE281,仮想キートップ,入力コード),L$17,IF($BB281="",_xlfn.CONCAT($BO281,","),""),L$10,_xlfn.XLOOKUP($BE281,仮想キートップ,キー位置),L$11,$AG281,IF($BB281="",L$12,_xlfn.CONCAT(L$13,$BO281,L$14)),_xlfn.XLOOKUP($BE281,仮想キートップ,キー位置),L$15))),"")</f>
        <v/>
      </c>
      <c r="N281" s="110" t="str">
        <f t="shared" si="250"/>
        <v/>
      </c>
      <c r="O281" s="110" t="str">
        <f t="shared" ref="O281:O297" si="258">IF(AND($AB281=2,$AC281="B"),_xlfn.CONCAT(N$5,IF(OR($BO281="",$BO281=$BL281),"",N$6),N$7,_xlfn.XLOOKUP($BF281,仮想キートップ,キー位置),IF(AND($AZ281&lt;&gt;"",$BL281=$BN281),N$18,N$8),_xlfn.XLOOKUP($BE281,仮想キートップ,入力コード),N$9,IF($BB281="",_xlfn.CONCAT($BL281,","),""),N$10,_xlfn.XLOOKUP($BE281,仮想キートップ,キー位置),N$11,$AG281,IF($BB281="",N$12,_xlfn.CONCAT(N$13,$BL281,N$14)),_xlfn.XLOOKUP($BE281,仮想キートップ,キー位置),N$15,N$5,IF(OR($BO281="",$BO281=$BL281),"",N$6),N$16,_xlfn.XLOOKUP($BF281,仮想キートップ,キー位置),IF(AND($AZ281&lt;&gt;"",$BL281=$BN281),N$18,N$8),_xlfn.XLOOKUP($BE281,仮想キートップ,入力コード),N$17,IF($BB281="",_xlfn.CONCAT($BL281,","),""),N$10,_xlfn.XLOOKUP($BE281,仮想キートップ,キー位置),N$11,$AG281,IF($BB281="",N$12,_xlfn.CONCAT(N$13,$BL281,N$14)),_xlfn.XLOOKUP($BE281,仮想キートップ,キー位置),N$15,IF(OR($BO281="",$BO281=$BL281),"",_xlfn.CONCAT(N$5,N$7,_xlfn.XLOOKUP($BF281,仮想キートップ,キー位置),IF(AND($AZ281&lt;&gt;"",$BL281=$BN281),N$18,N$8),_xlfn.XLOOKUP($BE281,仮想キートップ,入力コード),N$9,IF($BB281="",_xlfn.CONCAT($BO281,","),""),N$10,_xlfn.XLOOKUP($BE281,仮想キートップ,キー位置),N$11,$AG281,IF($BB281="",N$12,_xlfn.CONCAT(N$13,$BO281,N$14)),_xlfn.XLOOKUP($BE281,仮想キートップ,キー位置),N$15,N$5,N$16,_xlfn.XLOOKUP($BF281,仮想キートップ,キー位置),IF(AND($AZ281&lt;&gt;"",$BL281=$BN281),N$18,N$8),_xlfn.XLOOKUP($BE281,仮想キートップ,入力コード),N$17,IF($BB281="",_xlfn.CONCAT($BO281,","),""),N$10,_xlfn.XLOOKUP($BE281,仮想キートップ,キー位置),N$11,$AG281,IF($BB281="",N$12,_xlfn.CONCAT(N$13,$BO281,N$14)),_xlfn.XLOOKUP($BE281,仮想キートップ,キー位置),N$15))),"")</f>
        <v/>
      </c>
      <c r="P281" s="110" t="str">
        <f t="shared" si="251"/>
        <v/>
      </c>
      <c r="Q281" s="110" t="str">
        <f t="shared" ref="Q281:Q297" si="259">IF(AND($AB281=2,$AC281="C"),_xlfn.CONCAT(P$5,IF(OR($BO281="",$BO281=$BL281),"",P$6),P$7,_xlfn.XLOOKUP($BF281,仮想キートップ,キー位置),IF(AND($AZ281&lt;&gt;"",$BL281=$BN281),P$18,P$8),_xlfn.XLOOKUP($BE281,仮想キートップ,入力コード),P$9,IF($BB281="",_xlfn.CONCAT($BL281,","),""),P$10,_xlfn.XLOOKUP($BE281,仮想キートップ,キー位置),P$11,$AG281,IF($BB281="",P$12,_xlfn.CONCAT(P$13,$BL281,P$14)),_xlfn.XLOOKUP($BE281,仮想キートップ,キー位置),P$15,P$5,IF(OR($BO281="",$BO281=$BL281),"",P$6),P$16,_xlfn.XLOOKUP($BF281,仮想キートップ,キー位置),IF(AND($AZ281&lt;&gt;"",$BL281=$BN281),P$18,P$8),_xlfn.XLOOKUP($BE281,仮想キートップ,入力コード),P$17,IF($BB281="",_xlfn.CONCAT($BL281,","),""),P$10,_xlfn.XLOOKUP($BE281,仮想キートップ,キー位置),P$11,$AG281,IF($BB281="",P$12,_xlfn.CONCAT(P$13,$BL281,P$14)),_xlfn.XLOOKUP($BE281,仮想キートップ,キー位置),P$15,IF(OR($BO281="",$BO281=$BL281),"",_xlfn.CONCAT(P$5,P$7,_xlfn.XLOOKUP($BF281,仮想キートップ,キー位置),IF(AND($AZ281&lt;&gt;"",$BL281=$BN281),P$18,P$8),_xlfn.XLOOKUP($BE281,仮想キートップ,入力コード),P$9,IF($BB281="",_xlfn.CONCAT($BO281,","),""),P$10,_xlfn.XLOOKUP($BE281,仮想キートップ,キー位置),P$11,$AG281,IF($BB281="",P$12,_xlfn.CONCAT(P$13,$BO281,P$14)),_xlfn.XLOOKUP($BE281,仮想キートップ,キー位置),P$15,P$5,P$16,_xlfn.XLOOKUP($BF281,仮想キートップ,キー位置),IF(AND($AZ281&lt;&gt;"",$BL281=$BN281),P$18,P$8),_xlfn.XLOOKUP($BE281,仮想キートップ,入力コード),P$17,IF($BB281="",_xlfn.CONCAT($BO281,","),""),P$10,_xlfn.XLOOKUP($BE281,仮想キートップ,キー位置),P$11,$AG281,IF($BB281="",P$12,_xlfn.CONCAT(P$13,$BO281,P$14)),_xlfn.XLOOKUP($BE281,仮想キートップ,キー位置),P$15))),"")</f>
        <v/>
      </c>
      <c r="R281" s="110" t="str">
        <f t="shared" si="221"/>
        <v/>
      </c>
      <c r="S281" s="110" t="str">
        <f t="shared" si="222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23"/>
        <v/>
      </c>
      <c r="U281" s="353"/>
      <c r="V281" s="116" t="str">
        <f t="shared" si="252"/>
        <v/>
      </c>
      <c r="W281" s="110" t="str">
        <f t="shared" ref="W281:W344" si="260">IF(AND($AZ281&lt;&gt;"",$AB281=3,OR($BL281&lt;&gt;$BN281,AND($BP281&lt;&gt;"",$BP281&lt;&gt;$BN281))),IF(OR($BP281="",$BP281=$BN281),_xlfn.CONCAT(V$5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$13),_xlfn.CONCAT(V$5,V$6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$6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$6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,V$5,V$7,_xlfn.XLOOKUP($BE281,仮想キートップ,キー位置),V$8,_xlfn.XLOOKUP($BG281,仮想キートップ,キー位置),V$9,_xlfn.XLOOKUP($BF281,仮想キートップ,入力コード),V$10,$BP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P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P281,V$11,_xlfn.XLOOKUP($BF281,仮想キートップ,キー位置),V$12,_xlfn.XLOOKUP($BF281,仮想キートップ,キー位置),V$13)),"")</f>
        <v/>
      </c>
      <c r="X281" s="110" t="str">
        <f t="shared" ref="X281:X344" si="261">IF(AND($AZ281&lt;&gt;"",$AB281=3,OR($BL281&lt;&gt;$BN281,AND($BP281&lt;&gt;"",$BP281&lt;&gt;$BN281))),IF(OR($BP281="",$BP281=$BN281),_xlfn.CONCAT(V$5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$13),_xlfn.CONCAT(V$5,V$6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$6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$6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,V$5,V$7,_xlfn.XLOOKUP($BF281,仮想キートップ,キー位置),V$8,_xlfn.XLOOKUP($BG281,仮想キートップ,キー位置),V$9,_xlfn.XLOOKUP($BE281,仮想キートップ,入力コード),V$10,$BP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P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P281,V$11,_xlfn.XLOOKUP($BE281,仮想キートップ,キー位置),V$12,_xlfn.XLOOKUP($BE281,仮想キートップ,キー位置),V$13)),"")</f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24"/>
        <v>1</v>
      </c>
      <c r="AC281" s="27" t="str">
        <f t="shared" si="225"/>
        <v>B</v>
      </c>
      <c r="AD281" s="27">
        <f t="shared" si="226"/>
        <v>0</v>
      </c>
      <c r="AE281" s="27">
        <f t="shared" si="227"/>
        <v>2</v>
      </c>
      <c r="AF281" s="34">
        <f t="shared" si="228"/>
        <v>2147483648</v>
      </c>
      <c r="AG281" s="218">
        <f t="shared" si="229"/>
        <v>1</v>
      </c>
      <c r="AH281" s="94"/>
      <c r="AI281" s="56" t="str">
        <f t="shared" si="230"/>
        <v/>
      </c>
      <c r="AJ281" s="57" t="str">
        <f t="shared" si="231"/>
        <v/>
      </c>
      <c r="AK281" s="58" t="str">
        <f t="shared" si="232"/>
        <v/>
      </c>
      <c r="AL281" s="59" t="str">
        <f t="shared" si="233"/>
        <v/>
      </c>
      <c r="AM281" s="57">
        <f t="shared" si="234"/>
        <v>0</v>
      </c>
      <c r="AN281" s="56" t="str">
        <f t="shared" si="235"/>
        <v/>
      </c>
      <c r="AO281" s="57" t="str">
        <f t="shared" si="236"/>
        <v/>
      </c>
      <c r="AP281" s="58" t="str">
        <f t="shared" si="237"/>
        <v/>
      </c>
      <c r="AQ281" s="59" t="str">
        <f t="shared" si="238"/>
        <v/>
      </c>
      <c r="AR281" s="57">
        <f t="shared" si="239"/>
        <v>0</v>
      </c>
      <c r="AS281" s="56" t="str">
        <f t="shared" si="240"/>
        <v/>
      </c>
      <c r="AT281" s="57" t="str">
        <f t="shared" si="241"/>
        <v/>
      </c>
      <c r="AU281" s="58" t="str">
        <f t="shared" si="242"/>
        <v/>
      </c>
      <c r="AV281" s="59" t="str">
        <f t="shared" si="243"/>
        <v/>
      </c>
      <c r="AW281" s="60">
        <f t="shared" si="244"/>
        <v>0</v>
      </c>
      <c r="AX281" s="94"/>
      <c r="AY281" s="140">
        <v>164</v>
      </c>
      <c r="AZ281" s="61"/>
      <c r="BA281" s="419"/>
      <c r="BB281" s="63"/>
      <c r="BC281" s="62"/>
      <c r="BD281" s="76" t="s">
        <v>298</v>
      </c>
      <c r="BE281" s="76" t="s">
        <v>52</v>
      </c>
      <c r="BF281" s="76"/>
      <c r="BG281" s="125"/>
      <c r="BH281" s="64" t="s">
        <v>52</v>
      </c>
      <c r="BI281" s="65"/>
      <c r="BJ281" s="66"/>
      <c r="BK281" s="67"/>
      <c r="BL281" s="332" t="str">
        <f t="shared" si="245"/>
        <v>{"key_code":"n"},{"key_code":"o"}</v>
      </c>
      <c r="BM281" s="107"/>
      <c r="BN281" s="149" t="str">
        <f t="shared" si="246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47"/>
        <v/>
      </c>
      <c r="G282" s="110" t="str">
        <f t="shared" si="253"/>
        <v/>
      </c>
      <c r="H282" s="110" t="str">
        <f t="shared" si="254"/>
        <v/>
      </c>
      <c r="I282" s="110" t="str">
        <f t="shared" si="248"/>
        <v/>
      </c>
      <c r="J282" s="110" t="str">
        <f t="shared" si="255"/>
        <v/>
      </c>
      <c r="K282" s="110" t="str">
        <f t="shared" si="256"/>
        <v/>
      </c>
      <c r="L282" s="110" t="str">
        <f t="shared" si="249"/>
        <v/>
      </c>
      <c r="M282" s="110" t="str">
        <f t="shared" si="257"/>
        <v/>
      </c>
      <c r="N282" s="110" t="str">
        <f t="shared" si="250"/>
        <v/>
      </c>
      <c r="O282" s="110" t="str">
        <f t="shared" si="258"/>
        <v/>
      </c>
      <c r="P282" s="110" t="str">
        <f t="shared" si="251"/>
        <v/>
      </c>
      <c r="Q282" s="110" t="str">
        <f t="shared" si="259"/>
        <v/>
      </c>
      <c r="R282" s="110" t="str">
        <f t="shared" ref="R282:R297" si="262">IF(AND($AB282=1,$AC282="A"),_xlfn.CONCAT(R$3,$BE282,R$4,IF(OR($BO282="",$BO282=$BL282),"",R$6),R$7,IF(_xlfn.XLOOKUP($BE282,仮想キートップ,十六進数文字)=0,R$8,R$9),_xlfn.XLOOKUP($BE282,仮想キートップ,入力コード),R$10,$BL282,R$11,_xlfn.XLOOKUP($BE282,仮想キートップ,キー位置),R$12,IF($AG282=0,0,2),R$13,_xlfn.XLOOKUP($BE282,仮想キートップ,キー位置),R$14,R$5,IF(OR($BO282="",$BO282=$BL282),"",R$6),R$15,IF(_xlfn.XLOOKUP($BE282,仮想キートップ,十六進数文字)=0,R$8,R$9),_xlfn.XLOOKUP($BE282,仮想キートップ,入力コード),R$10,$BL282,R$11,_xlfn.XLOOKUP($BE282,仮想キートップ,キー位置),R$12,$AG282,R$16,_xlfn.XLOOKUP($BE282,仮想キートップ,キー位置),R$14,IF(OR($BO282="",$BO282=$BL282),"",_xlfn.CONCAT(R$5,R$7,IF(_xlfn.XLOOKUP($BE282,仮想キートップ,十六進数文字)=0,R$8,R$9),_xlfn.XLOOKUP($BE282,仮想キートップ,入力コード),R$10,$BO282,R$11,_xlfn.XLOOKUP($BE282,仮想キートップ,キー位置),R$12,IF($AG282=0,0,2),R$13,_xlfn.XLOOKUP($BE282,仮想キートップ,キー位置),R$14,R$5,R$15,IF(_xlfn.XLOOKUP($BE282,仮想キートップ,十六進数文字)=0,R$8,R$9),_xlfn.XLOOKUP($BE282,仮想キートップ,入力コード),R$10,$BO282,R$11,_xlfn.XLOOKUP($BE282,仮想キートップ,キー位置),R$12,$AG282,R$16,_xlfn.XLOOKUP($BE282,仮想キートップ,キー位置),R$14))),"")</f>
        <v/>
      </c>
      <c r="S282" s="110" t="str">
        <f t="shared" ref="S282:S297" si="263">IF(AND($AB282=1,$AC282="B"),_xlfn.CONCAT(S$3,$BE282,S$4,IF(OR($BO282="",$BO282=$BL282),"",S$6),S$7,IF(_xlfn.XLOOKUP($BE282,仮想キートップ,十六進数文字)=0,S$8,S$9),_xlfn.XLOOKUP($BE282,仮想キートップ,入力コード),S$10,$BL282,S$11,_xlfn.XLOOKUP($BE282,仮想キートップ,キー位置),S$12,IF($AG282=0,0,2),S$13,_xlfn.XLOOKUP($BE282,仮想キートップ,キー位置),S$14,S$5,IF(OR($BO282="",$BO282=$BL282),"",S$6),S$15,IF(_xlfn.XLOOKUP($BE282,仮想キートップ,十六進数文字)=0,S$8,S$9),_xlfn.XLOOKUP($BE282,仮想キートップ,入力コード),S$10,$BL282,S$11,_xlfn.XLOOKUP($BE282,仮想キートップ,キー位置),S$12,$AG282,S$16,_xlfn.XLOOKUP($BE282,仮想キートップ,キー位置),S$14,IF(OR($BO282="",$BO282=$BL282),"",_xlfn.CONCAT(S$5,S$7,IF(_xlfn.XLOOKUP($BE282,仮想キートップ,十六進数文字)=0,S$8,S$9),_xlfn.XLOOKUP($BE282,仮想キートップ,入力コード),S$10,$BO282,S$11,_xlfn.XLOOKUP($BE282,仮想キートップ,キー位置),S$12,IF($AG282=0,0,2),S$13,_xlfn.XLOOKUP($BE282,仮想キートップ,キー位置),S$14,S$5,S$15,IF(_xlfn.XLOOKUP($BE282,仮想キートップ,十六進数文字)=0,S$8,S$9),_xlfn.XLOOKUP($BE282,仮想キートップ,入力コード),S$10,$BO282,S$11,_xlfn.XLOOKUP($BE282,仮想キートップ,キー位置),S$12,$AG282,S$16,_xlfn.XLOOKUP($BE282,仮想キートップ,キー位置),S$14))),""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ref="T282:T297" si="264">IF(AND($AB282=1,$AC282="C"),_xlfn.CONCAT(T$3,$BE282,T$4,IF(OR($BO282="",$BO282=$BL282),"",T$6),T$7,IF(_xlfn.XLOOKUP($BE282,仮想キートップ,十六進数文字)=0,T$8,T$9),_xlfn.XLOOKUP($BE282,仮想キートップ,入力コード),T$10,$BL282,T$11,_xlfn.XLOOKUP($BE282,仮想キートップ,キー位置),T$12,IF($AG282=0,0,2),T$13,_xlfn.XLOOKUP($BE282,仮想キートップ,キー位置),T$14,T$5,IF(OR($BO282="",$BO282=$BL282),"",T$6),T$15,IF(_xlfn.XLOOKUP($BE282,仮想キートップ,十六進数文字)=0,T$8,T$9),_xlfn.XLOOKUP($BE282,仮想キートップ,入力コード),T$10,$BL282,T$11,_xlfn.XLOOKUP($BE282,仮想キートップ,キー位置),T$12,$AG282,T$16,_xlfn.XLOOKUP($BE282,仮想キートップ,キー位置),T$14,IF(OR($BO282="",$BO282=$BL282),"",_xlfn.CONCAT(T$5,T$7,IF(_xlfn.XLOOKUP($BE282,仮想キートップ,十六進数文字)=0,T$8,T$9),_xlfn.XLOOKUP($BE282,仮想キートップ,入力コード),T$10,$BO282,T$11,_xlfn.XLOOKUP($BE282,仮想キートップ,キー位置),T$12,IF($AG282=0,0,2),T$13,_xlfn.XLOOKUP($BE282,仮想キートップ,キー位置),T$14,T$5,T$15,IF(_xlfn.XLOOKUP($BE282,仮想キートップ,十六進数文字)=0,T$8,T$9),_xlfn.XLOOKUP($BE282,仮想キートップ,入力コード),T$10,$BO282,T$11,_xlfn.XLOOKUP($BE282,仮想キートップ,キー位置),T$12,$AG282,T$16,_xlfn.XLOOKUP($BE282,仮想キートップ,キー位置),T$14))),"")</f>
        <v/>
      </c>
      <c r="U282" s="353"/>
      <c r="V282" s="116" t="str">
        <f t="shared" si="252"/>
        <v/>
      </c>
      <c r="W282" s="110" t="str">
        <f t="shared" si="260"/>
        <v/>
      </c>
      <c r="X282" s="110" t="str">
        <f t="shared" si="261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24"/>
        <v>1</v>
      </c>
      <c r="AC282" s="27" t="str">
        <f t="shared" si="225"/>
        <v>B</v>
      </c>
      <c r="AD282" s="27">
        <f t="shared" si="226"/>
        <v>0</v>
      </c>
      <c r="AE282" s="27">
        <f t="shared" si="227"/>
        <v>2</v>
      </c>
      <c r="AF282" s="34">
        <f t="shared" si="228"/>
        <v>4294967296</v>
      </c>
      <c r="AG282" s="218">
        <f t="shared" si="229"/>
        <v>1</v>
      </c>
      <c r="AH282" s="94"/>
      <c r="AI282" s="56" t="str">
        <f t="shared" si="230"/>
        <v/>
      </c>
      <c r="AJ282" s="57" t="str">
        <f t="shared" si="231"/>
        <v/>
      </c>
      <c r="AK282" s="58" t="str">
        <f t="shared" si="232"/>
        <v/>
      </c>
      <c r="AL282" s="59" t="str">
        <f t="shared" si="233"/>
        <v/>
      </c>
      <c r="AM282" s="57">
        <f t="shared" si="234"/>
        <v>0</v>
      </c>
      <c r="AN282" s="56" t="str">
        <f t="shared" si="235"/>
        <v/>
      </c>
      <c r="AO282" s="57" t="str">
        <f t="shared" si="236"/>
        <v/>
      </c>
      <c r="AP282" s="58" t="str">
        <f t="shared" si="237"/>
        <v/>
      </c>
      <c r="AQ282" s="59" t="str">
        <f t="shared" si="238"/>
        <v/>
      </c>
      <c r="AR282" s="57">
        <f t="shared" si="239"/>
        <v>0</v>
      </c>
      <c r="AS282" s="56" t="str">
        <f t="shared" si="240"/>
        <v/>
      </c>
      <c r="AT282" s="57" t="str">
        <f t="shared" si="241"/>
        <v/>
      </c>
      <c r="AU282" s="58" t="str">
        <f t="shared" si="242"/>
        <v/>
      </c>
      <c r="AV282" s="59" t="str">
        <f t="shared" si="243"/>
        <v/>
      </c>
      <c r="AW282" s="60">
        <f t="shared" si="244"/>
        <v>0</v>
      </c>
      <c r="AX282" s="94"/>
      <c r="AY282" s="140">
        <v>165</v>
      </c>
      <c r="AZ282" s="61"/>
      <c r="BA282" s="419"/>
      <c r="BB282" s="63"/>
      <c r="BC282" s="62"/>
      <c r="BD282" s="76" t="s">
        <v>298</v>
      </c>
      <c r="BE282" s="76" t="s">
        <v>53</v>
      </c>
      <c r="BF282" s="76"/>
      <c r="BG282" s="125"/>
      <c r="BH282" s="64" t="s">
        <v>53</v>
      </c>
      <c r="BI282" s="65"/>
      <c r="BJ282" s="66"/>
      <c r="BK282" s="67"/>
      <c r="BL282" s="332" t="str">
        <f t="shared" si="245"/>
        <v>{"key_code":"m"},{"key_code":"o"}</v>
      </c>
      <c r="BM282" s="107"/>
      <c r="BN282" s="149" t="str">
        <f t="shared" si="246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47"/>
        <v/>
      </c>
      <c r="G283" s="110" t="str">
        <f t="shared" si="253"/>
        <v/>
      </c>
      <c r="H283" s="110" t="str">
        <f t="shared" si="254"/>
        <v/>
      </c>
      <c r="I283" s="110" t="str">
        <f t="shared" si="248"/>
        <v/>
      </c>
      <c r="J283" s="110" t="str">
        <f t="shared" si="255"/>
        <v/>
      </c>
      <c r="K283" s="110" t="str">
        <f t="shared" si="256"/>
        <v/>
      </c>
      <c r="L283" s="110" t="str">
        <f t="shared" si="249"/>
        <v/>
      </c>
      <c r="M283" s="110" t="str">
        <f t="shared" si="257"/>
        <v/>
      </c>
      <c r="N283" s="110" t="str">
        <f t="shared" si="250"/>
        <v/>
      </c>
      <c r="O283" s="110" t="str">
        <f t="shared" si="258"/>
        <v/>
      </c>
      <c r="P283" s="110" t="str">
        <f t="shared" si="251"/>
        <v/>
      </c>
      <c r="Q283" s="110" t="str">
        <f t="shared" si="259"/>
        <v/>
      </c>
      <c r="R283" s="110" t="str">
        <f t="shared" si="262"/>
        <v/>
      </c>
      <c r="S283" s="110" t="str">
        <f t="shared" si="263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64"/>
        <v/>
      </c>
      <c r="U283" s="353"/>
      <c r="V283" s="116" t="str">
        <f t="shared" si="252"/>
        <v/>
      </c>
      <c r="W283" s="110" t="str">
        <f t="shared" si="260"/>
        <v/>
      </c>
      <c r="X283" s="110" t="str">
        <f t="shared" si="261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24"/>
        <v>1</v>
      </c>
      <c r="AC283" s="27" t="str">
        <f t="shared" si="225"/>
        <v>B</v>
      </c>
      <c r="AD283" s="27">
        <f t="shared" si="226"/>
        <v>0</v>
      </c>
      <c r="AE283" s="27">
        <f t="shared" si="227"/>
        <v>2</v>
      </c>
      <c r="AF283" s="34">
        <f t="shared" si="228"/>
        <v>8589934592</v>
      </c>
      <c r="AG283" s="218">
        <f t="shared" si="229"/>
        <v>1</v>
      </c>
      <c r="AH283" s="94"/>
      <c r="AI283" s="56" t="str">
        <f t="shared" si="230"/>
        <v/>
      </c>
      <c r="AJ283" s="57" t="str">
        <f t="shared" si="231"/>
        <v/>
      </c>
      <c r="AK283" s="58" t="str">
        <f t="shared" si="232"/>
        <v/>
      </c>
      <c r="AL283" s="59" t="str">
        <f t="shared" si="233"/>
        <v/>
      </c>
      <c r="AM283" s="57">
        <f t="shared" si="234"/>
        <v>0</v>
      </c>
      <c r="AN283" s="56" t="str">
        <f t="shared" si="235"/>
        <v/>
      </c>
      <c r="AO283" s="57" t="str">
        <f t="shared" si="236"/>
        <v/>
      </c>
      <c r="AP283" s="58" t="str">
        <f t="shared" si="237"/>
        <v/>
      </c>
      <c r="AQ283" s="59" t="str">
        <f t="shared" si="238"/>
        <v/>
      </c>
      <c r="AR283" s="57">
        <f t="shared" si="239"/>
        <v>0</v>
      </c>
      <c r="AS283" s="56" t="str">
        <f t="shared" si="240"/>
        <v/>
      </c>
      <c r="AT283" s="57" t="str">
        <f t="shared" si="241"/>
        <v/>
      </c>
      <c r="AU283" s="58" t="str">
        <f t="shared" si="242"/>
        <v/>
      </c>
      <c r="AV283" s="59" t="str">
        <f t="shared" si="243"/>
        <v/>
      </c>
      <c r="AW283" s="60">
        <f t="shared" si="244"/>
        <v>0</v>
      </c>
      <c r="AX283" s="94"/>
      <c r="AY283" s="140">
        <v>166</v>
      </c>
      <c r="AZ283" s="61"/>
      <c r="BA283" s="419"/>
      <c r="BB283" s="63"/>
      <c r="BC283" s="62"/>
      <c r="BD283" s="76" t="s">
        <v>298</v>
      </c>
      <c r="BE283" s="76" t="s">
        <v>54</v>
      </c>
      <c r="BF283" s="76"/>
      <c r="BG283" s="125"/>
      <c r="BH283" s="64" t="s">
        <v>54</v>
      </c>
      <c r="BI283" s="65"/>
      <c r="BJ283" s="66"/>
      <c r="BK283" s="67"/>
      <c r="BL283" s="332" t="str">
        <f t="shared" si="245"/>
        <v>{"key_code":"w"},{"key_code":"a"}</v>
      </c>
      <c r="BM283" s="107"/>
      <c r="BN283" s="149" t="str">
        <f t="shared" si="246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47"/>
        <v/>
      </c>
      <c r="G284" s="110" t="str">
        <f t="shared" si="253"/>
        <v/>
      </c>
      <c r="H284" s="110" t="str">
        <f t="shared" si="254"/>
        <v/>
      </c>
      <c r="I284" s="110" t="str">
        <f t="shared" si="248"/>
        <v/>
      </c>
      <c r="J284" s="110" t="str">
        <f t="shared" si="255"/>
        <v/>
      </c>
      <c r="K284" s="110" t="str">
        <f t="shared" si="256"/>
        <v/>
      </c>
      <c r="L284" s="110" t="str">
        <f t="shared" si="249"/>
        <v/>
      </c>
      <c r="M284" s="110" t="str">
        <f t="shared" si="257"/>
        <v/>
      </c>
      <c r="N284" s="110" t="str">
        <f t="shared" si="250"/>
        <v/>
      </c>
      <c r="O284" s="110" t="str">
        <f t="shared" si="258"/>
        <v/>
      </c>
      <c r="P284" s="110" t="str">
        <f t="shared" si="251"/>
        <v/>
      </c>
      <c r="Q284" s="110" t="str">
        <f t="shared" si="259"/>
        <v/>
      </c>
      <c r="R284" s="110" t="str">
        <f t="shared" si="262"/>
        <v/>
      </c>
      <c r="S284" s="110" t="str">
        <f t="shared" si="263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64"/>
        <v/>
      </c>
      <c r="U284" s="353"/>
      <c r="V284" s="116" t="str">
        <f t="shared" si="252"/>
        <v/>
      </c>
      <c r="W284" s="110" t="str">
        <f t="shared" si="260"/>
        <v/>
      </c>
      <c r="X284" s="110" t="str">
        <f t="shared" si="261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24"/>
        <v>1</v>
      </c>
      <c r="AC284" s="27" t="str">
        <f t="shared" si="225"/>
        <v>B</v>
      </c>
      <c r="AD284" s="27">
        <f t="shared" si="226"/>
        <v>0</v>
      </c>
      <c r="AE284" s="27">
        <f t="shared" si="227"/>
        <v>2</v>
      </c>
      <c r="AF284" s="34">
        <f t="shared" si="228"/>
        <v>17179869184</v>
      </c>
      <c r="AG284" s="218">
        <f t="shared" si="229"/>
        <v>1</v>
      </c>
      <c r="AH284" s="94"/>
      <c r="AI284" s="56" t="str">
        <f t="shared" si="230"/>
        <v/>
      </c>
      <c r="AJ284" s="57" t="str">
        <f t="shared" si="231"/>
        <v/>
      </c>
      <c r="AK284" s="58" t="str">
        <f t="shared" si="232"/>
        <v/>
      </c>
      <c r="AL284" s="59" t="str">
        <f t="shared" si="233"/>
        <v/>
      </c>
      <c r="AM284" s="57">
        <f t="shared" si="234"/>
        <v>0</v>
      </c>
      <c r="AN284" s="56" t="str">
        <f t="shared" si="235"/>
        <v/>
      </c>
      <c r="AO284" s="57" t="str">
        <f t="shared" si="236"/>
        <v/>
      </c>
      <c r="AP284" s="58" t="str">
        <f t="shared" si="237"/>
        <v/>
      </c>
      <c r="AQ284" s="59" t="str">
        <f t="shared" si="238"/>
        <v/>
      </c>
      <c r="AR284" s="57">
        <f t="shared" si="239"/>
        <v>0</v>
      </c>
      <c r="AS284" s="56" t="str">
        <f t="shared" si="240"/>
        <v/>
      </c>
      <c r="AT284" s="57" t="str">
        <f t="shared" si="241"/>
        <v/>
      </c>
      <c r="AU284" s="58" t="str">
        <f t="shared" si="242"/>
        <v/>
      </c>
      <c r="AV284" s="59" t="str">
        <f t="shared" si="243"/>
        <v/>
      </c>
      <c r="AW284" s="60">
        <f t="shared" si="244"/>
        <v>0</v>
      </c>
      <c r="AX284" s="94"/>
      <c r="AY284" s="140">
        <v>167</v>
      </c>
      <c r="AZ284" s="61"/>
      <c r="BA284" s="419"/>
      <c r="BB284" s="63"/>
      <c r="BC284" s="62"/>
      <c r="BD284" s="76" t="s">
        <v>298</v>
      </c>
      <c r="BE284" s="76" t="s">
        <v>575</v>
      </c>
      <c r="BF284" s="76"/>
      <c r="BG284" s="125"/>
      <c r="BH284" s="64" t="s">
        <v>575</v>
      </c>
      <c r="BI284" s="65"/>
      <c r="BJ284" s="66"/>
      <c r="BK284" s="67"/>
      <c r="BL284" s="332" t="str">
        <f t="shared" si="245"/>
        <v>{"key_code":"t"},{"key_code":"u"}</v>
      </c>
      <c r="BM284" s="107"/>
      <c r="BN284" s="149" t="str">
        <f t="shared" si="246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47"/>
        <v/>
      </c>
      <c r="G285" s="110" t="str">
        <f t="shared" si="253"/>
        <v/>
      </c>
      <c r="H285" s="110" t="str">
        <f t="shared" si="254"/>
        <v/>
      </c>
      <c r="I285" s="110" t="str">
        <f t="shared" si="248"/>
        <v/>
      </c>
      <c r="J285" s="110" t="str">
        <f t="shared" si="255"/>
        <v/>
      </c>
      <c r="K285" s="110" t="str">
        <f t="shared" si="256"/>
        <v/>
      </c>
      <c r="L285" s="110" t="str">
        <f t="shared" si="249"/>
        <v/>
      </c>
      <c r="M285" s="110" t="str">
        <f t="shared" si="257"/>
        <v/>
      </c>
      <c r="N285" s="110" t="str">
        <f t="shared" si="250"/>
        <v/>
      </c>
      <c r="O285" s="110" t="str">
        <f t="shared" si="258"/>
        <v/>
      </c>
      <c r="P285" s="110" t="str">
        <f t="shared" si="251"/>
        <v/>
      </c>
      <c r="Q285" s="110" t="str">
        <f t="shared" si="259"/>
        <v/>
      </c>
      <c r="R285" s="110" t="str">
        <f t="shared" si="262"/>
        <v/>
      </c>
      <c r="S285" s="110" t="str">
        <f t="shared" si="263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64"/>
        <v/>
      </c>
      <c r="U285" s="353"/>
      <c r="V285" s="116" t="str">
        <f t="shared" si="252"/>
        <v/>
      </c>
      <c r="W285" s="110" t="str">
        <f t="shared" si="260"/>
        <v/>
      </c>
      <c r="X285" s="110" t="str">
        <f t="shared" si="261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24"/>
        <v>1</v>
      </c>
      <c r="AC285" s="27" t="str">
        <f t="shared" si="225"/>
        <v>B</v>
      </c>
      <c r="AD285" s="27">
        <f t="shared" si="226"/>
        <v>0</v>
      </c>
      <c r="AE285" s="27">
        <f t="shared" si="227"/>
        <v>2</v>
      </c>
      <c r="AF285" s="34">
        <f t="shared" si="228"/>
        <v>549755813888</v>
      </c>
      <c r="AG285" s="218">
        <f t="shared" si="229"/>
        <v>1</v>
      </c>
      <c r="AH285" s="94"/>
      <c r="AI285" s="56" t="str">
        <f t="shared" si="230"/>
        <v/>
      </c>
      <c r="AJ285" s="57" t="str">
        <f t="shared" si="231"/>
        <v/>
      </c>
      <c r="AK285" s="58" t="str">
        <f t="shared" si="232"/>
        <v/>
      </c>
      <c r="AL285" s="59" t="str">
        <f t="shared" si="233"/>
        <v/>
      </c>
      <c r="AM285" s="57">
        <f t="shared" si="234"/>
        <v>0</v>
      </c>
      <c r="AN285" s="56" t="str">
        <f t="shared" si="235"/>
        <v/>
      </c>
      <c r="AO285" s="57" t="str">
        <f t="shared" si="236"/>
        <v/>
      </c>
      <c r="AP285" s="58" t="str">
        <f t="shared" si="237"/>
        <v/>
      </c>
      <c r="AQ285" s="59" t="str">
        <f t="shared" si="238"/>
        <v/>
      </c>
      <c r="AR285" s="57">
        <f t="shared" si="239"/>
        <v>0</v>
      </c>
      <c r="AS285" s="56" t="str">
        <f t="shared" si="240"/>
        <v/>
      </c>
      <c r="AT285" s="57" t="str">
        <f t="shared" si="241"/>
        <v/>
      </c>
      <c r="AU285" s="58" t="str">
        <f t="shared" si="242"/>
        <v/>
      </c>
      <c r="AV285" s="59" t="str">
        <f t="shared" si="243"/>
        <v/>
      </c>
      <c r="AW285" s="60">
        <f t="shared" si="244"/>
        <v>0</v>
      </c>
      <c r="AX285" s="94"/>
      <c r="AY285" s="140">
        <v>168</v>
      </c>
      <c r="AZ285" s="61"/>
      <c r="BA285" s="419"/>
      <c r="BB285" s="63"/>
      <c r="BC285" s="62"/>
      <c r="BD285" s="76" t="s">
        <v>298</v>
      </c>
      <c r="BE285" s="76" t="s">
        <v>76</v>
      </c>
      <c r="BF285" s="76"/>
      <c r="BG285" s="125"/>
      <c r="BH285" s="64" t="s">
        <v>76</v>
      </c>
      <c r="BI285" s="65"/>
      <c r="BJ285" s="66"/>
      <c r="BK285" s="67"/>
      <c r="BL285" s="332" t="str">
        <f t="shared" si="245"/>
        <v>{"key_code":"w"},{"key_code":"o"}</v>
      </c>
      <c r="BM285" s="107"/>
      <c r="BN285" s="149" t="str">
        <f t="shared" si="246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47"/>
        <v/>
      </c>
      <c r="G286" s="110" t="str">
        <f t="shared" si="253"/>
        <v/>
      </c>
      <c r="H286" s="110" t="str">
        <f t="shared" si="254"/>
        <v/>
      </c>
      <c r="I286" s="110" t="str">
        <f t="shared" si="248"/>
        <v/>
      </c>
      <c r="J286" s="110" t="str">
        <f t="shared" si="255"/>
        <v/>
      </c>
      <c r="K286" s="110" t="str">
        <f t="shared" si="256"/>
        <v/>
      </c>
      <c r="L286" s="110" t="str">
        <f t="shared" si="249"/>
        <v/>
      </c>
      <c r="M286" s="110" t="str">
        <f t="shared" si="257"/>
        <v/>
      </c>
      <c r="N286" s="110" t="str">
        <f t="shared" si="250"/>
        <v/>
      </c>
      <c r="O286" s="110" t="str">
        <f t="shared" si="258"/>
        <v/>
      </c>
      <c r="P286" s="110" t="str">
        <f t="shared" si="251"/>
        <v/>
      </c>
      <c r="Q286" s="110" t="str">
        <f t="shared" si="259"/>
        <v/>
      </c>
      <c r="R286" s="110" t="str">
        <f t="shared" si="262"/>
        <v/>
      </c>
      <c r="S286" s="110" t="str">
        <f t="shared" si="263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64"/>
        <v/>
      </c>
      <c r="U286" s="353"/>
      <c r="V286" s="116" t="str">
        <f t="shared" si="252"/>
        <v/>
      </c>
      <c r="W286" s="110" t="str">
        <f t="shared" si="260"/>
        <v/>
      </c>
      <c r="X286" s="110" t="str">
        <f t="shared" si="261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24"/>
        <v>1</v>
      </c>
      <c r="AC286" s="27" t="str">
        <f t="shared" si="225"/>
        <v>B</v>
      </c>
      <c r="AD286" s="27">
        <f t="shared" si="226"/>
        <v>0</v>
      </c>
      <c r="AE286" s="27">
        <f t="shared" si="227"/>
        <v>2</v>
      </c>
      <c r="AF286" s="34">
        <f t="shared" si="228"/>
        <v>1099511627776</v>
      </c>
      <c r="AG286" s="218">
        <f t="shared" si="229"/>
        <v>1</v>
      </c>
      <c r="AH286" s="94"/>
      <c r="AI286" s="56" t="str">
        <f t="shared" si="230"/>
        <v/>
      </c>
      <c r="AJ286" s="57" t="str">
        <f t="shared" si="231"/>
        <v/>
      </c>
      <c r="AK286" s="58" t="str">
        <f t="shared" si="232"/>
        <v/>
      </c>
      <c r="AL286" s="59" t="str">
        <f t="shared" si="233"/>
        <v/>
      </c>
      <c r="AM286" s="57">
        <f t="shared" si="234"/>
        <v>0</v>
      </c>
      <c r="AN286" s="56" t="str">
        <f t="shared" si="235"/>
        <v/>
      </c>
      <c r="AO286" s="57" t="str">
        <f t="shared" si="236"/>
        <v/>
      </c>
      <c r="AP286" s="58" t="str">
        <f t="shared" si="237"/>
        <v/>
      </c>
      <c r="AQ286" s="59" t="str">
        <f t="shared" si="238"/>
        <v/>
      </c>
      <c r="AR286" s="57">
        <f t="shared" si="239"/>
        <v>0</v>
      </c>
      <c r="AS286" s="56" t="str">
        <f t="shared" si="240"/>
        <v/>
      </c>
      <c r="AT286" s="57" t="str">
        <f t="shared" si="241"/>
        <v/>
      </c>
      <c r="AU286" s="58" t="str">
        <f t="shared" si="242"/>
        <v/>
      </c>
      <c r="AV286" s="59" t="str">
        <f t="shared" si="243"/>
        <v/>
      </c>
      <c r="AW286" s="60">
        <f t="shared" si="244"/>
        <v>0</v>
      </c>
      <c r="AX286" s="94"/>
      <c r="AY286" s="140">
        <v>169</v>
      </c>
      <c r="AZ286" s="61"/>
      <c r="BA286" s="419"/>
      <c r="BB286" s="63"/>
      <c r="BC286" s="62"/>
      <c r="BD286" s="76" t="s">
        <v>298</v>
      </c>
      <c r="BE286" s="76" t="s">
        <v>680</v>
      </c>
      <c r="BF286" s="76"/>
      <c r="BG286" s="125"/>
      <c r="BH286" s="64" t="s">
        <v>576</v>
      </c>
      <c r="BI286" s="65"/>
      <c r="BJ286" s="66"/>
      <c r="BK286" s="67"/>
      <c r="BL286" s="332" t="str">
        <f t="shared" si="245"/>
        <v>{"key_code":"comma"}</v>
      </c>
      <c r="BM286" s="107"/>
      <c r="BN286" s="149" t="str">
        <f t="shared" si="246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si="247"/>
        <v/>
      </c>
      <c r="G287" s="110" t="str">
        <f t="shared" si="253"/>
        <v/>
      </c>
      <c r="H287" s="110" t="str">
        <f t="shared" si="254"/>
        <v/>
      </c>
      <c r="I287" s="110" t="str">
        <f t="shared" si="248"/>
        <v/>
      </c>
      <c r="J287" s="110" t="str">
        <f t="shared" si="255"/>
        <v/>
      </c>
      <c r="K287" s="110" t="str">
        <f t="shared" si="256"/>
        <v/>
      </c>
      <c r="L287" s="110" t="str">
        <f t="shared" si="249"/>
        <v/>
      </c>
      <c r="M287" s="110" t="str">
        <f t="shared" si="257"/>
        <v/>
      </c>
      <c r="N287" s="110" t="str">
        <f t="shared" si="250"/>
        <v/>
      </c>
      <c r="O287" s="110" t="str">
        <f t="shared" si="258"/>
        <v/>
      </c>
      <c r="P287" s="110" t="str">
        <f t="shared" si="251"/>
        <v/>
      </c>
      <c r="Q287" s="110" t="str">
        <f t="shared" si="259"/>
        <v/>
      </c>
      <c r="R287" s="110" t="str">
        <f t="shared" si="262"/>
        <v/>
      </c>
      <c r="S287" s="110" t="str">
        <f t="shared" si="263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si="264"/>
        <v/>
      </c>
      <c r="U287" s="353"/>
      <c r="V287" s="116" t="str">
        <f t="shared" si="252"/>
        <v/>
      </c>
      <c r="W287" s="110" t="str">
        <f t="shared" si="260"/>
        <v/>
      </c>
      <c r="X287" s="110" t="str">
        <f t="shared" si="261"/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24"/>
        <v>1</v>
      </c>
      <c r="AC287" s="27" t="str">
        <f t="shared" si="225"/>
        <v>B</v>
      </c>
      <c r="AD287" s="27">
        <f t="shared" si="226"/>
        <v>0</v>
      </c>
      <c r="AE287" s="27">
        <f t="shared" si="227"/>
        <v>2</v>
      </c>
      <c r="AF287" s="34">
        <f t="shared" si="228"/>
        <v>2199023255552</v>
      </c>
      <c r="AG287" s="218">
        <f t="shared" si="229"/>
        <v>1</v>
      </c>
      <c r="AH287" s="94"/>
      <c r="AI287" s="56" t="str">
        <f t="shared" si="230"/>
        <v/>
      </c>
      <c r="AJ287" s="57" t="str">
        <f t="shared" si="231"/>
        <v/>
      </c>
      <c r="AK287" s="58" t="str">
        <f t="shared" si="232"/>
        <v/>
      </c>
      <c r="AL287" s="59" t="str">
        <f t="shared" si="233"/>
        <v/>
      </c>
      <c r="AM287" s="57">
        <f t="shared" si="234"/>
        <v>0</v>
      </c>
      <c r="AN287" s="56" t="str">
        <f t="shared" si="235"/>
        <v/>
      </c>
      <c r="AO287" s="57" t="str">
        <f t="shared" si="236"/>
        <v/>
      </c>
      <c r="AP287" s="58" t="str">
        <f t="shared" si="237"/>
        <v/>
      </c>
      <c r="AQ287" s="59" t="str">
        <f t="shared" si="238"/>
        <v/>
      </c>
      <c r="AR287" s="57">
        <f t="shared" si="239"/>
        <v>0</v>
      </c>
      <c r="AS287" s="56" t="str">
        <f t="shared" si="240"/>
        <v/>
      </c>
      <c r="AT287" s="57" t="str">
        <f t="shared" si="241"/>
        <v/>
      </c>
      <c r="AU287" s="58" t="str">
        <f t="shared" si="242"/>
        <v/>
      </c>
      <c r="AV287" s="59" t="str">
        <f t="shared" si="243"/>
        <v/>
      </c>
      <c r="AW287" s="60">
        <f t="shared" si="244"/>
        <v>0</v>
      </c>
      <c r="AX287" s="94"/>
      <c r="AY287" s="140">
        <v>170</v>
      </c>
      <c r="AZ287" s="61"/>
      <c r="BA287" s="419"/>
      <c r="BB287" s="63"/>
      <c r="BC287" s="62"/>
      <c r="BD287" s="76" t="s">
        <v>298</v>
      </c>
      <c r="BE287" s="76" t="s">
        <v>78</v>
      </c>
      <c r="BF287" s="76"/>
      <c r="BG287" s="125"/>
      <c r="BH287" s="64" t="s">
        <v>78</v>
      </c>
      <c r="BI287" s="65"/>
      <c r="BJ287" s="66"/>
      <c r="BK287" s="67"/>
      <c r="BL287" s="332" t="str">
        <f t="shared" si="245"/>
        <v>{"key_code":"m"},{"key_code":"i"}</v>
      </c>
      <c r="BM287" s="107"/>
      <c r="BN287" s="149" t="str">
        <f t="shared" si="246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47"/>
        <v/>
      </c>
      <c r="G288" s="110" t="str">
        <f t="shared" si="253"/>
        <v/>
      </c>
      <c r="H288" s="110" t="str">
        <f t="shared" si="254"/>
        <v/>
      </c>
      <c r="I288" s="110" t="str">
        <f t="shared" si="248"/>
        <v/>
      </c>
      <c r="J288" s="110" t="str">
        <f t="shared" si="255"/>
        <v/>
      </c>
      <c r="K288" s="110" t="str">
        <f t="shared" si="256"/>
        <v/>
      </c>
      <c r="L288" s="110" t="str">
        <f t="shared" si="249"/>
        <v/>
      </c>
      <c r="M288" s="110" t="str">
        <f t="shared" si="257"/>
        <v/>
      </c>
      <c r="N288" s="110" t="str">
        <f t="shared" si="250"/>
        <v/>
      </c>
      <c r="O288" s="110" t="str">
        <f t="shared" si="258"/>
        <v/>
      </c>
      <c r="P288" s="110" t="str">
        <f t="shared" si="251"/>
        <v/>
      </c>
      <c r="Q288" s="110" t="str">
        <f t="shared" si="259"/>
        <v/>
      </c>
      <c r="R288" s="110" t="str">
        <f t="shared" si="262"/>
        <v/>
      </c>
      <c r="S288" s="110" t="str">
        <f t="shared" si="263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64"/>
        <v/>
      </c>
      <c r="U288" s="353"/>
      <c r="V288" s="116" t="str">
        <f t="shared" si="252"/>
        <v/>
      </c>
      <c r="W288" s="110" t="str">
        <f t="shared" si="260"/>
        <v/>
      </c>
      <c r="X288" s="110" t="str">
        <f t="shared" si="261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24"/>
        <v>1</v>
      </c>
      <c r="AC288" s="27" t="str">
        <f t="shared" si="225"/>
        <v>B</v>
      </c>
      <c r="AD288" s="27">
        <f t="shared" si="226"/>
        <v>0</v>
      </c>
      <c r="AE288" s="27">
        <f t="shared" si="227"/>
        <v>2</v>
      </c>
      <c r="AF288" s="34">
        <f t="shared" si="228"/>
        <v>4398046511104</v>
      </c>
      <c r="AG288" s="218">
        <f t="shared" si="229"/>
        <v>1</v>
      </c>
      <c r="AH288" s="94"/>
      <c r="AI288" s="56" t="str">
        <f t="shared" si="230"/>
        <v/>
      </c>
      <c r="AJ288" s="57" t="str">
        <f t="shared" si="231"/>
        <v/>
      </c>
      <c r="AK288" s="58" t="str">
        <f t="shared" si="232"/>
        <v/>
      </c>
      <c r="AL288" s="59" t="str">
        <f t="shared" si="233"/>
        <v/>
      </c>
      <c r="AM288" s="57">
        <f t="shared" si="234"/>
        <v>0</v>
      </c>
      <c r="AN288" s="56" t="str">
        <f t="shared" si="235"/>
        <v/>
      </c>
      <c r="AO288" s="57" t="str">
        <f t="shared" si="236"/>
        <v/>
      </c>
      <c r="AP288" s="58" t="str">
        <f t="shared" si="237"/>
        <v/>
      </c>
      <c r="AQ288" s="59" t="str">
        <f t="shared" si="238"/>
        <v/>
      </c>
      <c r="AR288" s="57">
        <f t="shared" si="239"/>
        <v>0</v>
      </c>
      <c r="AS288" s="56" t="str">
        <f t="shared" si="240"/>
        <v/>
      </c>
      <c r="AT288" s="57" t="str">
        <f t="shared" si="241"/>
        <v/>
      </c>
      <c r="AU288" s="58" t="str">
        <f t="shared" si="242"/>
        <v/>
      </c>
      <c r="AV288" s="59" t="str">
        <f t="shared" si="243"/>
        <v/>
      </c>
      <c r="AW288" s="60">
        <f t="shared" si="244"/>
        <v>0</v>
      </c>
      <c r="AX288" s="94"/>
      <c r="AY288" s="140">
        <v>171</v>
      </c>
      <c r="AZ288" s="61"/>
      <c r="BA288" s="419"/>
      <c r="BB288" s="63"/>
      <c r="BC288" s="62"/>
      <c r="BD288" s="76" t="s">
        <v>298</v>
      </c>
      <c r="BE288" s="76" t="s">
        <v>79</v>
      </c>
      <c r="BF288" s="76"/>
      <c r="BG288" s="125"/>
      <c r="BH288" s="64" t="s">
        <v>79</v>
      </c>
      <c r="BI288" s="65"/>
      <c r="BJ288" s="66"/>
      <c r="BK288" s="67"/>
      <c r="BL288" s="332" t="str">
        <f t="shared" si="245"/>
        <v>{"key_code":"o"}</v>
      </c>
      <c r="BM288" s="107"/>
      <c r="BN288" s="149" t="str">
        <f t="shared" si="246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47"/>
        <v/>
      </c>
      <c r="G289" s="110" t="str">
        <f t="shared" si="253"/>
        <v/>
      </c>
      <c r="H289" s="110" t="str">
        <f t="shared" si="254"/>
        <v/>
      </c>
      <c r="I289" s="110" t="str">
        <f t="shared" si="248"/>
        <v/>
      </c>
      <c r="J289" s="110" t="str">
        <f t="shared" si="255"/>
        <v/>
      </c>
      <c r="K289" s="110" t="str">
        <f t="shared" si="256"/>
        <v/>
      </c>
      <c r="L289" s="110" t="str">
        <f t="shared" si="249"/>
        <v/>
      </c>
      <c r="M289" s="110" t="str">
        <f t="shared" si="257"/>
        <v/>
      </c>
      <c r="N289" s="110" t="str">
        <f t="shared" si="250"/>
        <v/>
      </c>
      <c r="O289" s="110" t="str">
        <f t="shared" si="258"/>
        <v/>
      </c>
      <c r="P289" s="110" t="str">
        <f t="shared" si="251"/>
        <v/>
      </c>
      <c r="Q289" s="110" t="str">
        <f t="shared" si="259"/>
        <v/>
      </c>
      <c r="R289" s="110" t="str">
        <f t="shared" si="262"/>
        <v/>
      </c>
      <c r="S289" s="110" t="str">
        <f t="shared" si="263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64"/>
        <v/>
      </c>
      <c r="U289" s="353"/>
      <c r="V289" s="116" t="str">
        <f t="shared" si="252"/>
        <v/>
      </c>
      <c r="W289" s="110" t="str">
        <f t="shared" si="260"/>
        <v/>
      </c>
      <c r="X289" s="110" t="str">
        <f t="shared" si="261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24"/>
        <v>1</v>
      </c>
      <c r="AC289" s="27" t="str">
        <f t="shared" si="225"/>
        <v>B</v>
      </c>
      <c r="AD289" s="27">
        <f t="shared" si="226"/>
        <v>0</v>
      </c>
      <c r="AE289" s="27">
        <f t="shared" si="227"/>
        <v>2</v>
      </c>
      <c r="AF289" s="34">
        <f t="shared" si="228"/>
        <v>17592186044416</v>
      </c>
      <c r="AG289" s="218">
        <f t="shared" si="229"/>
        <v>1</v>
      </c>
      <c r="AH289" s="94"/>
      <c r="AI289" s="56" t="str">
        <f t="shared" si="230"/>
        <v/>
      </c>
      <c r="AJ289" s="57" t="str">
        <f t="shared" si="231"/>
        <v/>
      </c>
      <c r="AK289" s="58" t="str">
        <f t="shared" si="232"/>
        <v/>
      </c>
      <c r="AL289" s="59" t="str">
        <f t="shared" si="233"/>
        <v/>
      </c>
      <c r="AM289" s="57">
        <f t="shared" si="234"/>
        <v>0</v>
      </c>
      <c r="AN289" s="56" t="str">
        <f t="shared" si="235"/>
        <v/>
      </c>
      <c r="AO289" s="57" t="str">
        <f t="shared" si="236"/>
        <v/>
      </c>
      <c r="AP289" s="58" t="str">
        <f t="shared" si="237"/>
        <v/>
      </c>
      <c r="AQ289" s="59" t="str">
        <f t="shared" si="238"/>
        <v/>
      </c>
      <c r="AR289" s="57">
        <f t="shared" si="239"/>
        <v>0</v>
      </c>
      <c r="AS289" s="56" t="str">
        <f t="shared" si="240"/>
        <v/>
      </c>
      <c r="AT289" s="57" t="str">
        <f t="shared" si="241"/>
        <v/>
      </c>
      <c r="AU289" s="58" t="str">
        <f t="shared" si="242"/>
        <v/>
      </c>
      <c r="AV289" s="59" t="str">
        <f t="shared" si="243"/>
        <v/>
      </c>
      <c r="AW289" s="60">
        <f t="shared" si="244"/>
        <v>0</v>
      </c>
      <c r="AX289" s="94"/>
      <c r="AY289" s="140">
        <v>173</v>
      </c>
      <c r="AZ289" s="61"/>
      <c r="BA289" s="419"/>
      <c r="BB289" s="63"/>
      <c r="BC289" s="62"/>
      <c r="BD289" s="76" t="s">
        <v>298</v>
      </c>
      <c r="BE289" s="76" t="s">
        <v>45</v>
      </c>
      <c r="BF289" s="76"/>
      <c r="BG289" s="125"/>
      <c r="BH289" s="64" t="s">
        <v>45</v>
      </c>
      <c r="BI289" s="65"/>
      <c r="BJ289" s="66"/>
      <c r="BK289" s="67"/>
      <c r="BL289" s="332" t="str">
        <f t="shared" si="245"/>
        <v>{"key_code":"m"},{"key_code":"u"}</v>
      </c>
      <c r="BM289" s="107"/>
      <c r="BN289" s="149" t="str">
        <f t="shared" si="246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47"/>
        <v/>
      </c>
      <c r="G290" s="110" t="str">
        <f t="shared" si="253"/>
        <v/>
      </c>
      <c r="H290" s="110" t="str">
        <f t="shared" si="254"/>
        <v/>
      </c>
      <c r="I290" s="110" t="str">
        <f t="shared" si="248"/>
        <v/>
      </c>
      <c r="J290" s="110" t="str">
        <f t="shared" si="255"/>
        <v/>
      </c>
      <c r="K290" s="110" t="str">
        <f t="shared" si="256"/>
        <v/>
      </c>
      <c r="L290" s="110" t="str">
        <f t="shared" si="249"/>
        <v/>
      </c>
      <c r="M290" s="110" t="str">
        <f t="shared" si="257"/>
        <v/>
      </c>
      <c r="N290" s="110" t="str">
        <f t="shared" si="250"/>
        <v/>
      </c>
      <c r="O290" s="110" t="str">
        <f t="shared" si="258"/>
        <v/>
      </c>
      <c r="P290" s="110" t="str">
        <f t="shared" si="251"/>
        <v/>
      </c>
      <c r="Q290" s="110" t="str">
        <f t="shared" si="259"/>
        <v/>
      </c>
      <c r="R290" s="110" t="str">
        <f t="shared" si="262"/>
        <v/>
      </c>
      <c r="S290" s="110" t="str">
        <f t="shared" si="263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64"/>
        <v/>
      </c>
      <c r="U290" s="353"/>
      <c r="V290" s="116" t="str">
        <f t="shared" si="252"/>
        <v/>
      </c>
      <c r="W290" s="110" t="str">
        <f t="shared" si="260"/>
        <v/>
      </c>
      <c r="X290" s="110" t="str">
        <f t="shared" si="261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24"/>
        <v>1</v>
      </c>
      <c r="AC290" s="27" t="str">
        <f t="shared" si="225"/>
        <v>B</v>
      </c>
      <c r="AD290" s="27">
        <f t="shared" si="226"/>
        <v>0</v>
      </c>
      <c r="AE290" s="27">
        <f t="shared" si="227"/>
        <v>2</v>
      </c>
      <c r="AF290" s="34">
        <f t="shared" si="228"/>
        <v>35184372088832</v>
      </c>
      <c r="AG290" s="218">
        <f t="shared" si="229"/>
        <v>1</v>
      </c>
      <c r="AH290" s="94"/>
      <c r="AI290" s="56" t="str">
        <f t="shared" si="230"/>
        <v/>
      </c>
      <c r="AJ290" s="57" t="str">
        <f t="shared" si="231"/>
        <v/>
      </c>
      <c r="AK290" s="58" t="str">
        <f t="shared" si="232"/>
        <v/>
      </c>
      <c r="AL290" s="59" t="str">
        <f t="shared" si="233"/>
        <v/>
      </c>
      <c r="AM290" s="57">
        <f t="shared" si="234"/>
        <v>0</v>
      </c>
      <c r="AN290" s="56" t="str">
        <f t="shared" si="235"/>
        <v/>
      </c>
      <c r="AO290" s="57" t="str">
        <f t="shared" si="236"/>
        <v/>
      </c>
      <c r="AP290" s="58" t="str">
        <f t="shared" si="237"/>
        <v/>
      </c>
      <c r="AQ290" s="59" t="str">
        <f t="shared" si="238"/>
        <v/>
      </c>
      <c r="AR290" s="57">
        <f t="shared" si="239"/>
        <v>0</v>
      </c>
      <c r="AS290" s="56" t="str">
        <f t="shared" si="240"/>
        <v/>
      </c>
      <c r="AT290" s="57" t="str">
        <f t="shared" si="241"/>
        <v/>
      </c>
      <c r="AU290" s="58" t="str">
        <f t="shared" si="242"/>
        <v/>
      </c>
      <c r="AV290" s="59" t="str">
        <f t="shared" si="243"/>
        <v/>
      </c>
      <c r="AW290" s="60">
        <f t="shared" si="244"/>
        <v>0</v>
      </c>
      <c r="AX290" s="94"/>
      <c r="AY290" s="140">
        <v>174</v>
      </c>
      <c r="AZ290" s="61"/>
      <c r="BA290" s="419"/>
      <c r="BB290" s="63"/>
      <c r="BC290" s="62"/>
      <c r="BD290" s="76" t="s">
        <v>298</v>
      </c>
      <c r="BE290" s="76" t="s">
        <v>82</v>
      </c>
      <c r="BF290" s="76"/>
      <c r="BG290" s="125"/>
      <c r="BH290" s="64" t="s">
        <v>82</v>
      </c>
      <c r="BI290" s="65"/>
      <c r="BJ290" s="66"/>
      <c r="BK290" s="67"/>
      <c r="BL290" s="332" t="str">
        <f t="shared" si="245"/>
        <v>{"key_code":"h"},{"key_code":"u"}</v>
      </c>
      <c r="BM290" s="107"/>
      <c r="BN290" s="149" t="str">
        <f t="shared" si="246"/>
        <v>{"key_code":"h"},{"key_code":"u"}</v>
      </c>
      <c r="BO290" s="397"/>
      <c r="BP290" s="398"/>
    </row>
    <row r="291" spans="1:68" ht="42">
      <c r="A291" s="352"/>
      <c r="B291" s="353"/>
      <c r="C291" s="362"/>
      <c r="D291" s="363"/>
      <c r="E291" s="358"/>
      <c r="F291" s="249" t="str">
        <f t="shared" si="247"/>
        <v/>
      </c>
      <c r="G291" s="110" t="str">
        <f t="shared" si="253"/>
        <v/>
      </c>
      <c r="H291" s="110" t="str">
        <f t="shared" si="254"/>
        <v/>
      </c>
      <c r="I291" s="110" t="str">
        <f t="shared" si="248"/>
        <v/>
      </c>
      <c r="J291" s="110" t="str">
        <f t="shared" si="255"/>
        <v/>
      </c>
      <c r="K291" s="110" t="str">
        <f t="shared" si="256"/>
        <v/>
      </c>
      <c r="L291" s="110" t="str">
        <f t="shared" si="249"/>
        <v/>
      </c>
      <c r="M291" s="110" t="str">
        <f t="shared" si="257"/>
        <v/>
      </c>
      <c r="N291" s="110" t="str">
        <f t="shared" si="250"/>
        <v/>
      </c>
      <c r="O291" s="110" t="str">
        <f t="shared" si="258"/>
        <v/>
      </c>
      <c r="P291" s="110" t="str">
        <f t="shared" si="251"/>
        <v/>
      </c>
      <c r="Q291" s="110" t="str">
        <f t="shared" si="259"/>
        <v/>
      </c>
      <c r="R291" s="110" t="str">
        <f t="shared" si="262"/>
        <v/>
      </c>
      <c r="S291" s="110" t="str">
        <f t="shared" si="263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0" t="str">
        <f t="shared" si="264"/>
        <v/>
      </c>
      <c r="U291" s="353"/>
      <c r="V291" s="116" t="str">
        <f t="shared" si="252"/>
        <v/>
      </c>
      <c r="W291" s="110" t="str">
        <f t="shared" si="260"/>
        <v/>
      </c>
      <c r="X291" s="110" t="str">
        <f t="shared" si="261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24"/>
        <v>1</v>
      </c>
      <c r="AC291" s="27" t="str">
        <f t="shared" si="225"/>
        <v>B</v>
      </c>
      <c r="AD291" s="27">
        <f t="shared" si="226"/>
        <v>0</v>
      </c>
      <c r="AE291" s="27">
        <f t="shared" si="227"/>
        <v>2</v>
      </c>
      <c r="AF291" s="34">
        <f t="shared" si="228"/>
        <v>140737488355328</v>
      </c>
      <c r="AG291" s="218">
        <f t="shared" si="229"/>
        <v>0</v>
      </c>
      <c r="AH291" s="94"/>
      <c r="AI291" s="56" t="str">
        <f t="shared" si="230"/>
        <v/>
      </c>
      <c r="AJ291" s="57" t="str">
        <f t="shared" si="231"/>
        <v/>
      </c>
      <c r="AK291" s="58" t="str">
        <f t="shared" si="232"/>
        <v/>
      </c>
      <c r="AL291" s="59" t="str">
        <f t="shared" si="233"/>
        <v/>
      </c>
      <c r="AM291" s="57">
        <f t="shared" si="234"/>
        <v>0</v>
      </c>
      <c r="AN291" s="56" t="str">
        <f t="shared" si="235"/>
        <v/>
      </c>
      <c r="AO291" s="57" t="str">
        <f t="shared" si="236"/>
        <v/>
      </c>
      <c r="AP291" s="58" t="str">
        <f t="shared" si="237"/>
        <v/>
      </c>
      <c r="AQ291" s="59" t="str">
        <f t="shared" si="238"/>
        <v/>
      </c>
      <c r="AR291" s="57">
        <f t="shared" si="239"/>
        <v>0</v>
      </c>
      <c r="AS291" s="56" t="str">
        <f t="shared" si="240"/>
        <v/>
      </c>
      <c r="AT291" s="57" t="str">
        <f t="shared" si="241"/>
        <v/>
      </c>
      <c r="AU291" s="58" t="str">
        <f t="shared" si="242"/>
        <v/>
      </c>
      <c r="AV291" s="59" t="str">
        <f t="shared" si="243"/>
        <v/>
      </c>
      <c r="AW291" s="60">
        <f t="shared" si="244"/>
        <v>0</v>
      </c>
      <c r="AX291" s="94"/>
      <c r="AY291" s="140">
        <v>178</v>
      </c>
      <c r="AZ291" s="61"/>
      <c r="BA291" s="419"/>
      <c r="BB291" s="63"/>
      <c r="BC291" s="62"/>
      <c r="BD291" s="76" t="s">
        <v>298</v>
      </c>
      <c r="BE291" s="76" t="s">
        <v>103</v>
      </c>
      <c r="BF291" s="76"/>
      <c r="BG291" s="125"/>
      <c r="BH291" s="64" t="s">
        <v>1046</v>
      </c>
      <c r="BI291" s="65"/>
      <c r="BJ291" s="66"/>
      <c r="BK291" s="67" t="s">
        <v>1062</v>
      </c>
      <c r="BL291" s="332" t="str">
        <f t="shared" si="245"/>
        <v>{"key_code":"lang2"},{"key_code":"hyphen","modifiers":["shift","option"]},{"key_code":"lang1"}</v>
      </c>
      <c r="BM291" s="107"/>
      <c r="BN291" s="149" t="str">
        <f t="shared" si="246"/>
        <v>{"key_code":"international1"}</v>
      </c>
      <c r="BO291" s="397" t="s">
        <v>1063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47"/>
        <v/>
      </c>
      <c r="G292" s="110" t="str">
        <f t="shared" si="253"/>
        <v/>
      </c>
      <c r="H292" s="110" t="str">
        <f t="shared" si="254"/>
        <v/>
      </c>
      <c r="I292" s="110" t="str">
        <f t="shared" si="248"/>
        <v/>
      </c>
      <c r="J292" s="110" t="str">
        <f t="shared" si="255"/>
        <v/>
      </c>
      <c r="K292" s="110" t="str">
        <f t="shared" si="256"/>
        <v/>
      </c>
      <c r="L292" s="110" t="str">
        <f t="shared" si="249"/>
        <v/>
      </c>
      <c r="M292" s="110" t="str">
        <f t="shared" si="257"/>
        <v/>
      </c>
      <c r="N292" s="110" t="str">
        <f t="shared" si="250"/>
        <v/>
      </c>
      <c r="O292" s="110" t="str">
        <f t="shared" si="258"/>
        <v/>
      </c>
      <c r="P292" s="110" t="str">
        <f t="shared" si="251"/>
        <v/>
      </c>
      <c r="Q292" s="110" t="str">
        <f t="shared" si="259"/>
        <v/>
      </c>
      <c r="R292" s="110" t="str">
        <f t="shared" si="262"/>
        <v/>
      </c>
      <c r="S292" s="110" t="str">
        <f t="shared" si="263"/>
        <v/>
      </c>
      <c r="T292" s="110" t="str">
        <f t="shared" si="264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52"/>
        <v/>
      </c>
      <c r="W292" s="110" t="str">
        <f t="shared" si="260"/>
        <v/>
      </c>
      <c r="X292" s="110" t="str">
        <f t="shared" si="261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24"/>
        <v>1</v>
      </c>
      <c r="AC292" s="27" t="str">
        <f t="shared" si="225"/>
        <v>C</v>
      </c>
      <c r="AD292" s="27">
        <f t="shared" si="226"/>
        <v>1</v>
      </c>
      <c r="AE292" s="27">
        <f t="shared" si="227"/>
        <v>2</v>
      </c>
      <c r="AF292" s="34">
        <f t="shared" si="228"/>
        <v>137438953472</v>
      </c>
      <c r="AG292" s="218">
        <f t="shared" si="229"/>
        <v>1</v>
      </c>
      <c r="AH292" s="94"/>
      <c r="AI292" s="56" t="str">
        <f t="shared" si="230"/>
        <v/>
      </c>
      <c r="AJ292" s="57" t="str">
        <f t="shared" si="231"/>
        <v/>
      </c>
      <c r="AK292" s="58" t="str">
        <f t="shared" si="232"/>
        <v/>
      </c>
      <c r="AL292" s="59" t="str">
        <f t="shared" si="233"/>
        <v/>
      </c>
      <c r="AM292" s="57">
        <f t="shared" si="234"/>
        <v>0</v>
      </c>
      <c r="AN292" s="56" t="str">
        <f t="shared" si="235"/>
        <v/>
      </c>
      <c r="AO292" s="57" t="str">
        <f t="shared" si="236"/>
        <v/>
      </c>
      <c r="AP292" s="58" t="str">
        <f t="shared" si="237"/>
        <v/>
      </c>
      <c r="AQ292" s="59" t="str">
        <f t="shared" si="238"/>
        <v/>
      </c>
      <c r="AR292" s="57">
        <f t="shared" si="239"/>
        <v>0</v>
      </c>
      <c r="AS292" s="56" t="str">
        <f t="shared" si="240"/>
        <v/>
      </c>
      <c r="AT292" s="57" t="str">
        <f t="shared" si="241"/>
        <v/>
      </c>
      <c r="AU292" s="58" t="str">
        <f t="shared" si="242"/>
        <v/>
      </c>
      <c r="AV292" s="59" t="str">
        <f t="shared" si="243"/>
        <v/>
      </c>
      <c r="AW292" s="60">
        <f t="shared" si="244"/>
        <v>0</v>
      </c>
      <c r="AX292" s="94"/>
      <c r="AY292" s="140">
        <v>121</v>
      </c>
      <c r="AZ292" s="61"/>
      <c r="BA292" s="419"/>
      <c r="BB292" s="63"/>
      <c r="BC292" s="62" t="s">
        <v>298</v>
      </c>
      <c r="BD292" s="76" t="s">
        <v>462</v>
      </c>
      <c r="BE292" s="76" t="s">
        <v>84</v>
      </c>
      <c r="BF292" s="76"/>
      <c r="BG292" s="125"/>
      <c r="BH292" s="64" t="s">
        <v>84</v>
      </c>
      <c r="BI292" s="65"/>
      <c r="BJ292" s="66"/>
      <c r="BK292" s="67"/>
      <c r="BL292" s="332" t="str">
        <f t="shared" si="245"/>
        <v>{"key_code":"h"},{"key_code":"o"}</v>
      </c>
      <c r="BM292" s="107"/>
      <c r="BN292" s="149" t="str">
        <f t="shared" si="246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47"/>
        <v/>
      </c>
      <c r="G293" s="110" t="str">
        <f t="shared" si="253"/>
        <v/>
      </c>
      <c r="H293" s="110" t="str">
        <f t="shared" si="254"/>
        <v/>
      </c>
      <c r="I293" s="110" t="str">
        <f t="shared" si="248"/>
        <v/>
      </c>
      <c r="J293" s="110" t="str">
        <f t="shared" si="255"/>
        <v/>
      </c>
      <c r="K293" s="110" t="str">
        <f t="shared" si="256"/>
        <v/>
      </c>
      <c r="L293" s="110" t="str">
        <f t="shared" si="249"/>
        <v/>
      </c>
      <c r="M293" s="110" t="str">
        <f t="shared" si="257"/>
        <v/>
      </c>
      <c r="N293" s="110" t="str">
        <f t="shared" si="250"/>
        <v/>
      </c>
      <c r="O293" s="110" t="str">
        <f t="shared" si="258"/>
        <v/>
      </c>
      <c r="P293" s="110" t="str">
        <f t="shared" si="251"/>
        <v/>
      </c>
      <c r="Q293" s="110" t="str">
        <f t="shared" si="259"/>
        <v/>
      </c>
      <c r="R293" s="110" t="str">
        <f t="shared" si="262"/>
        <v/>
      </c>
      <c r="S293" s="110" t="str">
        <f t="shared" si="263"/>
        <v/>
      </c>
      <c r="T293" s="110" t="str">
        <f t="shared" si="264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52"/>
        <v/>
      </c>
      <c r="W293" s="110" t="str">
        <f t="shared" si="260"/>
        <v/>
      </c>
      <c r="X293" s="110" t="str">
        <f t="shared" si="261"/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65">COUNTA(BE293:BG293)</f>
        <v>1</v>
      </c>
      <c r="AC293" s="27" t="str">
        <f t="shared" ref="AC293:AC296" si="266">CHAR($AC$18+AD293+AE293)</f>
        <v>C</v>
      </c>
      <c r="AD293" s="27">
        <f t="shared" ref="AD293:AD296" si="267">IF(BC293="",0,1)</f>
        <v>1</v>
      </c>
      <c r="AE293" s="27">
        <f t="shared" ref="AE293:AE296" si="268">IF(BD293="",0,2)</f>
        <v>2</v>
      </c>
      <c r="AF293" s="34">
        <f t="shared" ref="AF293:AF296" si="269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70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71">IF(AND($AB293=3,$BL293&lt;&gt;""),BE293,"")</f>
        <v/>
      </c>
      <c r="AJ293" s="57" t="str">
        <f t="shared" ref="AJ293:AJ296" si="272">IF(AND($AB293=3,$BL293&lt;&gt;""),BF293,"")</f>
        <v/>
      </c>
      <c r="AK293" s="58" t="str">
        <f t="shared" ref="AK293:AK296" si="273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74">_xlfn.XLOOKUP(AK293,ビットパターン,出力かな,"")</f>
        <v/>
      </c>
      <c r="AM293" s="57">
        <f t="shared" ref="AM293:AM296" si="275">_xlfn.XLOOKUP(AL293,ひらがな,移動単位,0)</f>
        <v>0</v>
      </c>
      <c r="AN293" s="56" t="str">
        <f t="shared" ref="AN293:AN296" si="276">IF(AND($AB293=3,$BL293&lt;&gt;""),BE293,"")</f>
        <v/>
      </c>
      <c r="AO293" s="57" t="str">
        <f t="shared" ref="AO293:AO296" si="277">IF(AND($AB293=3,$BL293&lt;&gt;""),BG293,"")</f>
        <v/>
      </c>
      <c r="AP293" s="58" t="str">
        <f t="shared" ref="AP293:AP296" si="278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79">_xlfn.XLOOKUP(AP293,ビットパターン,出力かな,"")</f>
        <v/>
      </c>
      <c r="AR293" s="57">
        <f t="shared" ref="AR293:AR296" si="280">_xlfn.XLOOKUP(AQ293,ひらがな,移動単位,0)</f>
        <v>0</v>
      </c>
      <c r="AS293" s="56" t="str">
        <f t="shared" ref="AS293:AS296" si="281">IF(AND($AB293=3,$BL293&lt;&gt;""),BF293,"")</f>
        <v/>
      </c>
      <c r="AT293" s="57" t="str">
        <f t="shared" ref="AT293:AT296" si="282">IF(AND($AB293=3,$BL293&lt;&gt;""),BG293,"")</f>
        <v/>
      </c>
      <c r="AU293" s="58" t="str">
        <f t="shared" ref="AU293:AU296" si="283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284">_xlfn.XLOOKUP(AU293,ビットパターン,出力かな,"")</f>
        <v/>
      </c>
      <c r="AW293" s="60">
        <f t="shared" ref="AW293:AW296" si="285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298</v>
      </c>
      <c r="BD293" s="76" t="s">
        <v>462</v>
      </c>
      <c r="BE293" s="76" t="s">
        <v>86</v>
      </c>
      <c r="BF293" s="76"/>
      <c r="BG293" s="125"/>
      <c r="BH293" s="64" t="s">
        <v>86</v>
      </c>
      <c r="BI293" s="65"/>
      <c r="BJ293" s="66"/>
      <c r="BK293" s="67"/>
      <c r="BL293" s="332" t="str">
        <f t="shared" si="245"/>
        <v>{"key_code":"h"},{"key_code":"i"}</v>
      </c>
      <c r="BM293" s="107"/>
      <c r="BN293" s="149" t="str">
        <f t="shared" si="246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47"/>
        <v/>
      </c>
      <c r="G294" s="110" t="str">
        <f t="shared" si="253"/>
        <v/>
      </c>
      <c r="H294" s="110" t="str">
        <f t="shared" si="254"/>
        <v/>
      </c>
      <c r="I294" s="110" t="str">
        <f t="shared" si="248"/>
        <v/>
      </c>
      <c r="J294" s="110" t="str">
        <f t="shared" si="255"/>
        <v/>
      </c>
      <c r="K294" s="110" t="str">
        <f t="shared" si="256"/>
        <v/>
      </c>
      <c r="L294" s="110" t="str">
        <f t="shared" si="249"/>
        <v/>
      </c>
      <c r="M294" s="110" t="str">
        <f t="shared" si="257"/>
        <v/>
      </c>
      <c r="N294" s="110" t="str">
        <f t="shared" si="250"/>
        <v/>
      </c>
      <c r="O294" s="110" t="str">
        <f t="shared" si="258"/>
        <v/>
      </c>
      <c r="P294" s="110" t="str">
        <f t="shared" si="251"/>
        <v/>
      </c>
      <c r="Q294" s="110" t="str">
        <f t="shared" si="259"/>
        <v/>
      </c>
      <c r="R294" s="110" t="str">
        <f t="shared" si="262"/>
        <v/>
      </c>
      <c r="S294" s="110" t="str">
        <f t="shared" si="263"/>
        <v/>
      </c>
      <c r="T294" s="110" t="str">
        <f t="shared" si="264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52"/>
        <v/>
      </c>
      <c r="W294" s="110" t="str">
        <f t="shared" si="260"/>
        <v/>
      </c>
      <c r="X294" s="110" t="str">
        <f t="shared" si="261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65"/>
        <v>1</v>
      </c>
      <c r="AC294" s="27" t="str">
        <f t="shared" si="266"/>
        <v>C</v>
      </c>
      <c r="AD294" s="27">
        <f t="shared" si="267"/>
        <v>1</v>
      </c>
      <c r="AE294" s="27">
        <f t="shared" si="268"/>
        <v>2</v>
      </c>
      <c r="AF294" s="34">
        <f t="shared" si="269"/>
        <v>70368744177664</v>
      </c>
      <c r="AG294" s="218">
        <f t="shared" si="270"/>
        <v>1</v>
      </c>
      <c r="AH294" s="94"/>
      <c r="AI294" s="56" t="str">
        <f t="shared" si="271"/>
        <v/>
      </c>
      <c r="AJ294" s="57" t="str">
        <f t="shared" si="272"/>
        <v/>
      </c>
      <c r="AK294" s="58" t="str">
        <f t="shared" si="273"/>
        <v/>
      </c>
      <c r="AL294" s="59" t="str">
        <f t="shared" si="274"/>
        <v/>
      </c>
      <c r="AM294" s="57">
        <f t="shared" si="275"/>
        <v>0</v>
      </c>
      <c r="AN294" s="56" t="str">
        <f t="shared" si="276"/>
        <v/>
      </c>
      <c r="AO294" s="57" t="str">
        <f t="shared" si="277"/>
        <v/>
      </c>
      <c r="AP294" s="58" t="str">
        <f t="shared" si="278"/>
        <v/>
      </c>
      <c r="AQ294" s="59" t="str">
        <f t="shared" si="279"/>
        <v/>
      </c>
      <c r="AR294" s="57">
        <f t="shared" si="280"/>
        <v>0</v>
      </c>
      <c r="AS294" s="56" t="str">
        <f t="shared" si="281"/>
        <v/>
      </c>
      <c r="AT294" s="57" t="str">
        <f t="shared" si="282"/>
        <v/>
      </c>
      <c r="AU294" s="58" t="str">
        <f t="shared" si="283"/>
        <v/>
      </c>
      <c r="AV294" s="59" t="str">
        <f t="shared" si="284"/>
        <v/>
      </c>
      <c r="AW294" s="60">
        <f t="shared" si="285"/>
        <v>0</v>
      </c>
      <c r="AX294" s="94"/>
      <c r="AY294" s="140">
        <v>130</v>
      </c>
      <c r="AZ294" s="61"/>
      <c r="BA294" s="419"/>
      <c r="BB294" s="63"/>
      <c r="BC294" s="62" t="s">
        <v>298</v>
      </c>
      <c r="BD294" s="76" t="s">
        <v>462</v>
      </c>
      <c r="BE294" s="76" t="s">
        <v>102</v>
      </c>
      <c r="BF294" s="76"/>
      <c r="BG294" s="125"/>
      <c r="BH294" s="64" t="s">
        <v>102</v>
      </c>
      <c r="BI294" s="65"/>
      <c r="BJ294" s="66"/>
      <c r="BK294" s="67"/>
      <c r="BL294" s="332" t="str">
        <f t="shared" ref="BL294:BL296" si="286">IF(BK294="",_xlfn.XLOOKUP(BH294,ひらがな,ローマ字コード,""),BK294)</f>
        <v>{"key_code":"r"},{"key_code":"e"}</v>
      </c>
      <c r="BM294" s="107"/>
      <c r="BN294" s="149" t="str">
        <f t="shared" ref="BN294:BN296" si="287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47"/>
        <v/>
      </c>
      <c r="G295" s="110" t="str">
        <f t="shared" si="253"/>
        <v/>
      </c>
      <c r="H295" s="110" t="str">
        <f t="shared" si="254"/>
        <v/>
      </c>
      <c r="I295" s="110" t="str">
        <f t="shared" si="248"/>
        <v/>
      </c>
      <c r="J295" s="110" t="str">
        <f t="shared" si="255"/>
        <v/>
      </c>
      <c r="K295" s="110" t="str">
        <f t="shared" si="256"/>
        <v/>
      </c>
      <c r="L295" s="110" t="str">
        <f t="shared" si="249"/>
        <v/>
      </c>
      <c r="M295" s="110" t="str">
        <f t="shared" si="257"/>
        <v/>
      </c>
      <c r="N295" s="110" t="str">
        <f t="shared" si="250"/>
        <v/>
      </c>
      <c r="O295" s="110" t="str">
        <f t="shared" si="258"/>
        <v/>
      </c>
      <c r="P295" s="110" t="str">
        <f t="shared" si="251"/>
        <v/>
      </c>
      <c r="Q295" s="110" t="str">
        <f t="shared" si="259"/>
        <v/>
      </c>
      <c r="R295" s="110" t="str">
        <f t="shared" si="262"/>
        <v/>
      </c>
      <c r="S295" s="110" t="str">
        <f t="shared" si="263"/>
        <v/>
      </c>
      <c r="T295" s="110" t="str">
        <f t="shared" si="264"/>
        <v/>
      </c>
      <c r="U295" s="353"/>
      <c r="V295" s="116" t="str">
        <f t="shared" si="252"/>
        <v/>
      </c>
      <c r="W295" s="110" t="str">
        <f t="shared" si="260"/>
        <v/>
      </c>
      <c r="X295" s="110" t="str">
        <f t="shared" si="261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65"/>
        <v>0</v>
      </c>
      <c r="AC295" s="27" t="str">
        <f t="shared" si="266"/>
        <v>@</v>
      </c>
      <c r="AD295" s="27">
        <f t="shared" si="267"/>
        <v>0</v>
      </c>
      <c r="AE295" s="27">
        <f t="shared" si="268"/>
        <v>0</v>
      </c>
      <c r="AF295" s="34">
        <f t="shared" si="269"/>
        <v>0</v>
      </c>
      <c r="AG295" s="218">
        <f t="shared" si="270"/>
        <v>0</v>
      </c>
      <c r="AH295" s="94"/>
      <c r="AI295" s="56" t="str">
        <f t="shared" si="271"/>
        <v/>
      </c>
      <c r="AJ295" s="57" t="str">
        <f t="shared" si="272"/>
        <v/>
      </c>
      <c r="AK295" s="58" t="str">
        <f t="shared" si="273"/>
        <v/>
      </c>
      <c r="AL295" s="59" t="str">
        <f t="shared" si="274"/>
        <v/>
      </c>
      <c r="AM295" s="57">
        <f t="shared" si="275"/>
        <v>0</v>
      </c>
      <c r="AN295" s="56" t="str">
        <f t="shared" si="276"/>
        <v/>
      </c>
      <c r="AO295" s="57" t="str">
        <f t="shared" si="277"/>
        <v/>
      </c>
      <c r="AP295" s="58" t="str">
        <f t="shared" si="278"/>
        <v/>
      </c>
      <c r="AQ295" s="59" t="str">
        <f t="shared" si="279"/>
        <v/>
      </c>
      <c r="AR295" s="57">
        <f t="shared" si="280"/>
        <v>0</v>
      </c>
      <c r="AS295" s="56" t="str">
        <f t="shared" si="281"/>
        <v/>
      </c>
      <c r="AT295" s="57" t="str">
        <f t="shared" si="282"/>
        <v/>
      </c>
      <c r="AU295" s="58" t="str">
        <f t="shared" si="283"/>
        <v/>
      </c>
      <c r="AV295" s="59" t="str">
        <f t="shared" si="284"/>
        <v/>
      </c>
      <c r="AW295" s="60">
        <f t="shared" si="285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286"/>
        <v/>
      </c>
      <c r="BM295" s="107"/>
      <c r="BN295" s="149" t="str">
        <f t="shared" si="287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47"/>
        <v/>
      </c>
      <c r="G296" s="110" t="str">
        <f t="shared" si="253"/>
        <v/>
      </c>
      <c r="H296" s="110" t="str">
        <f t="shared" si="254"/>
        <v/>
      </c>
      <c r="I296" s="110" t="str">
        <f t="shared" si="248"/>
        <v/>
      </c>
      <c r="J296" s="110" t="str">
        <f t="shared" si="255"/>
        <v/>
      </c>
      <c r="K296" s="110" t="str">
        <f t="shared" si="256"/>
        <v/>
      </c>
      <c r="L296" s="110" t="str">
        <f t="shared" si="249"/>
        <v/>
      </c>
      <c r="M296" s="110" t="str">
        <f t="shared" si="257"/>
        <v/>
      </c>
      <c r="N296" s="110" t="str">
        <f t="shared" si="250"/>
        <v/>
      </c>
      <c r="O296" s="110" t="str">
        <f t="shared" si="258"/>
        <v/>
      </c>
      <c r="P296" s="110" t="str">
        <f t="shared" si="251"/>
        <v/>
      </c>
      <c r="Q296" s="110" t="str">
        <f t="shared" si="259"/>
        <v/>
      </c>
      <c r="R296" s="110" t="str">
        <f t="shared" si="262"/>
        <v/>
      </c>
      <c r="S296" s="110" t="str">
        <f t="shared" si="263"/>
        <v/>
      </c>
      <c r="T296" s="110" t="str">
        <f t="shared" si="264"/>
        <v/>
      </c>
      <c r="U296" s="353"/>
      <c r="V296" s="116" t="str">
        <f t="shared" si="252"/>
        <v/>
      </c>
      <c r="W296" s="110" t="str">
        <f t="shared" si="260"/>
        <v/>
      </c>
      <c r="X296" s="110" t="str">
        <f t="shared" si="261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65"/>
        <v>0</v>
      </c>
      <c r="AC296" s="27" t="str">
        <f t="shared" si="266"/>
        <v>@</v>
      </c>
      <c r="AD296" s="27">
        <f t="shared" si="267"/>
        <v>0</v>
      </c>
      <c r="AE296" s="27">
        <f t="shared" si="268"/>
        <v>0</v>
      </c>
      <c r="AF296" s="34">
        <f t="shared" si="269"/>
        <v>0</v>
      </c>
      <c r="AG296" s="218">
        <f t="shared" si="270"/>
        <v>0</v>
      </c>
      <c r="AH296" s="94"/>
      <c r="AI296" s="56" t="str">
        <f t="shared" si="271"/>
        <v/>
      </c>
      <c r="AJ296" s="57" t="str">
        <f t="shared" si="272"/>
        <v/>
      </c>
      <c r="AK296" s="58" t="str">
        <f t="shared" si="273"/>
        <v/>
      </c>
      <c r="AL296" s="59" t="str">
        <f t="shared" si="274"/>
        <v/>
      </c>
      <c r="AM296" s="57">
        <f t="shared" si="275"/>
        <v>0</v>
      </c>
      <c r="AN296" s="56" t="str">
        <f t="shared" si="276"/>
        <v/>
      </c>
      <c r="AO296" s="57" t="str">
        <f t="shared" si="277"/>
        <v/>
      </c>
      <c r="AP296" s="58" t="str">
        <f t="shared" si="278"/>
        <v/>
      </c>
      <c r="AQ296" s="59" t="str">
        <f t="shared" si="279"/>
        <v/>
      </c>
      <c r="AR296" s="57">
        <f t="shared" si="280"/>
        <v>0</v>
      </c>
      <c r="AS296" s="56" t="str">
        <f t="shared" si="281"/>
        <v/>
      </c>
      <c r="AT296" s="57" t="str">
        <f t="shared" si="282"/>
        <v/>
      </c>
      <c r="AU296" s="58" t="str">
        <f t="shared" si="283"/>
        <v/>
      </c>
      <c r="AV296" s="59" t="str">
        <f t="shared" si="284"/>
        <v/>
      </c>
      <c r="AW296" s="60">
        <f t="shared" si="285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286"/>
        <v/>
      </c>
      <c r="BM296" s="129"/>
      <c r="BN296" s="332" t="str">
        <f t="shared" si="287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47"/>
        <v/>
      </c>
      <c r="G297" s="110" t="str">
        <f t="shared" si="253"/>
        <v/>
      </c>
      <c r="H297" s="110" t="str">
        <f t="shared" si="254"/>
        <v/>
      </c>
      <c r="I297" s="110" t="str">
        <f t="shared" si="248"/>
        <v/>
      </c>
      <c r="J297" s="110" t="str">
        <f t="shared" si="255"/>
        <v/>
      </c>
      <c r="K297" s="110" t="str">
        <f t="shared" si="256"/>
        <v/>
      </c>
      <c r="L297" s="110" t="str">
        <f t="shared" si="249"/>
        <v/>
      </c>
      <c r="M297" s="110" t="str">
        <f t="shared" si="257"/>
        <v/>
      </c>
      <c r="N297" s="110" t="str">
        <f t="shared" si="250"/>
        <v/>
      </c>
      <c r="O297" s="110" t="str">
        <f t="shared" si="258"/>
        <v/>
      </c>
      <c r="P297" s="110" t="str">
        <f t="shared" si="251"/>
        <v/>
      </c>
      <c r="Q297" s="110" t="str">
        <f t="shared" si="259"/>
        <v/>
      </c>
      <c r="R297" s="110" t="str">
        <f t="shared" si="262"/>
        <v/>
      </c>
      <c r="S297" s="110" t="str">
        <f t="shared" si="263"/>
        <v/>
      </c>
      <c r="T297" s="110" t="str">
        <f t="shared" si="264"/>
        <v/>
      </c>
      <c r="U297" s="353"/>
      <c r="V297" s="116" t="str">
        <f t="shared" si="252"/>
        <v/>
      </c>
      <c r="W297" s="110" t="str">
        <f t="shared" si="260"/>
        <v/>
      </c>
      <c r="X297" s="110" t="str">
        <f t="shared" si="261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24"/>
        <v>0</v>
      </c>
      <c r="AC297" s="78" t="str">
        <f t="shared" si="225"/>
        <v>@</v>
      </c>
      <c r="AD297" s="78">
        <f t="shared" si="226"/>
        <v>0</v>
      </c>
      <c r="AE297" s="78">
        <f t="shared" si="227"/>
        <v>0</v>
      </c>
      <c r="AF297" s="79">
        <f t="shared" si="228"/>
        <v>0</v>
      </c>
      <c r="AG297" s="219">
        <f t="shared" si="229"/>
        <v>0</v>
      </c>
      <c r="AH297" s="94"/>
      <c r="AI297" s="87" t="str">
        <f t="shared" si="230"/>
        <v/>
      </c>
      <c r="AJ297" s="88" t="str">
        <f t="shared" si="231"/>
        <v/>
      </c>
      <c r="AK297" s="89" t="str">
        <f t="shared" si="232"/>
        <v/>
      </c>
      <c r="AL297" s="90" t="str">
        <f t="shared" si="233"/>
        <v/>
      </c>
      <c r="AM297" s="88">
        <f t="shared" si="234"/>
        <v>0</v>
      </c>
      <c r="AN297" s="87" t="str">
        <f t="shared" si="235"/>
        <v/>
      </c>
      <c r="AO297" s="88" t="str">
        <f t="shared" si="236"/>
        <v/>
      </c>
      <c r="AP297" s="89" t="str">
        <f t="shared" si="237"/>
        <v/>
      </c>
      <c r="AQ297" s="90" t="str">
        <f t="shared" si="238"/>
        <v/>
      </c>
      <c r="AR297" s="88">
        <f t="shared" si="239"/>
        <v>0</v>
      </c>
      <c r="AS297" s="87" t="str">
        <f t="shared" si="240"/>
        <v/>
      </c>
      <c r="AT297" s="88" t="str">
        <f t="shared" si="241"/>
        <v/>
      </c>
      <c r="AU297" s="89" t="str">
        <f t="shared" si="242"/>
        <v/>
      </c>
      <c r="AV297" s="90" t="str">
        <f t="shared" si="243"/>
        <v/>
      </c>
      <c r="AW297" s="91">
        <f t="shared" si="244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45"/>
        <v/>
      </c>
      <c r="BM297" s="108"/>
      <c r="BN297" s="121" t="str">
        <f t="shared" si="246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52"/>
        <v/>
      </c>
      <c r="W298" s="110" t="str">
        <f t="shared" si="260"/>
        <v/>
      </c>
      <c r="X298" s="110" t="str">
        <f t="shared" si="261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288">COUNTA(BE298:BG298)</f>
        <v>1</v>
      </c>
      <c r="AC298" s="27" t="str">
        <f t="shared" ref="AC298:AC302" si="289">CHAR($AC$18+AD298+AE298)</f>
        <v>A</v>
      </c>
      <c r="AD298" s="27">
        <f t="shared" ref="AD298:AD302" si="290">IF(BC298="",0,1)</f>
        <v>1</v>
      </c>
      <c r="AE298" s="27">
        <f t="shared" ref="AE298:AE302" si="291">IF(BD298="",0,2)</f>
        <v>0</v>
      </c>
      <c r="AF298" s="34">
        <f t="shared" ref="AF298:AF302" si="292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293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294">IF(AND($AB298=3,$BL298&lt;&gt;""),BE298,"")</f>
        <v/>
      </c>
      <c r="AJ298" s="57" t="str">
        <f t="shared" si="294"/>
        <v/>
      </c>
      <c r="AK298" s="58" t="str">
        <f t="shared" ref="AK298:AK302" si="295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296">_xlfn.XLOOKUP(AK298,ビットパターン,出力かな,"")</f>
        <v/>
      </c>
      <c r="AM298" s="57">
        <f t="shared" ref="AM298:AM302" si="297">_xlfn.XLOOKUP(AL298,ひらがな,移動単位,0)</f>
        <v>0</v>
      </c>
      <c r="AN298" s="56" t="str">
        <f t="shared" ref="AN298:AN302" si="298">IF(AND($AB298=3,$BL298&lt;&gt;""),BE298,"")</f>
        <v/>
      </c>
      <c r="AO298" s="57" t="str">
        <f t="shared" ref="AO298:AO302" si="299">IF(AND($AB298=3,$BL298&lt;&gt;""),BG298,"")</f>
        <v/>
      </c>
      <c r="AP298" s="58" t="str">
        <f t="shared" ref="AP298:AP302" si="300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01">_xlfn.XLOOKUP(AP298,ビットパターン,出力かな,"")</f>
        <v/>
      </c>
      <c r="AR298" s="57">
        <f t="shared" ref="AR298:AR302" si="302">_xlfn.XLOOKUP(AQ298,ひらがな,移動単位,0)</f>
        <v>0</v>
      </c>
      <c r="AS298" s="56" t="str">
        <f t="shared" ref="AS298:AT302" si="303">IF(AND($AB298=3,$BL298&lt;&gt;""),BF298,"")</f>
        <v/>
      </c>
      <c r="AT298" s="57" t="str">
        <f t="shared" si="303"/>
        <v/>
      </c>
      <c r="AU298" s="58" t="str">
        <f t="shared" ref="AU298:AU302" si="304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05">_xlfn.XLOOKUP(AU298,ビットパターン,出力かな,"")</f>
        <v/>
      </c>
      <c r="AW298" s="60">
        <f t="shared" ref="AW298:AW302" si="306">_xlfn.XLOOKUP(AV298,ひらがな,移動単位,0)</f>
        <v>0</v>
      </c>
      <c r="AX298" s="94"/>
      <c r="AY298" s="95">
        <v>107</v>
      </c>
      <c r="AZ298" s="226"/>
      <c r="BA298" s="276"/>
      <c r="BB298" s="214" t="s">
        <v>298</v>
      </c>
      <c r="BC298" s="227" t="s">
        <v>298</v>
      </c>
      <c r="BD298" s="228"/>
      <c r="BE298" s="228" t="s">
        <v>812</v>
      </c>
      <c r="BF298" s="228"/>
      <c r="BG298" s="214"/>
      <c r="BH298" s="229"/>
      <c r="BI298" s="230" t="s">
        <v>585</v>
      </c>
      <c r="BJ298" s="231" t="s">
        <v>586</v>
      </c>
      <c r="BK298" s="232" t="s">
        <v>587</v>
      </c>
      <c r="BL298" s="145" t="str">
        <f t="shared" ref="BL298:BL302" si="307">IF(BK298="",_xlfn.XLOOKUP(BH298,ひらがな,ローマ字コード,""),BK298)</f>
        <v>{"key_code":"delete_or_backspace"}</v>
      </c>
      <c r="BM298" s="431"/>
      <c r="BN298" s="145" t="str">
        <f t="shared" ref="BN298:BN302" si="308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52"/>
        <v/>
      </c>
      <c r="W299" s="110" t="str">
        <f t="shared" si="260"/>
        <v/>
      </c>
      <c r="X299" s="110" t="str">
        <f t="shared" si="261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288"/>
        <v>1</v>
      </c>
      <c r="AC299" s="27" t="str">
        <f t="shared" si="289"/>
        <v>B</v>
      </c>
      <c r="AD299" s="27">
        <f t="shared" si="290"/>
        <v>0</v>
      </c>
      <c r="AE299" s="27">
        <f t="shared" si="291"/>
        <v>2</v>
      </c>
      <c r="AF299" s="34">
        <f t="shared" si="292"/>
        <v>8796093022208</v>
      </c>
      <c r="AG299" s="218">
        <f t="shared" si="293"/>
        <v>0</v>
      </c>
      <c r="AH299" s="94"/>
      <c r="AI299" s="56" t="str">
        <f t="shared" si="294"/>
        <v/>
      </c>
      <c r="AJ299" s="57" t="str">
        <f t="shared" si="294"/>
        <v/>
      </c>
      <c r="AK299" s="58" t="str">
        <f t="shared" si="295"/>
        <v/>
      </c>
      <c r="AL299" s="59" t="str">
        <f t="shared" si="296"/>
        <v/>
      </c>
      <c r="AM299" s="57">
        <f t="shared" si="297"/>
        <v>0</v>
      </c>
      <c r="AN299" s="56" t="str">
        <f t="shared" si="298"/>
        <v/>
      </c>
      <c r="AO299" s="57" t="str">
        <f t="shared" si="299"/>
        <v/>
      </c>
      <c r="AP299" s="58" t="str">
        <f t="shared" si="300"/>
        <v/>
      </c>
      <c r="AQ299" s="59" t="str">
        <f t="shared" si="301"/>
        <v/>
      </c>
      <c r="AR299" s="57">
        <f t="shared" si="302"/>
        <v>0</v>
      </c>
      <c r="AS299" s="56" t="str">
        <f t="shared" si="303"/>
        <v/>
      </c>
      <c r="AT299" s="57" t="str">
        <f t="shared" si="303"/>
        <v/>
      </c>
      <c r="AU299" s="58" t="str">
        <f t="shared" si="304"/>
        <v/>
      </c>
      <c r="AV299" s="59" t="str">
        <f t="shared" si="305"/>
        <v/>
      </c>
      <c r="AW299" s="60">
        <f t="shared" si="306"/>
        <v>0</v>
      </c>
      <c r="AX299" s="94"/>
      <c r="AY299" s="96">
        <v>172</v>
      </c>
      <c r="AZ299" s="2"/>
      <c r="BA299" s="418"/>
      <c r="BB299" s="124" t="s">
        <v>298</v>
      </c>
      <c r="BC299" s="4"/>
      <c r="BD299" s="16" t="s">
        <v>298</v>
      </c>
      <c r="BE299" s="16" t="s">
        <v>577</v>
      </c>
      <c r="BF299" s="16"/>
      <c r="BG299" s="124"/>
      <c r="BH299" s="26"/>
      <c r="BI299" s="6" t="s">
        <v>577</v>
      </c>
      <c r="BJ299" s="7" t="s">
        <v>578</v>
      </c>
      <c r="BK299" s="15" t="s">
        <v>579</v>
      </c>
      <c r="BL299" s="149" t="str">
        <f t="shared" si="307"/>
        <v>{"key_code":"period"},{"key_code":"return_or_enter"}</v>
      </c>
      <c r="BM299" s="432"/>
      <c r="BN299" s="149" t="str">
        <f t="shared" si="308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52"/>
        <v/>
      </c>
      <c r="W300" s="110" t="str">
        <f t="shared" si="260"/>
        <v/>
      </c>
      <c r="X300" s="110" t="str">
        <f t="shared" si="261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288"/>
        <v>1</v>
      </c>
      <c r="AC300" s="27" t="str">
        <f t="shared" si="289"/>
        <v>C</v>
      </c>
      <c r="AD300" s="27">
        <f t="shared" si="290"/>
        <v>1</v>
      </c>
      <c r="AE300" s="27">
        <f t="shared" si="291"/>
        <v>2</v>
      </c>
      <c r="AF300" s="34">
        <f t="shared" si="292"/>
        <v>8192</v>
      </c>
      <c r="AG300" s="218">
        <f t="shared" si="293"/>
        <v>0</v>
      </c>
      <c r="AH300" s="94"/>
      <c r="AI300" s="56" t="str">
        <f t="shared" si="294"/>
        <v/>
      </c>
      <c r="AJ300" s="57" t="str">
        <f t="shared" si="294"/>
        <v/>
      </c>
      <c r="AK300" s="58" t="str">
        <f t="shared" si="295"/>
        <v/>
      </c>
      <c r="AL300" s="59" t="str">
        <f t="shared" si="296"/>
        <v/>
      </c>
      <c r="AM300" s="57">
        <f t="shared" si="297"/>
        <v>0</v>
      </c>
      <c r="AN300" s="56" t="str">
        <f t="shared" si="298"/>
        <v/>
      </c>
      <c r="AO300" s="57" t="str">
        <f t="shared" si="299"/>
        <v/>
      </c>
      <c r="AP300" s="58" t="str">
        <f t="shared" si="300"/>
        <v/>
      </c>
      <c r="AQ300" s="59" t="str">
        <f t="shared" si="301"/>
        <v/>
      </c>
      <c r="AR300" s="57">
        <f t="shared" si="302"/>
        <v>0</v>
      </c>
      <c r="AS300" s="56" t="str">
        <f t="shared" si="303"/>
        <v/>
      </c>
      <c r="AT300" s="57" t="str">
        <f t="shared" si="303"/>
        <v/>
      </c>
      <c r="AU300" s="58" t="str">
        <f t="shared" si="304"/>
        <v/>
      </c>
      <c r="AV300" s="59" t="str">
        <f t="shared" si="305"/>
        <v/>
      </c>
      <c r="AW300" s="60">
        <f t="shared" si="306"/>
        <v>0</v>
      </c>
      <c r="AX300" s="94"/>
      <c r="AY300" s="96">
        <v>101</v>
      </c>
      <c r="AZ300" s="2"/>
      <c r="BA300" s="418"/>
      <c r="BB300" s="124" t="s">
        <v>298</v>
      </c>
      <c r="BC300" s="4" t="s">
        <v>298</v>
      </c>
      <c r="BD300" s="16" t="s">
        <v>462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07"/>
        <v/>
      </c>
      <c r="BM300" s="432"/>
      <c r="BN300" s="149" t="str">
        <f t="shared" si="308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  <c r="V301" s="116" t="str">
        <f t="shared" si="252"/>
        <v/>
      </c>
      <c r="W301" s="110" t="str">
        <f t="shared" si="260"/>
        <v/>
      </c>
      <c r="X301" s="110" t="str">
        <f t="shared" si="261"/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288"/>
        <v>1</v>
      </c>
      <c r="AC301" s="27" t="str">
        <f t="shared" si="289"/>
        <v>C</v>
      </c>
      <c r="AD301" s="27">
        <f t="shared" si="290"/>
        <v>1</v>
      </c>
      <c r="AE301" s="27">
        <f t="shared" si="291"/>
        <v>2</v>
      </c>
      <c r="AF301" s="34">
        <f t="shared" si="292"/>
        <v>131072</v>
      </c>
      <c r="AG301" s="218">
        <f t="shared" si="293"/>
        <v>0</v>
      </c>
      <c r="AH301" s="94"/>
      <c r="AI301" s="56" t="str">
        <f t="shared" si="294"/>
        <v/>
      </c>
      <c r="AJ301" s="57" t="str">
        <f t="shared" si="294"/>
        <v/>
      </c>
      <c r="AK301" s="58" t="str">
        <f t="shared" si="295"/>
        <v/>
      </c>
      <c r="AL301" s="59" t="str">
        <f t="shared" si="296"/>
        <v/>
      </c>
      <c r="AM301" s="57">
        <f t="shared" si="297"/>
        <v>0</v>
      </c>
      <c r="AN301" s="56" t="str">
        <f t="shared" si="298"/>
        <v/>
      </c>
      <c r="AO301" s="57" t="str">
        <f t="shared" si="299"/>
        <v/>
      </c>
      <c r="AP301" s="58" t="str">
        <f t="shared" si="300"/>
        <v/>
      </c>
      <c r="AQ301" s="59" t="str">
        <f t="shared" si="301"/>
        <v/>
      </c>
      <c r="AR301" s="57">
        <f t="shared" si="302"/>
        <v>0</v>
      </c>
      <c r="AS301" s="56" t="str">
        <f t="shared" si="303"/>
        <v/>
      </c>
      <c r="AT301" s="57" t="str">
        <f t="shared" si="303"/>
        <v/>
      </c>
      <c r="AU301" s="58" t="str">
        <f t="shared" si="304"/>
        <v/>
      </c>
      <c r="AV301" s="59" t="str">
        <f t="shared" si="305"/>
        <v/>
      </c>
      <c r="AW301" s="60">
        <f t="shared" si="306"/>
        <v>0</v>
      </c>
      <c r="AX301" s="94"/>
      <c r="AY301" s="411">
        <v>105</v>
      </c>
      <c r="AZ301" s="61"/>
      <c r="BA301" s="419"/>
      <c r="BB301" s="125" t="s">
        <v>298</v>
      </c>
      <c r="BC301" s="62" t="s">
        <v>298</v>
      </c>
      <c r="BD301" s="76" t="s">
        <v>462</v>
      </c>
      <c r="BE301" s="76" t="s">
        <v>31</v>
      </c>
      <c r="BF301" s="76"/>
      <c r="BG301" s="125"/>
      <c r="BH301" s="64"/>
      <c r="BI301" s="65" t="s">
        <v>31</v>
      </c>
      <c r="BJ301" s="66" t="s">
        <v>581</v>
      </c>
      <c r="BK301" s="67" t="s">
        <v>582</v>
      </c>
      <c r="BL301" s="332" t="str">
        <f t="shared" si="307"/>
        <v>{"key_code":"left_arrow"}</v>
      </c>
      <c r="BM301" s="433"/>
      <c r="BN301" s="332" t="str">
        <f t="shared" si="308"/>
        <v>{"key_code":"left_arrow"}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  <c r="V302" s="116" t="str">
        <f t="shared" si="252"/>
        <v/>
      </c>
      <c r="W302" s="110" t="str">
        <f t="shared" si="260"/>
        <v/>
      </c>
      <c r="X302" s="110" t="str">
        <f t="shared" si="261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288"/>
        <v>1</v>
      </c>
      <c r="AC302" s="78" t="str">
        <f t="shared" si="289"/>
        <v>C</v>
      </c>
      <c r="AD302" s="78">
        <f t="shared" si="290"/>
        <v>1</v>
      </c>
      <c r="AE302" s="78">
        <f t="shared" si="291"/>
        <v>2</v>
      </c>
      <c r="AF302" s="79">
        <f t="shared" si="292"/>
        <v>262144</v>
      </c>
      <c r="AG302" s="219">
        <f t="shared" si="293"/>
        <v>0</v>
      </c>
      <c r="AH302" s="94"/>
      <c r="AI302" s="87" t="str">
        <f t="shared" si="294"/>
        <v/>
      </c>
      <c r="AJ302" s="88" t="str">
        <f t="shared" si="294"/>
        <v/>
      </c>
      <c r="AK302" s="89" t="str">
        <f t="shared" si="295"/>
        <v/>
      </c>
      <c r="AL302" s="90" t="str">
        <f t="shared" si="296"/>
        <v/>
      </c>
      <c r="AM302" s="88">
        <f t="shared" si="297"/>
        <v>0</v>
      </c>
      <c r="AN302" s="87" t="str">
        <f t="shared" si="298"/>
        <v/>
      </c>
      <c r="AO302" s="88" t="str">
        <f t="shared" si="299"/>
        <v/>
      </c>
      <c r="AP302" s="89" t="str">
        <f t="shared" si="300"/>
        <v/>
      </c>
      <c r="AQ302" s="90" t="str">
        <f t="shared" si="301"/>
        <v/>
      </c>
      <c r="AR302" s="88">
        <f t="shared" si="302"/>
        <v>0</v>
      </c>
      <c r="AS302" s="87" t="str">
        <f t="shared" si="303"/>
        <v/>
      </c>
      <c r="AT302" s="88" t="str">
        <f t="shared" si="303"/>
        <v/>
      </c>
      <c r="AU302" s="89" t="str">
        <f t="shared" si="304"/>
        <v/>
      </c>
      <c r="AV302" s="90" t="str">
        <f t="shared" si="305"/>
        <v/>
      </c>
      <c r="AW302" s="91">
        <f t="shared" si="306"/>
        <v>0</v>
      </c>
      <c r="AX302" s="94"/>
      <c r="AY302" s="97">
        <v>106</v>
      </c>
      <c r="AZ302" s="80"/>
      <c r="BA302" s="420"/>
      <c r="BB302" s="126" t="s">
        <v>298</v>
      </c>
      <c r="BC302" s="81" t="s">
        <v>298</v>
      </c>
      <c r="BD302" s="17" t="s">
        <v>462</v>
      </c>
      <c r="BE302" s="17" t="s">
        <v>33</v>
      </c>
      <c r="BF302" s="17"/>
      <c r="BG302" s="126"/>
      <c r="BH302" s="83"/>
      <c r="BI302" s="84" t="s">
        <v>33</v>
      </c>
      <c r="BJ302" s="85" t="s">
        <v>583</v>
      </c>
      <c r="BK302" s="86" t="s">
        <v>584</v>
      </c>
      <c r="BL302" s="121" t="str">
        <f t="shared" si="307"/>
        <v>{"key_code":"right_arrow"}</v>
      </c>
      <c r="BM302" s="434"/>
      <c r="BN302" s="121" t="str">
        <f t="shared" si="308"/>
        <v>{"key_code":"right_arrow"}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52"/>
        <v/>
      </c>
      <c r="W303" s="110" t="str">
        <f t="shared" si="260"/>
        <v/>
      </c>
      <c r="X303" s="110" t="str">
        <f t="shared" si="261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09">COUNTA(BE303:BG303)</f>
        <v>1</v>
      </c>
      <c r="AC303" s="27" t="str">
        <f t="shared" ref="AC303:AC333" si="310">CHAR($AC$18+AD303+AE303)</f>
        <v>@</v>
      </c>
      <c r="AD303" s="27">
        <f t="shared" ref="AD303:AD333" si="311">IF(BC303="",0,1)</f>
        <v>0</v>
      </c>
      <c r="AE303" s="27">
        <f t="shared" ref="AE303:AE333" si="312">IF(BD303="",0,2)</f>
        <v>0</v>
      </c>
      <c r="AF303" s="34">
        <f t="shared" ref="AF303:AF333" si="313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14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15">IF(AND($AB303=3,$BL303&lt;&gt;""),BE303,"")</f>
        <v/>
      </c>
      <c r="AJ303" s="57" t="str">
        <f t="shared" ref="AJ303:AJ333" si="316">IF(AND($AB303=3,$BL303&lt;&gt;""),BF303,"")</f>
        <v/>
      </c>
      <c r="AK303" s="58" t="str">
        <f t="shared" ref="AK303:AK333" si="317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18">_xlfn.XLOOKUP(AK303,ビットパターン,出力かな,"")</f>
        <v/>
      </c>
      <c r="AM303" s="57">
        <f t="shared" ref="AM303:AM333" si="319">_xlfn.XLOOKUP(AL303,ひらがな,移動単位,0)</f>
        <v>0</v>
      </c>
      <c r="AN303" s="56" t="str">
        <f t="shared" ref="AN303:AN333" si="320">IF(AND($AB303=3,$BL303&lt;&gt;""),BE303,"")</f>
        <v/>
      </c>
      <c r="AO303" s="57" t="str">
        <f t="shared" ref="AO303:AO333" si="321">IF(AND($AB303=3,$BL303&lt;&gt;""),BG303,"")</f>
        <v/>
      </c>
      <c r="AP303" s="58" t="str">
        <f t="shared" ref="AP303:AP333" si="322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23">_xlfn.XLOOKUP(AP303,ビットパターン,出力かな,"")</f>
        <v/>
      </c>
      <c r="AR303" s="57">
        <f t="shared" ref="AR303:AR333" si="324">_xlfn.XLOOKUP(AQ303,ひらがな,移動単位,0)</f>
        <v>0</v>
      </c>
      <c r="AS303" s="56" t="str">
        <f t="shared" ref="AS303:AS333" si="325">IF(AND($AB303=3,$BL303&lt;&gt;""),BF303,"")</f>
        <v/>
      </c>
      <c r="AT303" s="57" t="str">
        <f t="shared" ref="AT303:AT333" si="326">IF(AND($AB303=3,$BL303&lt;&gt;""),BG303,"")</f>
        <v/>
      </c>
      <c r="AU303" s="58" t="str">
        <f t="shared" ref="AU303:AU333" si="327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28">_xlfn.XLOOKUP(AU303,ビットパターン,出力かな,"")</f>
        <v/>
      </c>
      <c r="AW303" s="60">
        <f t="shared" ref="AW303:AW333" si="329">_xlfn.XLOOKUP(AV303,ひらがな,移動単位,0)</f>
        <v>0</v>
      </c>
      <c r="AX303" s="94"/>
      <c r="AY303" s="253">
        <v>1</v>
      </c>
      <c r="AZ303" s="423" t="s">
        <v>298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30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52"/>
        <v/>
      </c>
      <c r="W304" s="110" t="str">
        <f t="shared" si="260"/>
        <v/>
      </c>
      <c r="X304" s="110" t="str">
        <f t="shared" si="261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09"/>
        <v>1</v>
      </c>
      <c r="AC304" s="27" t="str">
        <f t="shared" si="310"/>
        <v>@</v>
      </c>
      <c r="AD304" s="27">
        <f t="shared" si="311"/>
        <v>0</v>
      </c>
      <c r="AE304" s="27">
        <f t="shared" si="312"/>
        <v>0</v>
      </c>
      <c r="AF304" s="34">
        <f t="shared" si="313"/>
        <v>2</v>
      </c>
      <c r="AG304" s="218">
        <f t="shared" si="314"/>
        <v>0</v>
      </c>
      <c r="AH304" s="94"/>
      <c r="AI304" s="56" t="str">
        <f t="shared" si="315"/>
        <v/>
      </c>
      <c r="AJ304" s="57" t="str">
        <f t="shared" si="316"/>
        <v/>
      </c>
      <c r="AK304" s="58" t="str">
        <f t="shared" si="317"/>
        <v/>
      </c>
      <c r="AL304" s="59" t="str">
        <f t="shared" si="318"/>
        <v/>
      </c>
      <c r="AM304" s="57">
        <f t="shared" si="319"/>
        <v>0</v>
      </c>
      <c r="AN304" s="56" t="str">
        <f t="shared" si="320"/>
        <v/>
      </c>
      <c r="AO304" s="57" t="str">
        <f t="shared" si="321"/>
        <v/>
      </c>
      <c r="AP304" s="58" t="str">
        <f t="shared" si="322"/>
        <v/>
      </c>
      <c r="AQ304" s="59" t="str">
        <f t="shared" si="323"/>
        <v/>
      </c>
      <c r="AR304" s="57">
        <f t="shared" si="324"/>
        <v>0</v>
      </c>
      <c r="AS304" s="56" t="str">
        <f t="shared" si="325"/>
        <v/>
      </c>
      <c r="AT304" s="57" t="str">
        <f t="shared" si="326"/>
        <v/>
      </c>
      <c r="AU304" s="58" t="str">
        <f t="shared" si="327"/>
        <v/>
      </c>
      <c r="AV304" s="59" t="str">
        <f t="shared" si="328"/>
        <v/>
      </c>
      <c r="AW304" s="60">
        <f t="shared" si="329"/>
        <v>0</v>
      </c>
      <c r="AX304" s="94"/>
      <c r="AY304" s="258">
        <v>2</v>
      </c>
      <c r="AZ304" s="424" t="s">
        <v>298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30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52"/>
        <v/>
      </c>
      <c r="W305" s="110" t="str">
        <f t="shared" si="260"/>
        <v/>
      </c>
      <c r="X305" s="110" t="str">
        <f t="shared" si="261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09"/>
        <v>1</v>
      </c>
      <c r="AC305" s="27" t="str">
        <f t="shared" si="310"/>
        <v>@</v>
      </c>
      <c r="AD305" s="27">
        <f t="shared" si="311"/>
        <v>0</v>
      </c>
      <c r="AE305" s="27">
        <f t="shared" si="312"/>
        <v>0</v>
      </c>
      <c r="AF305" s="34">
        <f t="shared" si="313"/>
        <v>4</v>
      </c>
      <c r="AG305" s="218">
        <f t="shared" si="314"/>
        <v>0</v>
      </c>
      <c r="AH305" s="94"/>
      <c r="AI305" s="56" t="str">
        <f t="shared" si="315"/>
        <v/>
      </c>
      <c r="AJ305" s="57" t="str">
        <f t="shared" si="316"/>
        <v/>
      </c>
      <c r="AK305" s="58" t="str">
        <f t="shared" si="317"/>
        <v/>
      </c>
      <c r="AL305" s="59" t="str">
        <f t="shared" si="318"/>
        <v/>
      </c>
      <c r="AM305" s="57">
        <f t="shared" si="319"/>
        <v>0</v>
      </c>
      <c r="AN305" s="56" t="str">
        <f t="shared" si="320"/>
        <v/>
      </c>
      <c r="AO305" s="57" t="str">
        <f t="shared" si="321"/>
        <v/>
      </c>
      <c r="AP305" s="58" t="str">
        <f t="shared" si="322"/>
        <v/>
      </c>
      <c r="AQ305" s="59" t="str">
        <f t="shared" si="323"/>
        <v/>
      </c>
      <c r="AR305" s="57">
        <f t="shared" si="324"/>
        <v>0</v>
      </c>
      <c r="AS305" s="56" t="str">
        <f t="shared" si="325"/>
        <v/>
      </c>
      <c r="AT305" s="57" t="str">
        <f t="shared" si="326"/>
        <v/>
      </c>
      <c r="AU305" s="58" t="str">
        <f t="shared" si="327"/>
        <v/>
      </c>
      <c r="AV305" s="59" t="str">
        <f t="shared" si="328"/>
        <v/>
      </c>
      <c r="AW305" s="60">
        <f t="shared" si="329"/>
        <v>0</v>
      </c>
      <c r="AX305" s="94"/>
      <c r="AY305" s="258">
        <v>3</v>
      </c>
      <c r="AZ305" s="424" t="s">
        <v>298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30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52"/>
        <v/>
      </c>
      <c r="W306" s="110" t="str">
        <f t="shared" si="260"/>
        <v/>
      </c>
      <c r="X306" s="110" t="str">
        <f t="shared" si="261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09"/>
        <v>1</v>
      </c>
      <c r="AC306" s="27" t="str">
        <f t="shared" si="310"/>
        <v>@</v>
      </c>
      <c r="AD306" s="27">
        <f t="shared" si="311"/>
        <v>0</v>
      </c>
      <c r="AE306" s="27">
        <f t="shared" si="312"/>
        <v>0</v>
      </c>
      <c r="AF306" s="34">
        <f t="shared" si="313"/>
        <v>8</v>
      </c>
      <c r="AG306" s="218">
        <f t="shared" si="314"/>
        <v>0</v>
      </c>
      <c r="AH306" s="94"/>
      <c r="AI306" s="56" t="str">
        <f t="shared" si="315"/>
        <v/>
      </c>
      <c r="AJ306" s="57" t="str">
        <f t="shared" si="316"/>
        <v/>
      </c>
      <c r="AK306" s="58" t="str">
        <f t="shared" si="317"/>
        <v/>
      </c>
      <c r="AL306" s="59" t="str">
        <f t="shared" si="318"/>
        <v/>
      </c>
      <c r="AM306" s="57">
        <f t="shared" si="319"/>
        <v>0</v>
      </c>
      <c r="AN306" s="56" t="str">
        <f t="shared" si="320"/>
        <v/>
      </c>
      <c r="AO306" s="57" t="str">
        <f t="shared" si="321"/>
        <v/>
      </c>
      <c r="AP306" s="58" t="str">
        <f t="shared" si="322"/>
        <v/>
      </c>
      <c r="AQ306" s="59" t="str">
        <f t="shared" si="323"/>
        <v/>
      </c>
      <c r="AR306" s="57">
        <f t="shared" si="324"/>
        <v>0</v>
      </c>
      <c r="AS306" s="56" t="str">
        <f t="shared" si="325"/>
        <v/>
      </c>
      <c r="AT306" s="57" t="str">
        <f t="shared" si="326"/>
        <v/>
      </c>
      <c r="AU306" s="58" t="str">
        <f t="shared" si="327"/>
        <v/>
      </c>
      <c r="AV306" s="59" t="str">
        <f t="shared" si="328"/>
        <v/>
      </c>
      <c r="AW306" s="60">
        <f t="shared" si="329"/>
        <v>0</v>
      </c>
      <c r="AX306" s="94"/>
      <c r="AY306" s="258">
        <v>4</v>
      </c>
      <c r="AZ306" s="424" t="s">
        <v>298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30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52"/>
        <v/>
      </c>
      <c r="W307" s="110" t="str">
        <f t="shared" si="260"/>
        <v/>
      </c>
      <c r="X307" s="110" t="str">
        <f t="shared" si="261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09"/>
        <v>1</v>
      </c>
      <c r="AC307" s="27" t="str">
        <f t="shared" si="310"/>
        <v>@</v>
      </c>
      <c r="AD307" s="27">
        <f t="shared" si="311"/>
        <v>0</v>
      </c>
      <c r="AE307" s="27">
        <f t="shared" si="312"/>
        <v>0</v>
      </c>
      <c r="AF307" s="34">
        <f t="shared" si="313"/>
        <v>16</v>
      </c>
      <c r="AG307" s="218">
        <f t="shared" si="314"/>
        <v>0</v>
      </c>
      <c r="AH307" s="94"/>
      <c r="AI307" s="56" t="str">
        <f t="shared" si="315"/>
        <v/>
      </c>
      <c r="AJ307" s="57" t="str">
        <f t="shared" si="316"/>
        <v/>
      </c>
      <c r="AK307" s="58" t="str">
        <f t="shared" si="317"/>
        <v/>
      </c>
      <c r="AL307" s="59" t="str">
        <f t="shared" si="318"/>
        <v/>
      </c>
      <c r="AM307" s="57">
        <f t="shared" si="319"/>
        <v>0</v>
      </c>
      <c r="AN307" s="56" t="str">
        <f t="shared" si="320"/>
        <v/>
      </c>
      <c r="AO307" s="57" t="str">
        <f t="shared" si="321"/>
        <v/>
      </c>
      <c r="AP307" s="58" t="str">
        <f t="shared" si="322"/>
        <v/>
      </c>
      <c r="AQ307" s="59" t="str">
        <f t="shared" si="323"/>
        <v/>
      </c>
      <c r="AR307" s="57">
        <f t="shared" si="324"/>
        <v>0</v>
      </c>
      <c r="AS307" s="56" t="str">
        <f t="shared" si="325"/>
        <v/>
      </c>
      <c r="AT307" s="57" t="str">
        <f t="shared" si="326"/>
        <v/>
      </c>
      <c r="AU307" s="58" t="str">
        <f t="shared" si="327"/>
        <v/>
      </c>
      <c r="AV307" s="59" t="str">
        <f t="shared" si="328"/>
        <v/>
      </c>
      <c r="AW307" s="60">
        <f t="shared" si="329"/>
        <v>0</v>
      </c>
      <c r="AX307" s="94"/>
      <c r="AY307" s="258">
        <v>5</v>
      </c>
      <c r="AZ307" s="424" t="s">
        <v>298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30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52"/>
        <v/>
      </c>
      <c r="W308" s="110" t="str">
        <f t="shared" si="260"/>
        <v/>
      </c>
      <c r="X308" s="110" t="str">
        <f t="shared" si="261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09"/>
        <v>1</v>
      </c>
      <c r="AC308" s="27" t="str">
        <f t="shared" si="310"/>
        <v>@</v>
      </c>
      <c r="AD308" s="27">
        <f t="shared" si="311"/>
        <v>0</v>
      </c>
      <c r="AE308" s="27">
        <f t="shared" si="312"/>
        <v>0</v>
      </c>
      <c r="AF308" s="34">
        <f t="shared" si="313"/>
        <v>32</v>
      </c>
      <c r="AG308" s="218">
        <f t="shared" si="314"/>
        <v>0</v>
      </c>
      <c r="AH308" s="94"/>
      <c r="AI308" s="56" t="str">
        <f t="shared" si="315"/>
        <v/>
      </c>
      <c r="AJ308" s="57" t="str">
        <f t="shared" si="316"/>
        <v/>
      </c>
      <c r="AK308" s="58" t="str">
        <f t="shared" si="317"/>
        <v/>
      </c>
      <c r="AL308" s="59" t="str">
        <f t="shared" si="318"/>
        <v/>
      </c>
      <c r="AM308" s="57">
        <f t="shared" si="319"/>
        <v>0</v>
      </c>
      <c r="AN308" s="56" t="str">
        <f t="shared" si="320"/>
        <v/>
      </c>
      <c r="AO308" s="57" t="str">
        <f t="shared" si="321"/>
        <v/>
      </c>
      <c r="AP308" s="58" t="str">
        <f t="shared" si="322"/>
        <v/>
      </c>
      <c r="AQ308" s="59" t="str">
        <f t="shared" si="323"/>
        <v/>
      </c>
      <c r="AR308" s="57">
        <f t="shared" si="324"/>
        <v>0</v>
      </c>
      <c r="AS308" s="56" t="str">
        <f t="shared" si="325"/>
        <v/>
      </c>
      <c r="AT308" s="57" t="str">
        <f t="shared" si="326"/>
        <v/>
      </c>
      <c r="AU308" s="58" t="str">
        <f t="shared" si="327"/>
        <v/>
      </c>
      <c r="AV308" s="59" t="str">
        <f t="shared" si="328"/>
        <v/>
      </c>
      <c r="AW308" s="60">
        <f t="shared" si="329"/>
        <v>0</v>
      </c>
      <c r="AX308" s="94"/>
      <c r="AY308" s="258">
        <v>6</v>
      </c>
      <c r="AZ308" s="424" t="s">
        <v>298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30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52"/>
        <v/>
      </c>
      <c r="W309" s="110" t="str">
        <f t="shared" si="260"/>
        <v/>
      </c>
      <c r="X309" s="110" t="str">
        <f t="shared" si="261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09"/>
        <v>1</v>
      </c>
      <c r="AC309" s="27" t="str">
        <f t="shared" si="310"/>
        <v>@</v>
      </c>
      <c r="AD309" s="27">
        <f t="shared" si="311"/>
        <v>0</v>
      </c>
      <c r="AE309" s="27">
        <f t="shared" si="312"/>
        <v>0</v>
      </c>
      <c r="AF309" s="34">
        <f t="shared" si="313"/>
        <v>64</v>
      </c>
      <c r="AG309" s="218">
        <f t="shared" si="314"/>
        <v>0</v>
      </c>
      <c r="AH309" s="94"/>
      <c r="AI309" s="56" t="str">
        <f t="shared" si="315"/>
        <v/>
      </c>
      <c r="AJ309" s="57" t="str">
        <f t="shared" si="316"/>
        <v/>
      </c>
      <c r="AK309" s="58" t="str">
        <f t="shared" si="317"/>
        <v/>
      </c>
      <c r="AL309" s="59" t="str">
        <f t="shared" si="318"/>
        <v/>
      </c>
      <c r="AM309" s="57">
        <f t="shared" si="319"/>
        <v>0</v>
      </c>
      <c r="AN309" s="56" t="str">
        <f t="shared" si="320"/>
        <v/>
      </c>
      <c r="AO309" s="57" t="str">
        <f t="shared" si="321"/>
        <v/>
      </c>
      <c r="AP309" s="58" t="str">
        <f t="shared" si="322"/>
        <v/>
      </c>
      <c r="AQ309" s="59" t="str">
        <f t="shared" si="323"/>
        <v/>
      </c>
      <c r="AR309" s="57">
        <f t="shared" si="324"/>
        <v>0</v>
      </c>
      <c r="AS309" s="56" t="str">
        <f t="shared" si="325"/>
        <v/>
      </c>
      <c r="AT309" s="57" t="str">
        <f t="shared" si="326"/>
        <v/>
      </c>
      <c r="AU309" s="58" t="str">
        <f t="shared" si="327"/>
        <v/>
      </c>
      <c r="AV309" s="59" t="str">
        <f t="shared" si="328"/>
        <v/>
      </c>
      <c r="AW309" s="60">
        <f t="shared" si="329"/>
        <v>0</v>
      </c>
      <c r="AX309" s="94"/>
      <c r="AY309" s="258">
        <v>7</v>
      </c>
      <c r="AZ309" s="424" t="s">
        <v>298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30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52"/>
        <v/>
      </c>
      <c r="W310" s="110" t="str">
        <f t="shared" si="260"/>
        <v/>
      </c>
      <c r="X310" s="110" t="str">
        <f t="shared" si="261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09"/>
        <v>1</v>
      </c>
      <c r="AC310" s="27" t="str">
        <f t="shared" si="310"/>
        <v>@</v>
      </c>
      <c r="AD310" s="27">
        <f t="shared" si="311"/>
        <v>0</v>
      </c>
      <c r="AE310" s="27">
        <f t="shared" si="312"/>
        <v>0</v>
      </c>
      <c r="AF310" s="34">
        <f t="shared" si="313"/>
        <v>128</v>
      </c>
      <c r="AG310" s="218">
        <f t="shared" si="314"/>
        <v>0</v>
      </c>
      <c r="AH310" s="94"/>
      <c r="AI310" s="56" t="str">
        <f t="shared" si="315"/>
        <v/>
      </c>
      <c r="AJ310" s="57" t="str">
        <f t="shared" si="316"/>
        <v/>
      </c>
      <c r="AK310" s="58" t="str">
        <f t="shared" si="317"/>
        <v/>
      </c>
      <c r="AL310" s="59" t="str">
        <f t="shared" si="318"/>
        <v/>
      </c>
      <c r="AM310" s="57">
        <f t="shared" si="319"/>
        <v>0</v>
      </c>
      <c r="AN310" s="56" t="str">
        <f t="shared" si="320"/>
        <v/>
      </c>
      <c r="AO310" s="57" t="str">
        <f t="shared" si="321"/>
        <v/>
      </c>
      <c r="AP310" s="58" t="str">
        <f t="shared" si="322"/>
        <v/>
      </c>
      <c r="AQ310" s="59" t="str">
        <f t="shared" si="323"/>
        <v/>
      </c>
      <c r="AR310" s="57">
        <f t="shared" si="324"/>
        <v>0</v>
      </c>
      <c r="AS310" s="56" t="str">
        <f t="shared" si="325"/>
        <v/>
      </c>
      <c r="AT310" s="57" t="str">
        <f t="shared" si="326"/>
        <v/>
      </c>
      <c r="AU310" s="58" t="str">
        <f t="shared" si="327"/>
        <v/>
      </c>
      <c r="AV310" s="59" t="str">
        <f t="shared" si="328"/>
        <v/>
      </c>
      <c r="AW310" s="60">
        <f t="shared" si="329"/>
        <v>0</v>
      </c>
      <c r="AX310" s="94"/>
      <c r="AY310" s="258">
        <v>8</v>
      </c>
      <c r="AZ310" s="424" t="s">
        <v>298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30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52"/>
        <v/>
      </c>
      <c r="W311" s="110" t="str">
        <f t="shared" si="260"/>
        <v/>
      </c>
      <c r="X311" s="110" t="str">
        <f t="shared" si="261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09"/>
        <v>1</v>
      </c>
      <c r="AC311" s="27" t="str">
        <f t="shared" si="310"/>
        <v>@</v>
      </c>
      <c r="AD311" s="27">
        <f t="shared" si="311"/>
        <v>0</v>
      </c>
      <c r="AE311" s="27">
        <f t="shared" si="312"/>
        <v>0</v>
      </c>
      <c r="AF311" s="34">
        <f t="shared" si="313"/>
        <v>256</v>
      </c>
      <c r="AG311" s="218">
        <f t="shared" si="314"/>
        <v>0</v>
      </c>
      <c r="AH311" s="94"/>
      <c r="AI311" s="56" t="str">
        <f t="shared" si="315"/>
        <v/>
      </c>
      <c r="AJ311" s="57" t="str">
        <f t="shared" si="316"/>
        <v/>
      </c>
      <c r="AK311" s="58" t="str">
        <f t="shared" si="317"/>
        <v/>
      </c>
      <c r="AL311" s="59" t="str">
        <f t="shared" si="318"/>
        <v/>
      </c>
      <c r="AM311" s="57">
        <f t="shared" si="319"/>
        <v>0</v>
      </c>
      <c r="AN311" s="56" t="str">
        <f t="shared" si="320"/>
        <v/>
      </c>
      <c r="AO311" s="57" t="str">
        <f t="shared" si="321"/>
        <v/>
      </c>
      <c r="AP311" s="58" t="str">
        <f t="shared" si="322"/>
        <v/>
      </c>
      <c r="AQ311" s="59" t="str">
        <f t="shared" si="323"/>
        <v/>
      </c>
      <c r="AR311" s="57">
        <f t="shared" si="324"/>
        <v>0</v>
      </c>
      <c r="AS311" s="56" t="str">
        <f t="shared" si="325"/>
        <v/>
      </c>
      <c r="AT311" s="57" t="str">
        <f t="shared" si="326"/>
        <v/>
      </c>
      <c r="AU311" s="58" t="str">
        <f t="shared" si="327"/>
        <v/>
      </c>
      <c r="AV311" s="59" t="str">
        <f t="shared" si="328"/>
        <v/>
      </c>
      <c r="AW311" s="60">
        <f t="shared" si="329"/>
        <v>0</v>
      </c>
      <c r="AX311" s="94"/>
      <c r="AY311" s="258">
        <v>9</v>
      </c>
      <c r="AZ311" s="424" t="s">
        <v>298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30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52"/>
        <v/>
      </c>
      <c r="W312" s="110" t="str">
        <f t="shared" si="260"/>
        <v/>
      </c>
      <c r="X312" s="110" t="str">
        <f t="shared" si="261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09"/>
        <v>1</v>
      </c>
      <c r="AC312" s="27" t="str">
        <f t="shared" si="310"/>
        <v>@</v>
      </c>
      <c r="AD312" s="27">
        <f t="shared" si="311"/>
        <v>0</v>
      </c>
      <c r="AE312" s="27">
        <f t="shared" si="312"/>
        <v>0</v>
      </c>
      <c r="AF312" s="34">
        <f t="shared" si="313"/>
        <v>512</v>
      </c>
      <c r="AG312" s="218">
        <f t="shared" si="314"/>
        <v>0</v>
      </c>
      <c r="AH312" s="94"/>
      <c r="AI312" s="56" t="str">
        <f t="shared" si="315"/>
        <v/>
      </c>
      <c r="AJ312" s="57" t="str">
        <f t="shared" si="316"/>
        <v/>
      </c>
      <c r="AK312" s="58" t="str">
        <f t="shared" si="317"/>
        <v/>
      </c>
      <c r="AL312" s="59" t="str">
        <f t="shared" si="318"/>
        <v/>
      </c>
      <c r="AM312" s="57">
        <f t="shared" si="319"/>
        <v>0</v>
      </c>
      <c r="AN312" s="56" t="str">
        <f t="shared" si="320"/>
        <v/>
      </c>
      <c r="AO312" s="57" t="str">
        <f t="shared" si="321"/>
        <v/>
      </c>
      <c r="AP312" s="58" t="str">
        <f t="shared" si="322"/>
        <v/>
      </c>
      <c r="AQ312" s="59" t="str">
        <f t="shared" si="323"/>
        <v/>
      </c>
      <c r="AR312" s="57">
        <f t="shared" si="324"/>
        <v>0</v>
      </c>
      <c r="AS312" s="56" t="str">
        <f t="shared" si="325"/>
        <v/>
      </c>
      <c r="AT312" s="57" t="str">
        <f t="shared" si="326"/>
        <v/>
      </c>
      <c r="AU312" s="58" t="str">
        <f t="shared" si="327"/>
        <v/>
      </c>
      <c r="AV312" s="59" t="str">
        <f t="shared" si="328"/>
        <v/>
      </c>
      <c r="AW312" s="60">
        <f t="shared" si="329"/>
        <v>0</v>
      </c>
      <c r="AX312" s="94"/>
      <c r="AY312" s="258">
        <v>10</v>
      </c>
      <c r="AZ312" s="424" t="s">
        <v>298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30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52"/>
        <v/>
      </c>
      <c r="W313" s="110" t="str">
        <f t="shared" si="260"/>
        <v/>
      </c>
      <c r="X313" s="110" t="str">
        <f t="shared" si="261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09"/>
        <v>1</v>
      </c>
      <c r="AC313" s="27" t="str">
        <f t="shared" si="310"/>
        <v>@</v>
      </c>
      <c r="AD313" s="27">
        <f t="shared" si="311"/>
        <v>0</v>
      </c>
      <c r="AE313" s="27">
        <f t="shared" si="312"/>
        <v>0</v>
      </c>
      <c r="AF313" s="34">
        <f t="shared" si="313"/>
        <v>1024</v>
      </c>
      <c r="AG313" s="218">
        <f t="shared" si="314"/>
        <v>0</v>
      </c>
      <c r="AH313" s="94"/>
      <c r="AI313" s="56" t="str">
        <f t="shared" si="315"/>
        <v/>
      </c>
      <c r="AJ313" s="57" t="str">
        <f t="shared" si="316"/>
        <v/>
      </c>
      <c r="AK313" s="58" t="str">
        <f t="shared" si="317"/>
        <v/>
      </c>
      <c r="AL313" s="59" t="str">
        <f t="shared" si="318"/>
        <v/>
      </c>
      <c r="AM313" s="57">
        <f t="shared" si="319"/>
        <v>0</v>
      </c>
      <c r="AN313" s="56" t="str">
        <f t="shared" si="320"/>
        <v/>
      </c>
      <c r="AO313" s="57" t="str">
        <f t="shared" si="321"/>
        <v/>
      </c>
      <c r="AP313" s="58" t="str">
        <f t="shared" si="322"/>
        <v/>
      </c>
      <c r="AQ313" s="59" t="str">
        <f t="shared" si="323"/>
        <v/>
      </c>
      <c r="AR313" s="57">
        <f t="shared" si="324"/>
        <v>0</v>
      </c>
      <c r="AS313" s="56" t="str">
        <f t="shared" si="325"/>
        <v/>
      </c>
      <c r="AT313" s="57" t="str">
        <f t="shared" si="326"/>
        <v/>
      </c>
      <c r="AU313" s="58" t="str">
        <f t="shared" si="327"/>
        <v/>
      </c>
      <c r="AV313" s="59" t="str">
        <f t="shared" si="328"/>
        <v/>
      </c>
      <c r="AW313" s="60">
        <f t="shared" si="329"/>
        <v>0</v>
      </c>
      <c r="AX313" s="94"/>
      <c r="AY313" s="258">
        <v>11</v>
      </c>
      <c r="AZ313" s="424" t="s">
        <v>298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30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52"/>
        <v/>
      </c>
      <c r="W314" s="110" t="str">
        <f t="shared" si="260"/>
        <v/>
      </c>
      <c r="X314" s="110" t="str">
        <f t="shared" si="261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09"/>
        <v>1</v>
      </c>
      <c r="AC314" s="27" t="str">
        <f t="shared" si="310"/>
        <v>@</v>
      </c>
      <c r="AD314" s="27">
        <f t="shared" si="311"/>
        <v>0</v>
      </c>
      <c r="AE314" s="27">
        <f t="shared" si="312"/>
        <v>0</v>
      </c>
      <c r="AF314" s="34">
        <f t="shared" si="313"/>
        <v>2048</v>
      </c>
      <c r="AG314" s="218">
        <f t="shared" si="314"/>
        <v>0</v>
      </c>
      <c r="AH314" s="94"/>
      <c r="AI314" s="56" t="str">
        <f t="shared" si="315"/>
        <v/>
      </c>
      <c r="AJ314" s="57" t="str">
        <f t="shared" si="316"/>
        <v/>
      </c>
      <c r="AK314" s="58" t="str">
        <f t="shared" si="317"/>
        <v/>
      </c>
      <c r="AL314" s="59" t="str">
        <f t="shared" si="318"/>
        <v/>
      </c>
      <c r="AM314" s="57">
        <f t="shared" si="319"/>
        <v>0</v>
      </c>
      <c r="AN314" s="56" t="str">
        <f t="shared" si="320"/>
        <v/>
      </c>
      <c r="AO314" s="57" t="str">
        <f t="shared" si="321"/>
        <v/>
      </c>
      <c r="AP314" s="58" t="str">
        <f t="shared" si="322"/>
        <v/>
      </c>
      <c r="AQ314" s="59" t="str">
        <f t="shared" si="323"/>
        <v/>
      </c>
      <c r="AR314" s="57">
        <f t="shared" si="324"/>
        <v>0</v>
      </c>
      <c r="AS314" s="56" t="str">
        <f t="shared" si="325"/>
        <v/>
      </c>
      <c r="AT314" s="57" t="str">
        <f t="shared" si="326"/>
        <v/>
      </c>
      <c r="AU314" s="58" t="str">
        <f t="shared" si="327"/>
        <v/>
      </c>
      <c r="AV314" s="59" t="str">
        <f t="shared" si="328"/>
        <v/>
      </c>
      <c r="AW314" s="60">
        <f t="shared" si="329"/>
        <v>0</v>
      </c>
      <c r="AX314" s="94"/>
      <c r="AY314" s="258">
        <v>12</v>
      </c>
      <c r="AZ314" s="424" t="s">
        <v>298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30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52"/>
        <v/>
      </c>
      <c r="W315" s="110" t="str">
        <f t="shared" si="260"/>
        <v/>
      </c>
      <c r="X315" s="110" t="str">
        <f t="shared" si="261"/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09"/>
        <v>1</v>
      </c>
      <c r="AC315" s="27" t="str">
        <f t="shared" si="310"/>
        <v>@</v>
      </c>
      <c r="AD315" s="27">
        <f t="shared" si="311"/>
        <v>0</v>
      </c>
      <c r="AE315" s="27">
        <f t="shared" si="312"/>
        <v>0</v>
      </c>
      <c r="AF315" s="34">
        <f t="shared" si="313"/>
        <v>4096</v>
      </c>
      <c r="AG315" s="218">
        <f t="shared" si="314"/>
        <v>0</v>
      </c>
      <c r="AH315" s="94"/>
      <c r="AI315" s="56" t="str">
        <f t="shared" si="315"/>
        <v/>
      </c>
      <c r="AJ315" s="57" t="str">
        <f t="shared" si="316"/>
        <v/>
      </c>
      <c r="AK315" s="58" t="str">
        <f t="shared" si="317"/>
        <v/>
      </c>
      <c r="AL315" s="59" t="str">
        <f t="shared" si="318"/>
        <v/>
      </c>
      <c r="AM315" s="57">
        <f t="shared" si="319"/>
        <v>0</v>
      </c>
      <c r="AN315" s="56" t="str">
        <f t="shared" si="320"/>
        <v/>
      </c>
      <c r="AO315" s="57" t="str">
        <f t="shared" si="321"/>
        <v/>
      </c>
      <c r="AP315" s="58" t="str">
        <f t="shared" si="322"/>
        <v/>
      </c>
      <c r="AQ315" s="59" t="str">
        <f t="shared" si="323"/>
        <v/>
      </c>
      <c r="AR315" s="57">
        <f t="shared" si="324"/>
        <v>0</v>
      </c>
      <c r="AS315" s="56" t="str">
        <f t="shared" si="325"/>
        <v/>
      </c>
      <c r="AT315" s="57" t="str">
        <f t="shared" si="326"/>
        <v/>
      </c>
      <c r="AU315" s="58" t="str">
        <f t="shared" si="327"/>
        <v/>
      </c>
      <c r="AV315" s="59" t="str">
        <f t="shared" si="328"/>
        <v/>
      </c>
      <c r="AW315" s="60">
        <f t="shared" si="329"/>
        <v>0</v>
      </c>
      <c r="AX315" s="94"/>
      <c r="AY315" s="258">
        <v>13</v>
      </c>
      <c r="AZ315" s="424" t="s">
        <v>298</v>
      </c>
      <c r="BA315" s="422"/>
      <c r="BB315" s="259"/>
      <c r="BC315" s="260"/>
      <c r="BD315" s="185"/>
      <c r="BE315" s="185" t="s">
        <v>1067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30"/>
        <v>{"key_code":"international3"}</v>
      </c>
      <c r="BO315" s="391"/>
      <c r="BP315" s="392" t="s">
        <v>1057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52"/>
        <v/>
      </c>
      <c r="W316" s="110" t="str">
        <f t="shared" si="260"/>
        <v/>
      </c>
      <c r="X316" s="110" t="str">
        <f t="shared" si="261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09"/>
        <v>1</v>
      </c>
      <c r="AC316" s="27" t="str">
        <f t="shared" si="310"/>
        <v>@</v>
      </c>
      <c r="AD316" s="27">
        <f t="shared" si="311"/>
        <v>0</v>
      </c>
      <c r="AE316" s="27">
        <f t="shared" si="312"/>
        <v>0</v>
      </c>
      <c r="AF316" s="34">
        <f t="shared" si="313"/>
        <v>8192</v>
      </c>
      <c r="AG316" s="218">
        <f t="shared" si="314"/>
        <v>0</v>
      </c>
      <c r="AH316" s="94"/>
      <c r="AI316" s="56" t="str">
        <f t="shared" si="315"/>
        <v/>
      </c>
      <c r="AJ316" s="57" t="str">
        <f t="shared" si="316"/>
        <v/>
      </c>
      <c r="AK316" s="58" t="str">
        <f t="shared" si="317"/>
        <v/>
      </c>
      <c r="AL316" s="59" t="str">
        <f t="shared" si="318"/>
        <v/>
      </c>
      <c r="AM316" s="57">
        <f t="shared" si="319"/>
        <v>0</v>
      </c>
      <c r="AN316" s="56" t="str">
        <f t="shared" si="320"/>
        <v/>
      </c>
      <c r="AO316" s="57" t="str">
        <f t="shared" si="321"/>
        <v/>
      </c>
      <c r="AP316" s="58" t="str">
        <f t="shared" si="322"/>
        <v/>
      </c>
      <c r="AQ316" s="59" t="str">
        <f t="shared" si="323"/>
        <v/>
      </c>
      <c r="AR316" s="57">
        <f t="shared" si="324"/>
        <v>0</v>
      </c>
      <c r="AS316" s="56" t="str">
        <f t="shared" si="325"/>
        <v/>
      </c>
      <c r="AT316" s="57" t="str">
        <f t="shared" si="326"/>
        <v/>
      </c>
      <c r="AU316" s="58" t="str">
        <f t="shared" si="327"/>
        <v/>
      </c>
      <c r="AV316" s="59" t="str">
        <f t="shared" si="328"/>
        <v/>
      </c>
      <c r="AW316" s="60">
        <f t="shared" si="329"/>
        <v>0</v>
      </c>
      <c r="AX316" s="94"/>
      <c r="AY316" s="258">
        <v>14</v>
      </c>
      <c r="AZ316" s="424" t="s">
        <v>298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30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52"/>
        <v/>
      </c>
      <c r="W317" s="110" t="str">
        <f t="shared" si="260"/>
        <v/>
      </c>
      <c r="X317" s="110" t="str">
        <f t="shared" si="261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09"/>
        <v>1</v>
      </c>
      <c r="AC317" s="27" t="str">
        <f t="shared" si="310"/>
        <v>@</v>
      </c>
      <c r="AD317" s="27">
        <f t="shared" si="311"/>
        <v>0</v>
      </c>
      <c r="AE317" s="27">
        <f t="shared" si="312"/>
        <v>0</v>
      </c>
      <c r="AF317" s="34">
        <f t="shared" si="313"/>
        <v>16384</v>
      </c>
      <c r="AG317" s="218">
        <f t="shared" si="314"/>
        <v>0</v>
      </c>
      <c r="AH317" s="94"/>
      <c r="AI317" s="56" t="str">
        <f t="shared" si="315"/>
        <v/>
      </c>
      <c r="AJ317" s="57" t="str">
        <f t="shared" si="316"/>
        <v/>
      </c>
      <c r="AK317" s="58" t="str">
        <f t="shared" si="317"/>
        <v/>
      </c>
      <c r="AL317" s="59" t="str">
        <f t="shared" si="318"/>
        <v/>
      </c>
      <c r="AM317" s="57">
        <f t="shared" si="319"/>
        <v>0</v>
      </c>
      <c r="AN317" s="56" t="str">
        <f t="shared" si="320"/>
        <v/>
      </c>
      <c r="AO317" s="57" t="str">
        <f t="shared" si="321"/>
        <v/>
      </c>
      <c r="AP317" s="58" t="str">
        <f t="shared" si="322"/>
        <v/>
      </c>
      <c r="AQ317" s="59" t="str">
        <f t="shared" si="323"/>
        <v/>
      </c>
      <c r="AR317" s="57">
        <f t="shared" si="324"/>
        <v>0</v>
      </c>
      <c r="AS317" s="56" t="str">
        <f t="shared" si="325"/>
        <v/>
      </c>
      <c r="AT317" s="57" t="str">
        <f t="shared" si="326"/>
        <v/>
      </c>
      <c r="AU317" s="58" t="str">
        <f t="shared" si="327"/>
        <v/>
      </c>
      <c r="AV317" s="59" t="str">
        <f t="shared" si="328"/>
        <v/>
      </c>
      <c r="AW317" s="60">
        <f t="shared" si="329"/>
        <v>0</v>
      </c>
      <c r="AX317" s="94"/>
      <c r="AY317" s="258">
        <v>15</v>
      </c>
      <c r="AZ317" s="424" t="s">
        <v>298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30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52"/>
        <v/>
      </c>
      <c r="W318" s="110" t="str">
        <f t="shared" si="260"/>
        <v/>
      </c>
      <c r="X318" s="110" t="str">
        <f t="shared" si="261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09"/>
        <v>1</v>
      </c>
      <c r="AC318" s="27" t="str">
        <f t="shared" si="310"/>
        <v>@</v>
      </c>
      <c r="AD318" s="27">
        <f t="shared" si="311"/>
        <v>0</v>
      </c>
      <c r="AE318" s="27">
        <f t="shared" si="312"/>
        <v>0</v>
      </c>
      <c r="AF318" s="34">
        <f t="shared" si="313"/>
        <v>32768</v>
      </c>
      <c r="AG318" s="218">
        <f t="shared" si="314"/>
        <v>0</v>
      </c>
      <c r="AH318" s="94"/>
      <c r="AI318" s="56" t="str">
        <f t="shared" si="315"/>
        <v/>
      </c>
      <c r="AJ318" s="57" t="str">
        <f t="shared" si="316"/>
        <v/>
      </c>
      <c r="AK318" s="58" t="str">
        <f t="shared" si="317"/>
        <v/>
      </c>
      <c r="AL318" s="59" t="str">
        <f t="shared" si="318"/>
        <v/>
      </c>
      <c r="AM318" s="57">
        <f t="shared" si="319"/>
        <v>0</v>
      </c>
      <c r="AN318" s="56" t="str">
        <f t="shared" si="320"/>
        <v/>
      </c>
      <c r="AO318" s="57" t="str">
        <f t="shared" si="321"/>
        <v/>
      </c>
      <c r="AP318" s="58" t="str">
        <f t="shared" si="322"/>
        <v/>
      </c>
      <c r="AQ318" s="59" t="str">
        <f t="shared" si="323"/>
        <v/>
      </c>
      <c r="AR318" s="57">
        <f t="shared" si="324"/>
        <v>0</v>
      </c>
      <c r="AS318" s="56" t="str">
        <f t="shared" si="325"/>
        <v/>
      </c>
      <c r="AT318" s="57" t="str">
        <f t="shared" si="326"/>
        <v/>
      </c>
      <c r="AU318" s="58" t="str">
        <f t="shared" si="327"/>
        <v/>
      </c>
      <c r="AV318" s="59" t="str">
        <f t="shared" si="328"/>
        <v/>
      </c>
      <c r="AW318" s="60">
        <f t="shared" si="329"/>
        <v>0</v>
      </c>
      <c r="AX318" s="94"/>
      <c r="AY318" s="258">
        <v>16</v>
      </c>
      <c r="AZ318" s="424" t="s">
        <v>298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30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52"/>
        <v/>
      </c>
      <c r="W319" s="110" t="str">
        <f t="shared" si="260"/>
        <v/>
      </c>
      <c r="X319" s="110" t="str">
        <f t="shared" si="261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09"/>
        <v>1</v>
      </c>
      <c r="AC319" s="27" t="str">
        <f t="shared" si="310"/>
        <v>@</v>
      </c>
      <c r="AD319" s="27">
        <f t="shared" si="311"/>
        <v>0</v>
      </c>
      <c r="AE319" s="27">
        <f t="shared" si="312"/>
        <v>0</v>
      </c>
      <c r="AF319" s="34">
        <f t="shared" si="313"/>
        <v>65536</v>
      </c>
      <c r="AG319" s="218">
        <f t="shared" si="314"/>
        <v>0</v>
      </c>
      <c r="AH319" s="94"/>
      <c r="AI319" s="56" t="str">
        <f t="shared" si="315"/>
        <v/>
      </c>
      <c r="AJ319" s="57" t="str">
        <f t="shared" si="316"/>
        <v/>
      </c>
      <c r="AK319" s="58" t="str">
        <f t="shared" si="317"/>
        <v/>
      </c>
      <c r="AL319" s="59" t="str">
        <f t="shared" si="318"/>
        <v/>
      </c>
      <c r="AM319" s="57">
        <f t="shared" si="319"/>
        <v>0</v>
      </c>
      <c r="AN319" s="56" t="str">
        <f t="shared" si="320"/>
        <v/>
      </c>
      <c r="AO319" s="57" t="str">
        <f t="shared" si="321"/>
        <v/>
      </c>
      <c r="AP319" s="58" t="str">
        <f t="shared" si="322"/>
        <v/>
      </c>
      <c r="AQ319" s="59" t="str">
        <f t="shared" si="323"/>
        <v/>
      </c>
      <c r="AR319" s="57">
        <f t="shared" si="324"/>
        <v>0</v>
      </c>
      <c r="AS319" s="56" t="str">
        <f t="shared" si="325"/>
        <v/>
      </c>
      <c r="AT319" s="57" t="str">
        <f t="shared" si="326"/>
        <v/>
      </c>
      <c r="AU319" s="58" t="str">
        <f t="shared" si="327"/>
        <v/>
      </c>
      <c r="AV319" s="59" t="str">
        <f t="shared" si="328"/>
        <v/>
      </c>
      <c r="AW319" s="60">
        <f t="shared" si="329"/>
        <v>0</v>
      </c>
      <c r="AX319" s="94"/>
      <c r="AY319" s="258">
        <v>17</v>
      </c>
      <c r="AZ319" s="424" t="s">
        <v>298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30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52"/>
        <v/>
      </c>
      <c r="W320" s="110" t="str">
        <f t="shared" si="260"/>
        <v/>
      </c>
      <c r="X320" s="110" t="str">
        <f t="shared" si="261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09"/>
        <v>1</v>
      </c>
      <c r="AC320" s="27" t="str">
        <f t="shared" si="310"/>
        <v>@</v>
      </c>
      <c r="AD320" s="27">
        <f t="shared" si="311"/>
        <v>0</v>
      </c>
      <c r="AE320" s="27">
        <f t="shared" si="312"/>
        <v>0</v>
      </c>
      <c r="AF320" s="34">
        <f t="shared" si="313"/>
        <v>131072</v>
      </c>
      <c r="AG320" s="218">
        <f t="shared" si="314"/>
        <v>0</v>
      </c>
      <c r="AH320" s="94"/>
      <c r="AI320" s="56" t="str">
        <f t="shared" si="315"/>
        <v/>
      </c>
      <c r="AJ320" s="57" t="str">
        <f t="shared" si="316"/>
        <v/>
      </c>
      <c r="AK320" s="58" t="str">
        <f t="shared" si="317"/>
        <v/>
      </c>
      <c r="AL320" s="59" t="str">
        <f t="shared" si="318"/>
        <v/>
      </c>
      <c r="AM320" s="57">
        <f t="shared" si="319"/>
        <v>0</v>
      </c>
      <c r="AN320" s="56" t="str">
        <f t="shared" si="320"/>
        <v/>
      </c>
      <c r="AO320" s="57" t="str">
        <f t="shared" si="321"/>
        <v/>
      </c>
      <c r="AP320" s="58" t="str">
        <f t="shared" si="322"/>
        <v/>
      </c>
      <c r="AQ320" s="59" t="str">
        <f t="shared" si="323"/>
        <v/>
      </c>
      <c r="AR320" s="57">
        <f t="shared" si="324"/>
        <v>0</v>
      </c>
      <c r="AS320" s="56" t="str">
        <f t="shared" si="325"/>
        <v/>
      </c>
      <c r="AT320" s="57" t="str">
        <f t="shared" si="326"/>
        <v/>
      </c>
      <c r="AU320" s="58" t="str">
        <f t="shared" si="327"/>
        <v/>
      </c>
      <c r="AV320" s="59" t="str">
        <f t="shared" si="328"/>
        <v/>
      </c>
      <c r="AW320" s="60">
        <f t="shared" si="329"/>
        <v>0</v>
      </c>
      <c r="AX320" s="94"/>
      <c r="AY320" s="258">
        <v>18</v>
      </c>
      <c r="AZ320" s="424" t="s">
        <v>298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30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52"/>
        <v/>
      </c>
      <c r="W321" s="110" t="str">
        <f t="shared" si="260"/>
        <v/>
      </c>
      <c r="X321" s="110" t="str">
        <f t="shared" si="261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09"/>
        <v>1</v>
      </c>
      <c r="AC321" s="27" t="str">
        <f t="shared" si="310"/>
        <v>@</v>
      </c>
      <c r="AD321" s="27">
        <f t="shared" si="311"/>
        <v>0</v>
      </c>
      <c r="AE321" s="27">
        <f t="shared" si="312"/>
        <v>0</v>
      </c>
      <c r="AF321" s="34">
        <f t="shared" si="313"/>
        <v>262144</v>
      </c>
      <c r="AG321" s="218">
        <f t="shared" si="314"/>
        <v>0</v>
      </c>
      <c r="AH321" s="94"/>
      <c r="AI321" s="56" t="str">
        <f t="shared" si="315"/>
        <v/>
      </c>
      <c r="AJ321" s="57" t="str">
        <f t="shared" si="316"/>
        <v/>
      </c>
      <c r="AK321" s="58" t="str">
        <f t="shared" si="317"/>
        <v/>
      </c>
      <c r="AL321" s="59" t="str">
        <f t="shared" si="318"/>
        <v/>
      </c>
      <c r="AM321" s="57">
        <f t="shared" si="319"/>
        <v>0</v>
      </c>
      <c r="AN321" s="56" t="str">
        <f t="shared" si="320"/>
        <v/>
      </c>
      <c r="AO321" s="57" t="str">
        <f t="shared" si="321"/>
        <v/>
      </c>
      <c r="AP321" s="58" t="str">
        <f t="shared" si="322"/>
        <v/>
      </c>
      <c r="AQ321" s="59" t="str">
        <f t="shared" si="323"/>
        <v/>
      </c>
      <c r="AR321" s="57">
        <f t="shared" si="324"/>
        <v>0</v>
      </c>
      <c r="AS321" s="56" t="str">
        <f t="shared" si="325"/>
        <v/>
      </c>
      <c r="AT321" s="57" t="str">
        <f t="shared" si="326"/>
        <v/>
      </c>
      <c r="AU321" s="58" t="str">
        <f t="shared" si="327"/>
        <v/>
      </c>
      <c r="AV321" s="59" t="str">
        <f t="shared" si="328"/>
        <v/>
      </c>
      <c r="AW321" s="60">
        <f t="shared" si="329"/>
        <v>0</v>
      </c>
      <c r="AX321" s="94"/>
      <c r="AY321" s="258">
        <v>19</v>
      </c>
      <c r="AZ321" s="424" t="s">
        <v>298</v>
      </c>
      <c r="BA321" s="422"/>
      <c r="BB321" s="259"/>
      <c r="BC321" s="260"/>
      <c r="BD321" s="185"/>
      <c r="BE321" s="185" t="s">
        <v>32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30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52"/>
        <v/>
      </c>
      <c r="W322" s="110" t="str">
        <f t="shared" si="260"/>
        <v/>
      </c>
      <c r="X322" s="110" t="str">
        <f t="shared" si="261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09"/>
        <v>1</v>
      </c>
      <c r="AC322" s="27" t="str">
        <f t="shared" si="310"/>
        <v>@</v>
      </c>
      <c r="AD322" s="27">
        <f t="shared" si="311"/>
        <v>0</v>
      </c>
      <c r="AE322" s="27">
        <f t="shared" si="312"/>
        <v>0</v>
      </c>
      <c r="AF322" s="34">
        <f t="shared" si="313"/>
        <v>524288</v>
      </c>
      <c r="AG322" s="218">
        <f t="shared" si="314"/>
        <v>0</v>
      </c>
      <c r="AH322" s="94"/>
      <c r="AI322" s="56" t="str">
        <f t="shared" si="315"/>
        <v/>
      </c>
      <c r="AJ322" s="57" t="str">
        <f t="shared" si="316"/>
        <v/>
      </c>
      <c r="AK322" s="58" t="str">
        <f t="shared" si="317"/>
        <v/>
      </c>
      <c r="AL322" s="59" t="str">
        <f t="shared" si="318"/>
        <v/>
      </c>
      <c r="AM322" s="57">
        <f t="shared" si="319"/>
        <v>0</v>
      </c>
      <c r="AN322" s="56" t="str">
        <f t="shared" si="320"/>
        <v/>
      </c>
      <c r="AO322" s="57" t="str">
        <f t="shared" si="321"/>
        <v/>
      </c>
      <c r="AP322" s="58" t="str">
        <f t="shared" si="322"/>
        <v/>
      </c>
      <c r="AQ322" s="59" t="str">
        <f t="shared" si="323"/>
        <v/>
      </c>
      <c r="AR322" s="57">
        <f t="shared" si="324"/>
        <v>0</v>
      </c>
      <c r="AS322" s="56" t="str">
        <f t="shared" si="325"/>
        <v/>
      </c>
      <c r="AT322" s="57" t="str">
        <f t="shared" si="326"/>
        <v/>
      </c>
      <c r="AU322" s="58" t="str">
        <f t="shared" si="327"/>
        <v/>
      </c>
      <c r="AV322" s="59" t="str">
        <f t="shared" si="328"/>
        <v/>
      </c>
      <c r="AW322" s="60">
        <f t="shared" si="329"/>
        <v>0</v>
      </c>
      <c r="AX322" s="94"/>
      <c r="AY322" s="258">
        <v>20</v>
      </c>
      <c r="AZ322" s="424" t="s">
        <v>298</v>
      </c>
      <c r="BA322" s="422"/>
      <c r="BB322" s="259"/>
      <c r="BC322" s="260"/>
      <c r="BD322" s="185"/>
      <c r="BE322" s="185" t="s">
        <v>34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30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52"/>
        <v/>
      </c>
      <c r="W323" s="110" t="str">
        <f t="shared" si="260"/>
        <v/>
      </c>
      <c r="X323" s="110" t="str">
        <f t="shared" si="261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09"/>
        <v>1</v>
      </c>
      <c r="AC323" s="27" t="str">
        <f t="shared" si="310"/>
        <v>@</v>
      </c>
      <c r="AD323" s="27">
        <f t="shared" si="311"/>
        <v>0</v>
      </c>
      <c r="AE323" s="27">
        <f t="shared" si="312"/>
        <v>0</v>
      </c>
      <c r="AF323" s="34">
        <f t="shared" si="313"/>
        <v>1048576</v>
      </c>
      <c r="AG323" s="218">
        <f t="shared" si="314"/>
        <v>0</v>
      </c>
      <c r="AH323" s="94"/>
      <c r="AI323" s="56" t="str">
        <f t="shared" si="315"/>
        <v/>
      </c>
      <c r="AJ323" s="57" t="str">
        <f t="shared" si="316"/>
        <v/>
      </c>
      <c r="AK323" s="58" t="str">
        <f t="shared" si="317"/>
        <v/>
      </c>
      <c r="AL323" s="59" t="str">
        <f t="shared" si="318"/>
        <v/>
      </c>
      <c r="AM323" s="57">
        <f t="shared" si="319"/>
        <v>0</v>
      </c>
      <c r="AN323" s="56" t="str">
        <f t="shared" si="320"/>
        <v/>
      </c>
      <c r="AO323" s="57" t="str">
        <f t="shared" si="321"/>
        <v/>
      </c>
      <c r="AP323" s="58" t="str">
        <f t="shared" si="322"/>
        <v/>
      </c>
      <c r="AQ323" s="59" t="str">
        <f t="shared" si="323"/>
        <v/>
      </c>
      <c r="AR323" s="57">
        <f t="shared" si="324"/>
        <v>0</v>
      </c>
      <c r="AS323" s="56" t="str">
        <f t="shared" si="325"/>
        <v/>
      </c>
      <c r="AT323" s="57" t="str">
        <f t="shared" si="326"/>
        <v/>
      </c>
      <c r="AU323" s="58" t="str">
        <f t="shared" si="327"/>
        <v/>
      </c>
      <c r="AV323" s="59" t="str">
        <f t="shared" si="328"/>
        <v/>
      </c>
      <c r="AW323" s="60">
        <f t="shared" si="329"/>
        <v>0</v>
      </c>
      <c r="AX323" s="94"/>
      <c r="AY323" s="258">
        <v>21</v>
      </c>
      <c r="AZ323" s="424" t="s">
        <v>298</v>
      </c>
      <c r="BA323" s="422"/>
      <c r="BB323" s="259"/>
      <c r="BC323" s="260"/>
      <c r="BD323" s="185"/>
      <c r="BE323" s="185" t="s">
        <v>36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30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52"/>
        <v/>
      </c>
      <c r="W324" s="110" t="str">
        <f t="shared" si="260"/>
        <v/>
      </c>
      <c r="X324" s="110" t="str">
        <f t="shared" si="261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09"/>
        <v>1</v>
      </c>
      <c r="AC324" s="27" t="str">
        <f t="shared" si="310"/>
        <v>@</v>
      </c>
      <c r="AD324" s="27">
        <f t="shared" si="311"/>
        <v>0</v>
      </c>
      <c r="AE324" s="27">
        <f t="shared" si="312"/>
        <v>0</v>
      </c>
      <c r="AF324" s="34">
        <f t="shared" si="313"/>
        <v>2097152</v>
      </c>
      <c r="AG324" s="218">
        <f t="shared" si="314"/>
        <v>0</v>
      </c>
      <c r="AH324" s="94"/>
      <c r="AI324" s="56" t="str">
        <f t="shared" si="315"/>
        <v/>
      </c>
      <c r="AJ324" s="57" t="str">
        <f t="shared" si="316"/>
        <v/>
      </c>
      <c r="AK324" s="58" t="str">
        <f t="shared" si="317"/>
        <v/>
      </c>
      <c r="AL324" s="59" t="str">
        <f t="shared" si="318"/>
        <v/>
      </c>
      <c r="AM324" s="57">
        <f t="shared" si="319"/>
        <v>0</v>
      </c>
      <c r="AN324" s="56" t="str">
        <f t="shared" si="320"/>
        <v/>
      </c>
      <c r="AO324" s="57" t="str">
        <f t="shared" si="321"/>
        <v/>
      </c>
      <c r="AP324" s="58" t="str">
        <f t="shared" si="322"/>
        <v/>
      </c>
      <c r="AQ324" s="59" t="str">
        <f t="shared" si="323"/>
        <v/>
      </c>
      <c r="AR324" s="57">
        <f t="shared" si="324"/>
        <v>0</v>
      </c>
      <c r="AS324" s="56" t="str">
        <f t="shared" si="325"/>
        <v/>
      </c>
      <c r="AT324" s="57" t="str">
        <f t="shared" si="326"/>
        <v/>
      </c>
      <c r="AU324" s="58" t="str">
        <f t="shared" si="327"/>
        <v/>
      </c>
      <c r="AV324" s="59" t="str">
        <f t="shared" si="328"/>
        <v/>
      </c>
      <c r="AW324" s="60">
        <f t="shared" si="329"/>
        <v>0</v>
      </c>
      <c r="AX324" s="94"/>
      <c r="AY324" s="258">
        <v>22</v>
      </c>
      <c r="AZ324" s="424" t="s">
        <v>298</v>
      </c>
      <c r="BA324" s="422"/>
      <c r="BB324" s="259"/>
      <c r="BC324" s="260"/>
      <c r="BD324" s="185"/>
      <c r="BE324" s="185" t="s">
        <v>38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30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52"/>
        <v/>
      </c>
      <c r="W325" s="110" t="str">
        <f t="shared" si="260"/>
        <v/>
      </c>
      <c r="X325" s="110" t="str">
        <f t="shared" si="261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09"/>
        <v>1</v>
      </c>
      <c r="AC325" s="27" t="str">
        <f t="shared" si="310"/>
        <v>@</v>
      </c>
      <c r="AD325" s="27">
        <f t="shared" si="311"/>
        <v>0</v>
      </c>
      <c r="AE325" s="27">
        <f t="shared" si="312"/>
        <v>0</v>
      </c>
      <c r="AF325" s="34">
        <f t="shared" si="313"/>
        <v>4194304</v>
      </c>
      <c r="AG325" s="218">
        <f t="shared" si="314"/>
        <v>0</v>
      </c>
      <c r="AH325" s="94"/>
      <c r="AI325" s="56" t="str">
        <f t="shared" si="315"/>
        <v/>
      </c>
      <c r="AJ325" s="57" t="str">
        <f t="shared" si="316"/>
        <v/>
      </c>
      <c r="AK325" s="58" t="str">
        <f t="shared" si="317"/>
        <v/>
      </c>
      <c r="AL325" s="59" t="str">
        <f t="shared" si="318"/>
        <v/>
      </c>
      <c r="AM325" s="57">
        <f t="shared" si="319"/>
        <v>0</v>
      </c>
      <c r="AN325" s="56" t="str">
        <f t="shared" si="320"/>
        <v/>
      </c>
      <c r="AO325" s="57" t="str">
        <f t="shared" si="321"/>
        <v/>
      </c>
      <c r="AP325" s="58" t="str">
        <f t="shared" si="322"/>
        <v/>
      </c>
      <c r="AQ325" s="59" t="str">
        <f t="shared" si="323"/>
        <v/>
      </c>
      <c r="AR325" s="57">
        <f t="shared" si="324"/>
        <v>0</v>
      </c>
      <c r="AS325" s="56" t="str">
        <f t="shared" si="325"/>
        <v/>
      </c>
      <c r="AT325" s="57" t="str">
        <f t="shared" si="326"/>
        <v/>
      </c>
      <c r="AU325" s="58" t="str">
        <f t="shared" si="327"/>
        <v/>
      </c>
      <c r="AV325" s="59" t="str">
        <f t="shared" si="328"/>
        <v/>
      </c>
      <c r="AW325" s="60">
        <f t="shared" si="329"/>
        <v>0</v>
      </c>
      <c r="AX325" s="94"/>
      <c r="AY325" s="258">
        <v>23</v>
      </c>
      <c r="AZ325" s="424" t="s">
        <v>298</v>
      </c>
      <c r="BA325" s="422"/>
      <c r="BB325" s="259"/>
      <c r="BC325" s="260"/>
      <c r="BD325" s="185"/>
      <c r="BE325" s="185" t="s">
        <v>40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30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52"/>
        <v/>
      </c>
      <c r="W326" s="110" t="str">
        <f t="shared" si="260"/>
        <v/>
      </c>
      <c r="X326" s="110" t="str">
        <f t="shared" si="261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09"/>
        <v>1</v>
      </c>
      <c r="AC326" s="27" t="str">
        <f t="shared" si="310"/>
        <v>@</v>
      </c>
      <c r="AD326" s="27">
        <f t="shared" si="311"/>
        <v>0</v>
      </c>
      <c r="AE326" s="27">
        <f t="shared" si="312"/>
        <v>0</v>
      </c>
      <c r="AF326" s="34">
        <f t="shared" si="313"/>
        <v>8388608</v>
      </c>
      <c r="AG326" s="218">
        <f t="shared" si="314"/>
        <v>0</v>
      </c>
      <c r="AH326" s="94"/>
      <c r="AI326" s="56" t="str">
        <f t="shared" si="315"/>
        <v/>
      </c>
      <c r="AJ326" s="57" t="str">
        <f t="shared" si="316"/>
        <v/>
      </c>
      <c r="AK326" s="58" t="str">
        <f t="shared" si="317"/>
        <v/>
      </c>
      <c r="AL326" s="59" t="str">
        <f t="shared" si="318"/>
        <v/>
      </c>
      <c r="AM326" s="57">
        <f t="shared" si="319"/>
        <v>0</v>
      </c>
      <c r="AN326" s="56" t="str">
        <f t="shared" si="320"/>
        <v/>
      </c>
      <c r="AO326" s="57" t="str">
        <f t="shared" si="321"/>
        <v/>
      </c>
      <c r="AP326" s="58" t="str">
        <f t="shared" si="322"/>
        <v/>
      </c>
      <c r="AQ326" s="59" t="str">
        <f t="shared" si="323"/>
        <v/>
      </c>
      <c r="AR326" s="57">
        <f t="shared" si="324"/>
        <v>0</v>
      </c>
      <c r="AS326" s="56" t="str">
        <f t="shared" si="325"/>
        <v/>
      </c>
      <c r="AT326" s="57" t="str">
        <f t="shared" si="326"/>
        <v/>
      </c>
      <c r="AU326" s="58" t="str">
        <f t="shared" si="327"/>
        <v/>
      </c>
      <c r="AV326" s="59" t="str">
        <f t="shared" si="328"/>
        <v/>
      </c>
      <c r="AW326" s="60">
        <f t="shared" si="329"/>
        <v>0</v>
      </c>
      <c r="AX326" s="94"/>
      <c r="AY326" s="258">
        <v>24</v>
      </c>
      <c r="AZ326" s="424" t="s">
        <v>298</v>
      </c>
      <c r="BA326" s="422"/>
      <c r="BB326" s="259"/>
      <c r="BC326" s="260"/>
      <c r="BD326" s="185"/>
      <c r="BE326" s="185" t="s">
        <v>42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30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52"/>
        <v/>
      </c>
      <c r="W327" s="110" t="str">
        <f t="shared" si="260"/>
        <v/>
      </c>
      <c r="X327" s="110" t="str">
        <f t="shared" si="261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09"/>
        <v>1</v>
      </c>
      <c r="AC327" s="27" t="str">
        <f t="shared" si="310"/>
        <v>@</v>
      </c>
      <c r="AD327" s="27">
        <f t="shared" si="311"/>
        <v>0</v>
      </c>
      <c r="AE327" s="27">
        <f t="shared" si="312"/>
        <v>0</v>
      </c>
      <c r="AF327" s="34">
        <f t="shared" si="313"/>
        <v>16777216</v>
      </c>
      <c r="AG327" s="218">
        <f t="shared" si="314"/>
        <v>0</v>
      </c>
      <c r="AH327" s="94"/>
      <c r="AI327" s="56" t="str">
        <f t="shared" si="315"/>
        <v/>
      </c>
      <c r="AJ327" s="57" t="str">
        <f t="shared" si="316"/>
        <v/>
      </c>
      <c r="AK327" s="58" t="str">
        <f t="shared" si="317"/>
        <v/>
      </c>
      <c r="AL327" s="59" t="str">
        <f t="shared" si="318"/>
        <v/>
      </c>
      <c r="AM327" s="57">
        <f t="shared" si="319"/>
        <v>0</v>
      </c>
      <c r="AN327" s="56" t="str">
        <f t="shared" si="320"/>
        <v/>
      </c>
      <c r="AO327" s="57" t="str">
        <f t="shared" si="321"/>
        <v/>
      </c>
      <c r="AP327" s="58" t="str">
        <f t="shared" si="322"/>
        <v/>
      </c>
      <c r="AQ327" s="59" t="str">
        <f t="shared" si="323"/>
        <v/>
      </c>
      <c r="AR327" s="57">
        <f t="shared" si="324"/>
        <v>0</v>
      </c>
      <c r="AS327" s="56" t="str">
        <f t="shared" si="325"/>
        <v/>
      </c>
      <c r="AT327" s="57" t="str">
        <f t="shared" si="326"/>
        <v/>
      </c>
      <c r="AU327" s="58" t="str">
        <f t="shared" si="327"/>
        <v/>
      </c>
      <c r="AV327" s="59" t="str">
        <f t="shared" si="328"/>
        <v/>
      </c>
      <c r="AW327" s="60">
        <f t="shared" si="329"/>
        <v>0</v>
      </c>
      <c r="AX327" s="94"/>
      <c r="AY327" s="258">
        <v>25</v>
      </c>
      <c r="AZ327" s="424" t="s">
        <v>298</v>
      </c>
      <c r="BA327" s="422"/>
      <c r="BB327" s="259"/>
      <c r="BC327" s="260"/>
      <c r="BD327" s="185"/>
      <c r="BE327" s="185" t="s">
        <v>43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30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52"/>
        <v/>
      </c>
      <c r="W328" s="110" t="str">
        <f t="shared" si="260"/>
        <v/>
      </c>
      <c r="X328" s="110" t="str">
        <f t="shared" si="261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09"/>
        <v>1</v>
      </c>
      <c r="AC328" s="27" t="str">
        <f t="shared" si="310"/>
        <v>@</v>
      </c>
      <c r="AD328" s="27">
        <f t="shared" si="311"/>
        <v>0</v>
      </c>
      <c r="AE328" s="27">
        <f t="shared" si="312"/>
        <v>0</v>
      </c>
      <c r="AF328" s="34">
        <f t="shared" si="313"/>
        <v>33554432</v>
      </c>
      <c r="AG328" s="218">
        <f t="shared" si="314"/>
        <v>0</v>
      </c>
      <c r="AH328" s="94"/>
      <c r="AI328" s="56" t="str">
        <f t="shared" si="315"/>
        <v/>
      </c>
      <c r="AJ328" s="57" t="str">
        <f t="shared" si="316"/>
        <v/>
      </c>
      <c r="AK328" s="58" t="str">
        <f t="shared" si="317"/>
        <v/>
      </c>
      <c r="AL328" s="59" t="str">
        <f t="shared" si="318"/>
        <v/>
      </c>
      <c r="AM328" s="57">
        <f t="shared" si="319"/>
        <v>0</v>
      </c>
      <c r="AN328" s="56" t="str">
        <f t="shared" si="320"/>
        <v/>
      </c>
      <c r="AO328" s="57" t="str">
        <f t="shared" si="321"/>
        <v/>
      </c>
      <c r="AP328" s="58" t="str">
        <f t="shared" si="322"/>
        <v/>
      </c>
      <c r="AQ328" s="59" t="str">
        <f t="shared" si="323"/>
        <v/>
      </c>
      <c r="AR328" s="57">
        <f t="shared" si="324"/>
        <v>0</v>
      </c>
      <c r="AS328" s="56" t="str">
        <f t="shared" si="325"/>
        <v/>
      </c>
      <c r="AT328" s="57" t="str">
        <f t="shared" si="326"/>
        <v/>
      </c>
      <c r="AU328" s="58" t="str">
        <f t="shared" si="327"/>
        <v/>
      </c>
      <c r="AV328" s="59" t="str">
        <f t="shared" si="328"/>
        <v/>
      </c>
      <c r="AW328" s="60">
        <f t="shared" si="329"/>
        <v>0</v>
      </c>
      <c r="AX328" s="94"/>
      <c r="AY328" s="258">
        <v>26</v>
      </c>
      <c r="AZ328" s="424" t="s">
        <v>298</v>
      </c>
      <c r="BA328" s="422"/>
      <c r="BB328" s="259"/>
      <c r="BC328" s="260"/>
      <c r="BD328" s="185"/>
      <c r="BE328" s="185" t="s">
        <v>143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30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52"/>
        <v/>
      </c>
      <c r="W329" s="110" t="str">
        <f t="shared" si="260"/>
        <v/>
      </c>
      <c r="X329" s="110" t="str">
        <f t="shared" si="261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09"/>
        <v>1</v>
      </c>
      <c r="AC329" s="27" t="str">
        <f t="shared" si="310"/>
        <v>@</v>
      </c>
      <c r="AD329" s="27">
        <f t="shared" si="311"/>
        <v>0</v>
      </c>
      <c r="AE329" s="27">
        <f t="shared" si="312"/>
        <v>0</v>
      </c>
      <c r="AF329" s="34">
        <f t="shared" si="313"/>
        <v>67108864</v>
      </c>
      <c r="AG329" s="218">
        <f t="shared" si="314"/>
        <v>0</v>
      </c>
      <c r="AH329" s="94"/>
      <c r="AI329" s="56" t="str">
        <f t="shared" si="315"/>
        <v/>
      </c>
      <c r="AJ329" s="57" t="str">
        <f t="shared" si="316"/>
        <v/>
      </c>
      <c r="AK329" s="58" t="str">
        <f t="shared" si="317"/>
        <v/>
      </c>
      <c r="AL329" s="59" t="str">
        <f t="shared" si="318"/>
        <v/>
      </c>
      <c r="AM329" s="57">
        <f t="shared" si="319"/>
        <v>0</v>
      </c>
      <c r="AN329" s="56" t="str">
        <f t="shared" si="320"/>
        <v/>
      </c>
      <c r="AO329" s="57" t="str">
        <f t="shared" si="321"/>
        <v/>
      </c>
      <c r="AP329" s="58" t="str">
        <f t="shared" si="322"/>
        <v/>
      </c>
      <c r="AQ329" s="59" t="str">
        <f t="shared" si="323"/>
        <v/>
      </c>
      <c r="AR329" s="57">
        <f t="shared" si="324"/>
        <v>0</v>
      </c>
      <c r="AS329" s="56" t="str">
        <f t="shared" si="325"/>
        <v/>
      </c>
      <c r="AT329" s="57" t="str">
        <f t="shared" si="326"/>
        <v/>
      </c>
      <c r="AU329" s="58" t="str">
        <f t="shared" si="327"/>
        <v/>
      </c>
      <c r="AV329" s="59" t="str">
        <f t="shared" si="328"/>
        <v/>
      </c>
      <c r="AW329" s="60">
        <f t="shared" si="329"/>
        <v>0</v>
      </c>
      <c r="AX329" s="94"/>
      <c r="AY329" s="258">
        <v>27</v>
      </c>
      <c r="AZ329" s="424" t="s">
        <v>298</v>
      </c>
      <c r="BA329" s="422"/>
      <c r="BB329" s="259"/>
      <c r="BC329" s="260"/>
      <c r="BD329" s="185"/>
      <c r="BE329" s="185" t="s">
        <v>145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30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52"/>
        <v/>
      </c>
      <c r="W330" s="110" t="str">
        <f t="shared" si="260"/>
        <v/>
      </c>
      <c r="X330" s="110" t="str">
        <f t="shared" si="261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09"/>
        <v>1</v>
      </c>
      <c r="AC330" s="27" t="str">
        <f t="shared" si="310"/>
        <v>@</v>
      </c>
      <c r="AD330" s="27">
        <f t="shared" si="311"/>
        <v>0</v>
      </c>
      <c r="AE330" s="27">
        <f t="shared" si="312"/>
        <v>0</v>
      </c>
      <c r="AF330" s="34">
        <f t="shared" si="313"/>
        <v>134217728</v>
      </c>
      <c r="AG330" s="218">
        <f t="shared" si="314"/>
        <v>0</v>
      </c>
      <c r="AH330" s="94"/>
      <c r="AI330" s="56" t="str">
        <f t="shared" si="315"/>
        <v/>
      </c>
      <c r="AJ330" s="57" t="str">
        <f t="shared" si="316"/>
        <v/>
      </c>
      <c r="AK330" s="58" t="str">
        <f t="shared" si="317"/>
        <v/>
      </c>
      <c r="AL330" s="59" t="str">
        <f t="shared" si="318"/>
        <v/>
      </c>
      <c r="AM330" s="57">
        <f t="shared" si="319"/>
        <v>0</v>
      </c>
      <c r="AN330" s="56" t="str">
        <f t="shared" si="320"/>
        <v/>
      </c>
      <c r="AO330" s="57" t="str">
        <f t="shared" si="321"/>
        <v/>
      </c>
      <c r="AP330" s="58" t="str">
        <f t="shared" si="322"/>
        <v/>
      </c>
      <c r="AQ330" s="59" t="str">
        <f t="shared" si="323"/>
        <v/>
      </c>
      <c r="AR330" s="57">
        <f t="shared" si="324"/>
        <v>0</v>
      </c>
      <c r="AS330" s="56" t="str">
        <f t="shared" si="325"/>
        <v/>
      </c>
      <c r="AT330" s="57" t="str">
        <f t="shared" si="326"/>
        <v/>
      </c>
      <c r="AU330" s="58" t="str">
        <f t="shared" si="327"/>
        <v/>
      </c>
      <c r="AV330" s="59" t="str">
        <f t="shared" si="328"/>
        <v/>
      </c>
      <c r="AW330" s="60">
        <f t="shared" si="329"/>
        <v>0</v>
      </c>
      <c r="AX330" s="94"/>
      <c r="AY330" s="258">
        <v>28</v>
      </c>
      <c r="AZ330" s="424" t="s">
        <v>298</v>
      </c>
      <c r="BA330" s="422"/>
      <c r="BB330" s="259"/>
      <c r="BC330" s="260"/>
      <c r="BD330" s="185"/>
      <c r="BE330" s="185" t="s">
        <v>147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30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52"/>
        <v/>
      </c>
      <c r="W331" s="110" t="str">
        <f t="shared" si="260"/>
        <v/>
      </c>
      <c r="X331" s="110" t="str">
        <f t="shared" si="261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09"/>
        <v>1</v>
      </c>
      <c r="AC331" s="27" t="str">
        <f t="shared" si="310"/>
        <v>@</v>
      </c>
      <c r="AD331" s="27">
        <f t="shared" si="311"/>
        <v>0</v>
      </c>
      <c r="AE331" s="27">
        <f t="shared" si="312"/>
        <v>0</v>
      </c>
      <c r="AF331" s="34">
        <f t="shared" si="313"/>
        <v>268435456</v>
      </c>
      <c r="AG331" s="218">
        <f t="shared" si="314"/>
        <v>0</v>
      </c>
      <c r="AH331" s="94"/>
      <c r="AI331" s="56" t="str">
        <f t="shared" si="315"/>
        <v/>
      </c>
      <c r="AJ331" s="57" t="str">
        <f t="shared" si="316"/>
        <v/>
      </c>
      <c r="AK331" s="58" t="str">
        <f t="shared" si="317"/>
        <v/>
      </c>
      <c r="AL331" s="59" t="str">
        <f t="shared" si="318"/>
        <v/>
      </c>
      <c r="AM331" s="57">
        <f t="shared" si="319"/>
        <v>0</v>
      </c>
      <c r="AN331" s="56" t="str">
        <f t="shared" si="320"/>
        <v/>
      </c>
      <c r="AO331" s="57" t="str">
        <f t="shared" si="321"/>
        <v/>
      </c>
      <c r="AP331" s="58" t="str">
        <f t="shared" si="322"/>
        <v/>
      </c>
      <c r="AQ331" s="59" t="str">
        <f t="shared" si="323"/>
        <v/>
      </c>
      <c r="AR331" s="57">
        <f t="shared" si="324"/>
        <v>0</v>
      </c>
      <c r="AS331" s="56" t="str">
        <f t="shared" si="325"/>
        <v/>
      </c>
      <c r="AT331" s="57" t="str">
        <f t="shared" si="326"/>
        <v/>
      </c>
      <c r="AU331" s="58" t="str">
        <f t="shared" si="327"/>
        <v/>
      </c>
      <c r="AV331" s="59" t="str">
        <f t="shared" si="328"/>
        <v/>
      </c>
      <c r="AW331" s="60">
        <f t="shared" si="329"/>
        <v>0</v>
      </c>
      <c r="AX331" s="94"/>
      <c r="AY331" s="258">
        <v>29</v>
      </c>
      <c r="AZ331" s="424" t="s">
        <v>298</v>
      </c>
      <c r="BA331" s="422"/>
      <c r="BB331" s="259"/>
      <c r="BC331" s="260"/>
      <c r="BD331" s="185"/>
      <c r="BE331" s="185" t="s">
        <v>149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30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52"/>
        <v/>
      </c>
      <c r="W332" s="110" t="str">
        <f t="shared" si="260"/>
        <v/>
      </c>
      <c r="X332" s="110" t="str">
        <f t="shared" si="261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09"/>
        <v>1</v>
      </c>
      <c r="AC332" s="27" t="str">
        <f t="shared" si="310"/>
        <v>@</v>
      </c>
      <c r="AD332" s="27">
        <f t="shared" si="311"/>
        <v>0</v>
      </c>
      <c r="AE332" s="27">
        <f t="shared" si="312"/>
        <v>0</v>
      </c>
      <c r="AF332" s="34">
        <f t="shared" si="313"/>
        <v>536870912</v>
      </c>
      <c r="AG332" s="218">
        <f t="shared" si="314"/>
        <v>0</v>
      </c>
      <c r="AH332" s="94"/>
      <c r="AI332" s="56" t="str">
        <f t="shared" si="315"/>
        <v/>
      </c>
      <c r="AJ332" s="57" t="str">
        <f t="shared" si="316"/>
        <v/>
      </c>
      <c r="AK332" s="58" t="str">
        <f t="shared" si="317"/>
        <v/>
      </c>
      <c r="AL332" s="59" t="str">
        <f t="shared" si="318"/>
        <v/>
      </c>
      <c r="AM332" s="57">
        <f t="shared" si="319"/>
        <v>0</v>
      </c>
      <c r="AN332" s="56" t="str">
        <f t="shared" si="320"/>
        <v/>
      </c>
      <c r="AO332" s="57" t="str">
        <f t="shared" si="321"/>
        <v/>
      </c>
      <c r="AP332" s="58" t="str">
        <f t="shared" si="322"/>
        <v/>
      </c>
      <c r="AQ332" s="59" t="str">
        <f t="shared" si="323"/>
        <v/>
      </c>
      <c r="AR332" s="57">
        <f t="shared" si="324"/>
        <v>0</v>
      </c>
      <c r="AS332" s="56" t="str">
        <f t="shared" si="325"/>
        <v/>
      </c>
      <c r="AT332" s="57" t="str">
        <f t="shared" si="326"/>
        <v/>
      </c>
      <c r="AU332" s="58" t="str">
        <f t="shared" si="327"/>
        <v/>
      </c>
      <c r="AV332" s="59" t="str">
        <f t="shared" si="328"/>
        <v/>
      </c>
      <c r="AW332" s="60">
        <f t="shared" si="329"/>
        <v>0</v>
      </c>
      <c r="AX332" s="94"/>
      <c r="AY332" s="258">
        <v>30</v>
      </c>
      <c r="AZ332" s="424" t="s">
        <v>298</v>
      </c>
      <c r="BA332" s="422"/>
      <c r="BB332" s="259"/>
      <c r="BC332" s="260"/>
      <c r="BD332" s="185"/>
      <c r="BE332" s="185" t="s">
        <v>151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30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52"/>
        <v/>
      </c>
      <c r="W333" s="110" t="str">
        <f t="shared" si="260"/>
        <v/>
      </c>
      <c r="X333" s="110" t="str">
        <f t="shared" si="261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09"/>
        <v>1</v>
      </c>
      <c r="AC333" s="27" t="str">
        <f t="shared" si="310"/>
        <v>@</v>
      </c>
      <c r="AD333" s="27">
        <f t="shared" si="311"/>
        <v>0</v>
      </c>
      <c r="AE333" s="27">
        <f t="shared" si="312"/>
        <v>0</v>
      </c>
      <c r="AF333" s="34">
        <f t="shared" si="313"/>
        <v>1073741824</v>
      </c>
      <c r="AG333" s="218">
        <f t="shared" si="314"/>
        <v>0</v>
      </c>
      <c r="AH333" s="94"/>
      <c r="AI333" s="56" t="str">
        <f t="shared" si="315"/>
        <v/>
      </c>
      <c r="AJ333" s="57" t="str">
        <f t="shared" si="316"/>
        <v/>
      </c>
      <c r="AK333" s="58" t="str">
        <f t="shared" si="317"/>
        <v/>
      </c>
      <c r="AL333" s="59" t="str">
        <f t="shared" si="318"/>
        <v/>
      </c>
      <c r="AM333" s="57">
        <f t="shared" si="319"/>
        <v>0</v>
      </c>
      <c r="AN333" s="56" t="str">
        <f t="shared" si="320"/>
        <v/>
      </c>
      <c r="AO333" s="57" t="str">
        <f t="shared" si="321"/>
        <v/>
      </c>
      <c r="AP333" s="58" t="str">
        <f t="shared" si="322"/>
        <v/>
      </c>
      <c r="AQ333" s="59" t="str">
        <f t="shared" si="323"/>
        <v/>
      </c>
      <c r="AR333" s="57">
        <f t="shared" si="324"/>
        <v>0</v>
      </c>
      <c r="AS333" s="56" t="str">
        <f t="shared" si="325"/>
        <v/>
      </c>
      <c r="AT333" s="57" t="str">
        <f t="shared" si="326"/>
        <v/>
      </c>
      <c r="AU333" s="58" t="str">
        <f t="shared" si="327"/>
        <v/>
      </c>
      <c r="AV333" s="59" t="str">
        <f t="shared" si="328"/>
        <v/>
      </c>
      <c r="AW333" s="60">
        <f t="shared" si="329"/>
        <v>0</v>
      </c>
      <c r="AX333" s="94"/>
      <c r="AY333" s="258">
        <v>31</v>
      </c>
      <c r="AZ333" s="424" t="s">
        <v>298</v>
      </c>
      <c r="BA333" s="422"/>
      <c r="BB333" s="259"/>
      <c r="BC333" s="260"/>
      <c r="BD333" s="185"/>
      <c r="BE333" s="185" t="s">
        <v>153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30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52"/>
        <v/>
      </c>
      <c r="W334" s="110" t="str">
        <f t="shared" si="260"/>
        <v/>
      </c>
      <c r="X334" s="110" t="str">
        <f t="shared" si="261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31">COUNTA(BE334:BG334)</f>
        <v>1</v>
      </c>
      <c r="AC334" s="27" t="str">
        <f t="shared" ref="AC334:AC351" si="332">CHAR($AC$18+AD334+AE334)</f>
        <v>@</v>
      </c>
      <c r="AD334" s="27">
        <f t="shared" ref="AD334:AD351" si="333">IF(BC334="",0,1)</f>
        <v>0</v>
      </c>
      <c r="AE334" s="27">
        <f t="shared" ref="AE334:AE351" si="334">IF(BD334="",0,2)</f>
        <v>0</v>
      </c>
      <c r="AF334" s="34">
        <f t="shared" ref="AF334:AF351" si="335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36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37">IF(AND($AB334=3,$BL334&lt;&gt;""),BE334,"")</f>
        <v/>
      </c>
      <c r="AJ334" s="57" t="str">
        <f t="shared" ref="AJ334:AJ351" si="338">IF(AND($AB334=3,$BL334&lt;&gt;""),BF334,"")</f>
        <v/>
      </c>
      <c r="AK334" s="58" t="str">
        <f t="shared" ref="AK334:AK351" si="339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40">_xlfn.XLOOKUP(AK334,ビットパターン,出力かな,"")</f>
        <v/>
      </c>
      <c r="AM334" s="57">
        <f t="shared" ref="AM334:AM351" si="341">_xlfn.XLOOKUP(AL334,ひらがな,移動単位,0)</f>
        <v>0</v>
      </c>
      <c r="AN334" s="56" t="str">
        <f t="shared" ref="AN334:AN351" si="342">IF(AND($AB334=3,$BL334&lt;&gt;""),BE334,"")</f>
        <v/>
      </c>
      <c r="AO334" s="57" t="str">
        <f t="shared" ref="AO334:AO351" si="343">IF(AND($AB334=3,$BL334&lt;&gt;""),BG334,"")</f>
        <v/>
      </c>
      <c r="AP334" s="58" t="str">
        <f t="shared" ref="AP334:AP351" si="344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45">_xlfn.XLOOKUP(AP334,ビットパターン,出力かな,"")</f>
        <v/>
      </c>
      <c r="AR334" s="57">
        <f t="shared" ref="AR334:AR351" si="346">_xlfn.XLOOKUP(AQ334,ひらがな,移動単位,0)</f>
        <v>0</v>
      </c>
      <c r="AS334" s="56" t="str">
        <f t="shared" ref="AS334:AS351" si="347">IF(AND($AB334=3,$BL334&lt;&gt;""),BF334,"")</f>
        <v/>
      </c>
      <c r="AT334" s="57" t="str">
        <f t="shared" ref="AT334:AT351" si="348">IF(AND($AB334=3,$BL334&lt;&gt;""),BG334,"")</f>
        <v/>
      </c>
      <c r="AU334" s="58" t="str">
        <f t="shared" ref="AU334:AU351" si="349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50">_xlfn.XLOOKUP(AU334,ビットパターン,出力かな,"")</f>
        <v/>
      </c>
      <c r="AW334" s="60">
        <f t="shared" ref="AW334:AW351" si="351">_xlfn.XLOOKUP(AV334,ひらがな,移動単位,0)</f>
        <v>0</v>
      </c>
      <c r="AX334" s="94"/>
      <c r="AY334" s="258">
        <v>32</v>
      </c>
      <c r="AZ334" s="424" t="s">
        <v>298</v>
      </c>
      <c r="BA334" s="422"/>
      <c r="BB334" s="259"/>
      <c r="BC334" s="260"/>
      <c r="BD334" s="185"/>
      <c r="BE334" s="185" t="s">
        <v>155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52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52"/>
        <v/>
      </c>
      <c r="W335" s="110" t="str">
        <f t="shared" si="260"/>
        <v/>
      </c>
      <c r="X335" s="110" t="str">
        <f t="shared" si="261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31"/>
        <v>1</v>
      </c>
      <c r="AC335" s="27" t="str">
        <f t="shared" si="332"/>
        <v>@</v>
      </c>
      <c r="AD335" s="27">
        <f t="shared" si="333"/>
        <v>0</v>
      </c>
      <c r="AE335" s="27">
        <f t="shared" si="334"/>
        <v>0</v>
      </c>
      <c r="AF335" s="34">
        <f t="shared" si="335"/>
        <v>4294967296</v>
      </c>
      <c r="AG335" s="218">
        <f t="shared" si="336"/>
        <v>0</v>
      </c>
      <c r="AH335" s="94"/>
      <c r="AI335" s="56" t="str">
        <f t="shared" si="337"/>
        <v/>
      </c>
      <c r="AJ335" s="57" t="str">
        <f t="shared" si="338"/>
        <v/>
      </c>
      <c r="AK335" s="58" t="str">
        <f t="shared" si="339"/>
        <v/>
      </c>
      <c r="AL335" s="59" t="str">
        <f t="shared" si="340"/>
        <v/>
      </c>
      <c r="AM335" s="57">
        <f t="shared" si="341"/>
        <v>0</v>
      </c>
      <c r="AN335" s="56" t="str">
        <f t="shared" si="342"/>
        <v/>
      </c>
      <c r="AO335" s="57" t="str">
        <f t="shared" si="343"/>
        <v/>
      </c>
      <c r="AP335" s="58" t="str">
        <f t="shared" si="344"/>
        <v/>
      </c>
      <c r="AQ335" s="59" t="str">
        <f t="shared" si="345"/>
        <v/>
      </c>
      <c r="AR335" s="57">
        <f t="shared" si="346"/>
        <v>0</v>
      </c>
      <c r="AS335" s="56" t="str">
        <f t="shared" si="347"/>
        <v/>
      </c>
      <c r="AT335" s="57" t="str">
        <f t="shared" si="348"/>
        <v/>
      </c>
      <c r="AU335" s="58" t="str">
        <f t="shared" si="349"/>
        <v/>
      </c>
      <c r="AV335" s="59" t="str">
        <f t="shared" si="350"/>
        <v/>
      </c>
      <c r="AW335" s="60">
        <f t="shared" si="351"/>
        <v>0</v>
      </c>
      <c r="AX335" s="94"/>
      <c r="AY335" s="258">
        <v>33</v>
      </c>
      <c r="AZ335" s="424" t="s">
        <v>298</v>
      </c>
      <c r="BA335" s="422"/>
      <c r="BB335" s="259"/>
      <c r="BC335" s="260"/>
      <c r="BD335" s="185"/>
      <c r="BE335" s="185" t="s">
        <v>157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52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52"/>
        <v/>
      </c>
      <c r="W336" s="110" t="str">
        <f t="shared" si="260"/>
        <v/>
      </c>
      <c r="X336" s="110" t="str">
        <f t="shared" si="261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31"/>
        <v>1</v>
      </c>
      <c r="AC336" s="27" t="str">
        <f t="shared" si="332"/>
        <v>@</v>
      </c>
      <c r="AD336" s="27">
        <f t="shared" si="333"/>
        <v>0</v>
      </c>
      <c r="AE336" s="27">
        <f t="shared" si="334"/>
        <v>0</v>
      </c>
      <c r="AF336" s="34">
        <f t="shared" si="335"/>
        <v>8589934592</v>
      </c>
      <c r="AG336" s="218">
        <f t="shared" si="336"/>
        <v>0</v>
      </c>
      <c r="AH336" s="94"/>
      <c r="AI336" s="56" t="str">
        <f t="shared" si="337"/>
        <v/>
      </c>
      <c r="AJ336" s="57" t="str">
        <f t="shared" si="338"/>
        <v/>
      </c>
      <c r="AK336" s="58" t="str">
        <f t="shared" si="339"/>
        <v/>
      </c>
      <c r="AL336" s="59" t="str">
        <f t="shared" si="340"/>
        <v/>
      </c>
      <c r="AM336" s="57">
        <f t="shared" si="341"/>
        <v>0</v>
      </c>
      <c r="AN336" s="56" t="str">
        <f t="shared" si="342"/>
        <v/>
      </c>
      <c r="AO336" s="57" t="str">
        <f t="shared" si="343"/>
        <v/>
      </c>
      <c r="AP336" s="58" t="str">
        <f t="shared" si="344"/>
        <v/>
      </c>
      <c r="AQ336" s="59" t="str">
        <f t="shared" si="345"/>
        <v/>
      </c>
      <c r="AR336" s="57">
        <f t="shared" si="346"/>
        <v>0</v>
      </c>
      <c r="AS336" s="56" t="str">
        <f t="shared" si="347"/>
        <v/>
      </c>
      <c r="AT336" s="57" t="str">
        <f t="shared" si="348"/>
        <v/>
      </c>
      <c r="AU336" s="58" t="str">
        <f t="shared" si="349"/>
        <v/>
      </c>
      <c r="AV336" s="59" t="str">
        <f t="shared" si="350"/>
        <v/>
      </c>
      <c r="AW336" s="60">
        <f t="shared" si="351"/>
        <v>0</v>
      </c>
      <c r="AX336" s="94"/>
      <c r="AY336" s="258">
        <v>34</v>
      </c>
      <c r="AZ336" s="424" t="s">
        <v>298</v>
      </c>
      <c r="BA336" s="422"/>
      <c r="BB336" s="259"/>
      <c r="BC336" s="260"/>
      <c r="BD336" s="185"/>
      <c r="BE336" s="185" t="s">
        <v>159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52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52"/>
        <v/>
      </c>
      <c r="W337" s="110" t="str">
        <f t="shared" si="260"/>
        <v/>
      </c>
      <c r="X337" s="110" t="str">
        <f t="shared" si="261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31"/>
        <v>1</v>
      </c>
      <c r="AC337" s="27" t="str">
        <f t="shared" si="332"/>
        <v>@</v>
      </c>
      <c r="AD337" s="27">
        <f t="shared" si="333"/>
        <v>0</v>
      </c>
      <c r="AE337" s="27">
        <f t="shared" si="334"/>
        <v>0</v>
      </c>
      <c r="AF337" s="34">
        <f t="shared" si="335"/>
        <v>17179869184</v>
      </c>
      <c r="AG337" s="218">
        <f t="shared" si="336"/>
        <v>0</v>
      </c>
      <c r="AH337" s="94"/>
      <c r="AI337" s="56" t="str">
        <f t="shared" si="337"/>
        <v/>
      </c>
      <c r="AJ337" s="57" t="str">
        <f t="shared" si="338"/>
        <v/>
      </c>
      <c r="AK337" s="58" t="str">
        <f t="shared" si="339"/>
        <v/>
      </c>
      <c r="AL337" s="59" t="str">
        <f t="shared" si="340"/>
        <v/>
      </c>
      <c r="AM337" s="57">
        <f t="shared" si="341"/>
        <v>0</v>
      </c>
      <c r="AN337" s="56" t="str">
        <f t="shared" si="342"/>
        <v/>
      </c>
      <c r="AO337" s="57" t="str">
        <f t="shared" si="343"/>
        <v/>
      </c>
      <c r="AP337" s="58" t="str">
        <f t="shared" si="344"/>
        <v/>
      </c>
      <c r="AQ337" s="59" t="str">
        <f t="shared" si="345"/>
        <v/>
      </c>
      <c r="AR337" s="57">
        <f t="shared" si="346"/>
        <v>0</v>
      </c>
      <c r="AS337" s="56" t="str">
        <f t="shared" si="347"/>
        <v/>
      </c>
      <c r="AT337" s="57" t="str">
        <f t="shared" si="348"/>
        <v/>
      </c>
      <c r="AU337" s="58" t="str">
        <f t="shared" si="349"/>
        <v/>
      </c>
      <c r="AV337" s="59" t="str">
        <f t="shared" si="350"/>
        <v/>
      </c>
      <c r="AW337" s="60">
        <f t="shared" si="351"/>
        <v>0</v>
      </c>
      <c r="AX337" s="94"/>
      <c r="AY337" s="258">
        <v>35</v>
      </c>
      <c r="AZ337" s="424" t="s">
        <v>298</v>
      </c>
      <c r="BA337" s="422"/>
      <c r="BB337" s="259"/>
      <c r="BC337" s="260"/>
      <c r="BD337" s="185"/>
      <c r="BE337" s="185" t="s">
        <v>161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52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52"/>
        <v/>
      </c>
      <c r="W338" s="110" t="str">
        <f t="shared" si="260"/>
        <v/>
      </c>
      <c r="X338" s="110" t="str">
        <f t="shared" si="261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31"/>
        <v>1</v>
      </c>
      <c r="AC338" s="27" t="str">
        <f t="shared" si="332"/>
        <v>@</v>
      </c>
      <c r="AD338" s="27">
        <f t="shared" si="333"/>
        <v>0</v>
      </c>
      <c r="AE338" s="27">
        <f t="shared" si="334"/>
        <v>0</v>
      </c>
      <c r="AF338" s="34">
        <f t="shared" si="335"/>
        <v>34359738368</v>
      </c>
      <c r="AG338" s="218">
        <f t="shared" si="336"/>
        <v>0</v>
      </c>
      <c r="AH338" s="94"/>
      <c r="AI338" s="56" t="str">
        <f t="shared" si="337"/>
        <v/>
      </c>
      <c r="AJ338" s="57" t="str">
        <f t="shared" si="338"/>
        <v/>
      </c>
      <c r="AK338" s="58" t="str">
        <f t="shared" si="339"/>
        <v/>
      </c>
      <c r="AL338" s="59" t="str">
        <f t="shared" si="340"/>
        <v/>
      </c>
      <c r="AM338" s="57">
        <f t="shared" si="341"/>
        <v>0</v>
      </c>
      <c r="AN338" s="56" t="str">
        <f t="shared" si="342"/>
        <v/>
      </c>
      <c r="AO338" s="57" t="str">
        <f t="shared" si="343"/>
        <v/>
      </c>
      <c r="AP338" s="58" t="str">
        <f t="shared" si="344"/>
        <v/>
      </c>
      <c r="AQ338" s="59" t="str">
        <f t="shared" si="345"/>
        <v/>
      </c>
      <c r="AR338" s="57">
        <f t="shared" si="346"/>
        <v>0</v>
      </c>
      <c r="AS338" s="56" t="str">
        <f t="shared" si="347"/>
        <v/>
      </c>
      <c r="AT338" s="57" t="str">
        <f t="shared" si="348"/>
        <v/>
      </c>
      <c r="AU338" s="58" t="str">
        <f t="shared" si="349"/>
        <v/>
      </c>
      <c r="AV338" s="59" t="str">
        <f t="shared" si="350"/>
        <v/>
      </c>
      <c r="AW338" s="60">
        <f t="shared" si="351"/>
        <v>0</v>
      </c>
      <c r="AX338" s="94"/>
      <c r="AY338" s="258">
        <v>36</v>
      </c>
      <c r="AZ338" s="424" t="s">
        <v>298</v>
      </c>
      <c r="BA338" s="422"/>
      <c r="BB338" s="259"/>
      <c r="BC338" s="260"/>
      <c r="BD338" s="185"/>
      <c r="BE338" s="185" t="s">
        <v>163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52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52"/>
        <v/>
      </c>
      <c r="W339" s="110" t="str">
        <f t="shared" si="260"/>
        <v/>
      </c>
      <c r="X339" s="110" t="str">
        <f t="shared" si="261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31"/>
        <v>1</v>
      </c>
      <c r="AC339" s="27" t="str">
        <f t="shared" si="332"/>
        <v>@</v>
      </c>
      <c r="AD339" s="27">
        <f t="shared" si="333"/>
        <v>0</v>
      </c>
      <c r="AE339" s="27">
        <f t="shared" si="334"/>
        <v>0</v>
      </c>
      <c r="AF339" s="34">
        <f t="shared" si="335"/>
        <v>68719476736</v>
      </c>
      <c r="AG339" s="218">
        <f t="shared" si="336"/>
        <v>0</v>
      </c>
      <c r="AH339" s="94"/>
      <c r="AI339" s="56" t="str">
        <f t="shared" si="337"/>
        <v/>
      </c>
      <c r="AJ339" s="57" t="str">
        <f t="shared" si="338"/>
        <v/>
      </c>
      <c r="AK339" s="58" t="str">
        <f t="shared" si="339"/>
        <v/>
      </c>
      <c r="AL339" s="59" t="str">
        <f t="shared" si="340"/>
        <v/>
      </c>
      <c r="AM339" s="57">
        <f t="shared" si="341"/>
        <v>0</v>
      </c>
      <c r="AN339" s="56" t="str">
        <f t="shared" si="342"/>
        <v/>
      </c>
      <c r="AO339" s="57" t="str">
        <f t="shared" si="343"/>
        <v/>
      </c>
      <c r="AP339" s="58" t="str">
        <f t="shared" si="344"/>
        <v/>
      </c>
      <c r="AQ339" s="59" t="str">
        <f t="shared" si="345"/>
        <v/>
      </c>
      <c r="AR339" s="57">
        <f t="shared" si="346"/>
        <v>0</v>
      </c>
      <c r="AS339" s="56" t="str">
        <f t="shared" si="347"/>
        <v/>
      </c>
      <c r="AT339" s="57" t="str">
        <f t="shared" si="348"/>
        <v/>
      </c>
      <c r="AU339" s="58" t="str">
        <f t="shared" si="349"/>
        <v/>
      </c>
      <c r="AV339" s="59" t="str">
        <f t="shared" si="350"/>
        <v/>
      </c>
      <c r="AW339" s="60">
        <f t="shared" si="351"/>
        <v>0</v>
      </c>
      <c r="AX339" s="94"/>
      <c r="AY339" s="258">
        <v>37</v>
      </c>
      <c r="AZ339" s="424" t="s">
        <v>298</v>
      </c>
      <c r="BA339" s="422"/>
      <c r="BB339" s="259"/>
      <c r="BC339" s="260"/>
      <c r="BD339" s="185"/>
      <c r="BE339" s="185" t="s">
        <v>75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52"/>
        <v>{"key_code":"non_us_pound"}</v>
      </c>
      <c r="BO339" s="391"/>
      <c r="BP339" s="392" t="s">
        <v>1122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52"/>
        <v/>
      </c>
      <c r="W340" s="110" t="str">
        <f t="shared" si="260"/>
        <v/>
      </c>
      <c r="X340" s="110" t="str">
        <f t="shared" si="261"/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31"/>
        <v>1</v>
      </c>
      <c r="AC340" s="27" t="str">
        <f t="shared" si="332"/>
        <v>@</v>
      </c>
      <c r="AD340" s="27">
        <f t="shared" si="333"/>
        <v>0</v>
      </c>
      <c r="AE340" s="27">
        <f t="shared" si="334"/>
        <v>0</v>
      </c>
      <c r="AF340" s="34">
        <f t="shared" si="335"/>
        <v>68719476736</v>
      </c>
      <c r="AG340" s="218">
        <f t="shared" si="336"/>
        <v>0</v>
      </c>
      <c r="AH340" s="94"/>
      <c r="AI340" s="56" t="str">
        <f t="shared" si="337"/>
        <v/>
      </c>
      <c r="AJ340" s="57" t="str">
        <f t="shared" si="338"/>
        <v/>
      </c>
      <c r="AK340" s="58" t="str">
        <f t="shared" si="339"/>
        <v/>
      </c>
      <c r="AL340" s="59" t="str">
        <f t="shared" si="340"/>
        <v/>
      </c>
      <c r="AM340" s="57">
        <f t="shared" si="341"/>
        <v>0</v>
      </c>
      <c r="AN340" s="56" t="str">
        <f t="shared" si="342"/>
        <v/>
      </c>
      <c r="AO340" s="57" t="str">
        <f t="shared" si="343"/>
        <v/>
      </c>
      <c r="AP340" s="58" t="str">
        <f t="shared" si="344"/>
        <v/>
      </c>
      <c r="AQ340" s="59" t="str">
        <f t="shared" si="345"/>
        <v/>
      </c>
      <c r="AR340" s="57">
        <f t="shared" si="346"/>
        <v>0</v>
      </c>
      <c r="AS340" s="56" t="str">
        <f t="shared" si="347"/>
        <v/>
      </c>
      <c r="AT340" s="57" t="str">
        <f t="shared" si="348"/>
        <v/>
      </c>
      <c r="AU340" s="58" t="str">
        <f t="shared" si="349"/>
        <v/>
      </c>
      <c r="AV340" s="59" t="str">
        <f t="shared" si="350"/>
        <v/>
      </c>
      <c r="AW340" s="60">
        <f t="shared" si="351"/>
        <v>0</v>
      </c>
      <c r="AX340" s="94"/>
      <c r="AY340" s="258">
        <v>38</v>
      </c>
      <c r="AZ340" s="424" t="s">
        <v>298</v>
      </c>
      <c r="BA340" s="422"/>
      <c r="BB340" s="259"/>
      <c r="BC340" s="260"/>
      <c r="BD340" s="185"/>
      <c r="BE340" s="185" t="s">
        <v>1065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52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52"/>
        <v/>
      </c>
      <c r="W341" s="110" t="str">
        <f t="shared" si="260"/>
        <v/>
      </c>
      <c r="X341" s="110" t="str">
        <f t="shared" si="261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31"/>
        <v>1</v>
      </c>
      <c r="AC341" s="27" t="str">
        <f t="shared" si="332"/>
        <v>@</v>
      </c>
      <c r="AD341" s="27">
        <f t="shared" si="333"/>
        <v>0</v>
      </c>
      <c r="AE341" s="27">
        <f t="shared" si="334"/>
        <v>0</v>
      </c>
      <c r="AF341" s="34">
        <f t="shared" si="335"/>
        <v>137438953472</v>
      </c>
      <c r="AG341" s="218">
        <f t="shared" si="336"/>
        <v>0</v>
      </c>
      <c r="AH341" s="94"/>
      <c r="AI341" s="56" t="str">
        <f t="shared" si="337"/>
        <v/>
      </c>
      <c r="AJ341" s="57" t="str">
        <f t="shared" si="338"/>
        <v/>
      </c>
      <c r="AK341" s="58" t="str">
        <f t="shared" si="339"/>
        <v/>
      </c>
      <c r="AL341" s="59" t="str">
        <f t="shared" si="340"/>
        <v/>
      </c>
      <c r="AM341" s="57">
        <f t="shared" si="341"/>
        <v>0</v>
      </c>
      <c r="AN341" s="56" t="str">
        <f t="shared" si="342"/>
        <v/>
      </c>
      <c r="AO341" s="57" t="str">
        <f t="shared" si="343"/>
        <v/>
      </c>
      <c r="AP341" s="58" t="str">
        <f t="shared" si="344"/>
        <v/>
      </c>
      <c r="AQ341" s="59" t="str">
        <f t="shared" si="345"/>
        <v/>
      </c>
      <c r="AR341" s="57">
        <f t="shared" si="346"/>
        <v>0</v>
      </c>
      <c r="AS341" s="56" t="str">
        <f t="shared" si="347"/>
        <v/>
      </c>
      <c r="AT341" s="57" t="str">
        <f t="shared" si="348"/>
        <v/>
      </c>
      <c r="AU341" s="58" t="str">
        <f t="shared" si="349"/>
        <v/>
      </c>
      <c r="AV341" s="59" t="str">
        <f t="shared" si="350"/>
        <v/>
      </c>
      <c r="AW341" s="60">
        <f t="shared" si="351"/>
        <v>0</v>
      </c>
      <c r="AX341" s="94"/>
      <c r="AY341" s="258">
        <v>39</v>
      </c>
      <c r="AZ341" s="424" t="s">
        <v>298</v>
      </c>
      <c r="BA341" s="422"/>
      <c r="BB341" s="259"/>
      <c r="BC341" s="260"/>
      <c r="BD341" s="185"/>
      <c r="BE341" s="185" t="s">
        <v>83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52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52"/>
        <v/>
      </c>
      <c r="W342" s="110" t="str">
        <f t="shared" si="260"/>
        <v/>
      </c>
      <c r="X342" s="110" t="str">
        <f t="shared" si="261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31"/>
        <v>1</v>
      </c>
      <c r="AC342" s="27" t="str">
        <f t="shared" si="332"/>
        <v>@</v>
      </c>
      <c r="AD342" s="27">
        <f t="shared" si="333"/>
        <v>0</v>
      </c>
      <c r="AE342" s="27">
        <f t="shared" si="334"/>
        <v>0</v>
      </c>
      <c r="AF342" s="34">
        <f t="shared" si="335"/>
        <v>274877906944</v>
      </c>
      <c r="AG342" s="218">
        <f t="shared" si="336"/>
        <v>0</v>
      </c>
      <c r="AH342" s="94"/>
      <c r="AI342" s="56" t="str">
        <f t="shared" si="337"/>
        <v/>
      </c>
      <c r="AJ342" s="57" t="str">
        <f t="shared" si="338"/>
        <v/>
      </c>
      <c r="AK342" s="58" t="str">
        <f t="shared" si="339"/>
        <v/>
      </c>
      <c r="AL342" s="59" t="str">
        <f t="shared" si="340"/>
        <v/>
      </c>
      <c r="AM342" s="57">
        <f t="shared" si="341"/>
        <v>0</v>
      </c>
      <c r="AN342" s="56" t="str">
        <f t="shared" si="342"/>
        <v/>
      </c>
      <c r="AO342" s="57" t="str">
        <f t="shared" si="343"/>
        <v/>
      </c>
      <c r="AP342" s="58" t="str">
        <f t="shared" si="344"/>
        <v/>
      </c>
      <c r="AQ342" s="59" t="str">
        <f t="shared" si="345"/>
        <v/>
      </c>
      <c r="AR342" s="57">
        <f t="shared" si="346"/>
        <v>0</v>
      </c>
      <c r="AS342" s="56" t="str">
        <f t="shared" si="347"/>
        <v/>
      </c>
      <c r="AT342" s="57" t="str">
        <f t="shared" si="348"/>
        <v/>
      </c>
      <c r="AU342" s="58" t="str">
        <f t="shared" si="349"/>
        <v/>
      </c>
      <c r="AV342" s="59" t="str">
        <f t="shared" si="350"/>
        <v/>
      </c>
      <c r="AW342" s="60">
        <f t="shared" si="351"/>
        <v>0</v>
      </c>
      <c r="AX342" s="94"/>
      <c r="AY342" s="258">
        <v>40</v>
      </c>
      <c r="AZ342" s="424" t="s">
        <v>298</v>
      </c>
      <c r="BA342" s="422"/>
      <c r="BB342" s="259"/>
      <c r="BC342" s="260"/>
      <c r="BD342" s="185"/>
      <c r="BE342" s="185" t="s">
        <v>85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52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52"/>
        <v/>
      </c>
      <c r="W343" s="110" t="str">
        <f t="shared" si="260"/>
        <v/>
      </c>
      <c r="X343" s="110" t="str">
        <f t="shared" si="261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31"/>
        <v>1</v>
      </c>
      <c r="AC343" s="27" t="str">
        <f t="shared" si="332"/>
        <v>@</v>
      </c>
      <c r="AD343" s="27">
        <f t="shared" si="333"/>
        <v>0</v>
      </c>
      <c r="AE343" s="27">
        <f t="shared" si="334"/>
        <v>0</v>
      </c>
      <c r="AF343" s="34">
        <f t="shared" si="335"/>
        <v>549755813888</v>
      </c>
      <c r="AG343" s="218">
        <f t="shared" si="336"/>
        <v>0</v>
      </c>
      <c r="AH343" s="94"/>
      <c r="AI343" s="56" t="str">
        <f t="shared" si="337"/>
        <v/>
      </c>
      <c r="AJ343" s="57" t="str">
        <f t="shared" si="338"/>
        <v/>
      </c>
      <c r="AK343" s="58" t="str">
        <f t="shared" si="339"/>
        <v/>
      </c>
      <c r="AL343" s="59" t="str">
        <f t="shared" si="340"/>
        <v/>
      </c>
      <c r="AM343" s="57">
        <f t="shared" si="341"/>
        <v>0</v>
      </c>
      <c r="AN343" s="56" t="str">
        <f t="shared" si="342"/>
        <v/>
      </c>
      <c r="AO343" s="57" t="str">
        <f t="shared" si="343"/>
        <v/>
      </c>
      <c r="AP343" s="58" t="str">
        <f t="shared" si="344"/>
        <v/>
      </c>
      <c r="AQ343" s="59" t="str">
        <f t="shared" si="345"/>
        <v/>
      </c>
      <c r="AR343" s="57">
        <f t="shared" si="346"/>
        <v>0</v>
      </c>
      <c r="AS343" s="56" t="str">
        <f t="shared" si="347"/>
        <v/>
      </c>
      <c r="AT343" s="57" t="str">
        <f t="shared" si="348"/>
        <v/>
      </c>
      <c r="AU343" s="58" t="str">
        <f t="shared" si="349"/>
        <v/>
      </c>
      <c r="AV343" s="59" t="str">
        <f t="shared" si="350"/>
        <v/>
      </c>
      <c r="AW343" s="60">
        <f t="shared" si="351"/>
        <v>0</v>
      </c>
      <c r="AX343" s="94"/>
      <c r="AY343" s="258">
        <v>41</v>
      </c>
      <c r="AZ343" s="424" t="s">
        <v>298</v>
      </c>
      <c r="BA343" s="422"/>
      <c r="BB343" s="259"/>
      <c r="BC343" s="260"/>
      <c r="BD343" s="185"/>
      <c r="BE343" s="185" t="s">
        <v>87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52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ref="V344:V351" si="353">IF(AND($AZ344&lt;&gt;"",$AB344=3,OR($BL344&lt;&gt;$BN344,AND($BP344&lt;&gt;"",$BP344&lt;&gt;$BN344))),_xlfn.CONCAT(V$3,PROPER(_xlfn.XLOOKUP($BE344,仮想キートップ,入力コード)),", ",PROPER(_xlfn.XLOOKUP($BF344,仮想キートップ,入力コード))," &amp; ",PROPER(_xlfn.XLOOKUP($BG344,仮想キートップ,入力コード))," → ",$BH344,CLEAN($BI344),IF(OR($BP344="",$BP344=$BN344),_xlfn.CONCAT(V$4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$13),_xlfn.CONCAT(V$4,V$6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$6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$6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,V$5,V$7,_xlfn.XLOOKUP($BE344,仮想キートップ,キー位置),V$8,_xlfn.XLOOKUP($BF344,仮想キートップ,キー位置),V$9,_xlfn.XLOOKUP($BG344,仮想キートップ,入力コード),V$10,$BP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P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P344,V$11,_xlfn.XLOOKUP($BG344,仮想キートップ,キー位置),V$12,_xlfn.XLOOKUP($BG344,仮想キートップ,キー位置),V$13))),"")</f>
        <v/>
      </c>
      <c r="W344" s="110" t="str">
        <f t="shared" si="260"/>
        <v/>
      </c>
      <c r="X344" s="110" t="str">
        <f t="shared" si="261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31"/>
        <v>1</v>
      </c>
      <c r="AC344" s="27" t="str">
        <f t="shared" si="332"/>
        <v>@</v>
      </c>
      <c r="AD344" s="27">
        <f t="shared" si="333"/>
        <v>0</v>
      </c>
      <c r="AE344" s="27">
        <f t="shared" si="334"/>
        <v>0</v>
      </c>
      <c r="AF344" s="34">
        <f t="shared" si="335"/>
        <v>1099511627776</v>
      </c>
      <c r="AG344" s="218">
        <f t="shared" si="336"/>
        <v>0</v>
      </c>
      <c r="AH344" s="94"/>
      <c r="AI344" s="56" t="str">
        <f t="shared" si="337"/>
        <v/>
      </c>
      <c r="AJ344" s="57" t="str">
        <f t="shared" si="338"/>
        <v/>
      </c>
      <c r="AK344" s="58" t="str">
        <f t="shared" si="339"/>
        <v/>
      </c>
      <c r="AL344" s="59" t="str">
        <f t="shared" si="340"/>
        <v/>
      </c>
      <c r="AM344" s="57">
        <f t="shared" si="341"/>
        <v>0</v>
      </c>
      <c r="AN344" s="56" t="str">
        <f t="shared" si="342"/>
        <v/>
      </c>
      <c r="AO344" s="57" t="str">
        <f t="shared" si="343"/>
        <v/>
      </c>
      <c r="AP344" s="58" t="str">
        <f t="shared" si="344"/>
        <v/>
      </c>
      <c r="AQ344" s="59" t="str">
        <f t="shared" si="345"/>
        <v/>
      </c>
      <c r="AR344" s="57">
        <f t="shared" si="346"/>
        <v>0</v>
      </c>
      <c r="AS344" s="56" t="str">
        <f t="shared" si="347"/>
        <v/>
      </c>
      <c r="AT344" s="57" t="str">
        <f t="shared" si="348"/>
        <v/>
      </c>
      <c r="AU344" s="58" t="str">
        <f t="shared" si="349"/>
        <v/>
      </c>
      <c r="AV344" s="59" t="str">
        <f t="shared" si="350"/>
        <v/>
      </c>
      <c r="AW344" s="60">
        <f t="shared" si="351"/>
        <v>0</v>
      </c>
      <c r="AX344" s="94"/>
      <c r="AY344" s="258">
        <v>42</v>
      </c>
      <c r="AZ344" s="424" t="s">
        <v>298</v>
      </c>
      <c r="BA344" s="422"/>
      <c r="BB344" s="259"/>
      <c r="BC344" s="260"/>
      <c r="BD344" s="185"/>
      <c r="BE344" s="185" t="s">
        <v>89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52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353"/>
        <v/>
      </c>
      <c r="W345" s="110" t="str">
        <f t="shared" ref="W345:W351" si="354">IF(AND($AZ345&lt;&gt;"",$AB345=3,OR($BL345&lt;&gt;$BN345,AND($BP345&lt;&gt;"",$BP345&lt;&gt;$BN345))),IF(OR($BP345="",$BP345=$BN345),_xlfn.CONCAT(V$5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$13),_xlfn.CONCAT(V$5,V$6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$6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$6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,V$5,V$7,_xlfn.XLOOKUP($BE345,仮想キートップ,キー位置),V$8,_xlfn.XLOOKUP($BG345,仮想キートップ,キー位置),V$9,_xlfn.XLOOKUP($BF345,仮想キートップ,入力コード),V$10,$BP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P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P345,V$11,_xlfn.XLOOKUP($BF345,仮想キートップ,キー位置),V$12,_xlfn.XLOOKUP($BF345,仮想キートップ,キー位置),V$13)),"")</f>
        <v/>
      </c>
      <c r="X345" s="110" t="str">
        <f t="shared" ref="X345:X351" si="355">IF(AND($AZ345&lt;&gt;"",$AB345=3,OR($BL345&lt;&gt;$BN345,AND($BP345&lt;&gt;"",$BP345&lt;&gt;$BN345))),IF(OR($BP345="",$BP345=$BN345),_xlfn.CONCAT(V$5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$13),_xlfn.CONCAT(V$5,V$6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$6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$6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,V$5,V$7,_xlfn.XLOOKUP($BF345,仮想キートップ,キー位置),V$8,_xlfn.XLOOKUP($BG345,仮想キートップ,キー位置),V$9,_xlfn.XLOOKUP($BE345,仮想キートップ,入力コード),V$10,$BP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P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P345,V$11,_xlfn.XLOOKUP($BE345,仮想キートップ,キー位置),V$12,_xlfn.XLOOKUP($BE345,仮想キートップ,キー位置),V$13)),"")</f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31"/>
        <v>1</v>
      </c>
      <c r="AC345" s="27" t="str">
        <f t="shared" si="332"/>
        <v>@</v>
      </c>
      <c r="AD345" s="27">
        <f t="shared" si="333"/>
        <v>0</v>
      </c>
      <c r="AE345" s="27">
        <f t="shared" si="334"/>
        <v>0</v>
      </c>
      <c r="AF345" s="34">
        <f t="shared" si="335"/>
        <v>2199023255552</v>
      </c>
      <c r="AG345" s="218">
        <f t="shared" si="336"/>
        <v>0</v>
      </c>
      <c r="AH345" s="94"/>
      <c r="AI345" s="56" t="str">
        <f t="shared" si="337"/>
        <v/>
      </c>
      <c r="AJ345" s="57" t="str">
        <f t="shared" si="338"/>
        <v/>
      </c>
      <c r="AK345" s="58" t="str">
        <f t="shared" si="339"/>
        <v/>
      </c>
      <c r="AL345" s="59" t="str">
        <f t="shared" si="340"/>
        <v/>
      </c>
      <c r="AM345" s="57">
        <f t="shared" si="341"/>
        <v>0</v>
      </c>
      <c r="AN345" s="56" t="str">
        <f t="shared" si="342"/>
        <v/>
      </c>
      <c r="AO345" s="57" t="str">
        <f t="shared" si="343"/>
        <v/>
      </c>
      <c r="AP345" s="58" t="str">
        <f t="shared" si="344"/>
        <v/>
      </c>
      <c r="AQ345" s="59" t="str">
        <f t="shared" si="345"/>
        <v/>
      </c>
      <c r="AR345" s="57">
        <f t="shared" si="346"/>
        <v>0</v>
      </c>
      <c r="AS345" s="56" t="str">
        <f t="shared" si="347"/>
        <v/>
      </c>
      <c r="AT345" s="57" t="str">
        <f t="shared" si="348"/>
        <v/>
      </c>
      <c r="AU345" s="58" t="str">
        <f t="shared" si="349"/>
        <v/>
      </c>
      <c r="AV345" s="59" t="str">
        <f t="shared" si="350"/>
        <v/>
      </c>
      <c r="AW345" s="60">
        <f t="shared" si="351"/>
        <v>0</v>
      </c>
      <c r="AX345" s="94"/>
      <c r="AY345" s="258">
        <v>43</v>
      </c>
      <c r="AZ345" s="424" t="s">
        <v>298</v>
      </c>
      <c r="BA345" s="422"/>
      <c r="BB345" s="259"/>
      <c r="BC345" s="260"/>
      <c r="BD345" s="185"/>
      <c r="BE345" s="185" t="s">
        <v>91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52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353"/>
        <v/>
      </c>
      <c r="W346" s="110" t="str">
        <f t="shared" si="354"/>
        <v/>
      </c>
      <c r="X346" s="110" t="str">
        <f t="shared" si="355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31"/>
        <v>1</v>
      </c>
      <c r="AC346" s="27" t="str">
        <f t="shared" si="332"/>
        <v>@</v>
      </c>
      <c r="AD346" s="27">
        <f t="shared" si="333"/>
        <v>0</v>
      </c>
      <c r="AE346" s="27">
        <f t="shared" si="334"/>
        <v>0</v>
      </c>
      <c r="AF346" s="34">
        <f t="shared" si="335"/>
        <v>4398046511104</v>
      </c>
      <c r="AG346" s="218">
        <f t="shared" si="336"/>
        <v>0</v>
      </c>
      <c r="AH346" s="94"/>
      <c r="AI346" s="56" t="str">
        <f t="shared" si="337"/>
        <v/>
      </c>
      <c r="AJ346" s="57" t="str">
        <f t="shared" si="338"/>
        <v/>
      </c>
      <c r="AK346" s="58" t="str">
        <f t="shared" si="339"/>
        <v/>
      </c>
      <c r="AL346" s="59" t="str">
        <f t="shared" si="340"/>
        <v/>
      </c>
      <c r="AM346" s="57">
        <f t="shared" si="341"/>
        <v>0</v>
      </c>
      <c r="AN346" s="56" t="str">
        <f t="shared" si="342"/>
        <v/>
      </c>
      <c r="AO346" s="57" t="str">
        <f t="shared" si="343"/>
        <v/>
      </c>
      <c r="AP346" s="58" t="str">
        <f t="shared" si="344"/>
        <v/>
      </c>
      <c r="AQ346" s="59" t="str">
        <f t="shared" si="345"/>
        <v/>
      </c>
      <c r="AR346" s="57">
        <f t="shared" si="346"/>
        <v>0</v>
      </c>
      <c r="AS346" s="56" t="str">
        <f t="shared" si="347"/>
        <v/>
      </c>
      <c r="AT346" s="57" t="str">
        <f t="shared" si="348"/>
        <v/>
      </c>
      <c r="AU346" s="58" t="str">
        <f t="shared" si="349"/>
        <v/>
      </c>
      <c r="AV346" s="59" t="str">
        <f t="shared" si="350"/>
        <v/>
      </c>
      <c r="AW346" s="60">
        <f t="shared" si="351"/>
        <v>0</v>
      </c>
      <c r="AX346" s="94"/>
      <c r="AY346" s="258">
        <v>44</v>
      </c>
      <c r="AZ346" s="424" t="s">
        <v>298</v>
      </c>
      <c r="BA346" s="422"/>
      <c r="BB346" s="259"/>
      <c r="BC346" s="260"/>
      <c r="BD346" s="185"/>
      <c r="BE346" s="185" t="s">
        <v>93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52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353"/>
        <v/>
      </c>
      <c r="W347" s="110" t="str">
        <f t="shared" si="354"/>
        <v/>
      </c>
      <c r="X347" s="110" t="str">
        <f t="shared" si="355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31"/>
        <v>1</v>
      </c>
      <c r="AC347" s="27" t="str">
        <f t="shared" si="332"/>
        <v>@</v>
      </c>
      <c r="AD347" s="27">
        <f t="shared" si="333"/>
        <v>0</v>
      </c>
      <c r="AE347" s="27">
        <f t="shared" si="334"/>
        <v>0</v>
      </c>
      <c r="AF347" s="34">
        <f t="shared" si="335"/>
        <v>8796093022208</v>
      </c>
      <c r="AG347" s="218">
        <f t="shared" si="336"/>
        <v>0</v>
      </c>
      <c r="AH347" s="94"/>
      <c r="AI347" s="56" t="str">
        <f t="shared" si="337"/>
        <v/>
      </c>
      <c r="AJ347" s="57" t="str">
        <f t="shared" si="338"/>
        <v/>
      </c>
      <c r="AK347" s="58" t="str">
        <f t="shared" si="339"/>
        <v/>
      </c>
      <c r="AL347" s="59" t="str">
        <f t="shared" si="340"/>
        <v/>
      </c>
      <c r="AM347" s="57">
        <f t="shared" si="341"/>
        <v>0</v>
      </c>
      <c r="AN347" s="56" t="str">
        <f t="shared" si="342"/>
        <v/>
      </c>
      <c r="AO347" s="57" t="str">
        <f t="shared" si="343"/>
        <v/>
      </c>
      <c r="AP347" s="58" t="str">
        <f t="shared" si="344"/>
        <v/>
      </c>
      <c r="AQ347" s="59" t="str">
        <f t="shared" si="345"/>
        <v/>
      </c>
      <c r="AR347" s="57">
        <f t="shared" si="346"/>
        <v>0</v>
      </c>
      <c r="AS347" s="56" t="str">
        <f t="shared" si="347"/>
        <v/>
      </c>
      <c r="AT347" s="57" t="str">
        <f t="shared" si="348"/>
        <v/>
      </c>
      <c r="AU347" s="58" t="str">
        <f t="shared" si="349"/>
        <v/>
      </c>
      <c r="AV347" s="59" t="str">
        <f t="shared" si="350"/>
        <v/>
      </c>
      <c r="AW347" s="60">
        <f t="shared" si="351"/>
        <v>0</v>
      </c>
      <c r="AX347" s="94"/>
      <c r="AY347" s="258">
        <v>45</v>
      </c>
      <c r="AZ347" s="424" t="s">
        <v>298</v>
      </c>
      <c r="BA347" s="422"/>
      <c r="BB347" s="259"/>
      <c r="BC347" s="260"/>
      <c r="BD347" s="185"/>
      <c r="BE347" s="185" t="s">
        <v>95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52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353"/>
        <v/>
      </c>
      <c r="W348" s="110" t="str">
        <f t="shared" si="354"/>
        <v/>
      </c>
      <c r="X348" s="110" t="str">
        <f t="shared" si="355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31"/>
        <v>1</v>
      </c>
      <c r="AC348" s="27" t="str">
        <f t="shared" si="332"/>
        <v>@</v>
      </c>
      <c r="AD348" s="27">
        <f t="shared" si="333"/>
        <v>0</v>
      </c>
      <c r="AE348" s="27">
        <f t="shared" si="334"/>
        <v>0</v>
      </c>
      <c r="AF348" s="34">
        <f t="shared" si="335"/>
        <v>17592186044416</v>
      </c>
      <c r="AG348" s="218">
        <f t="shared" si="336"/>
        <v>0</v>
      </c>
      <c r="AH348" s="94"/>
      <c r="AI348" s="56" t="str">
        <f t="shared" si="337"/>
        <v/>
      </c>
      <c r="AJ348" s="57" t="str">
        <f t="shared" si="338"/>
        <v/>
      </c>
      <c r="AK348" s="58" t="str">
        <f t="shared" si="339"/>
        <v/>
      </c>
      <c r="AL348" s="59" t="str">
        <f t="shared" si="340"/>
        <v/>
      </c>
      <c r="AM348" s="57">
        <f t="shared" si="341"/>
        <v>0</v>
      </c>
      <c r="AN348" s="56" t="str">
        <f t="shared" si="342"/>
        <v/>
      </c>
      <c r="AO348" s="57" t="str">
        <f t="shared" si="343"/>
        <v/>
      </c>
      <c r="AP348" s="58" t="str">
        <f t="shared" si="344"/>
        <v/>
      </c>
      <c r="AQ348" s="59" t="str">
        <f t="shared" si="345"/>
        <v/>
      </c>
      <c r="AR348" s="57">
        <f t="shared" si="346"/>
        <v>0</v>
      </c>
      <c r="AS348" s="56" t="str">
        <f t="shared" si="347"/>
        <v/>
      </c>
      <c r="AT348" s="57" t="str">
        <f t="shared" si="348"/>
        <v/>
      </c>
      <c r="AU348" s="58" t="str">
        <f t="shared" si="349"/>
        <v/>
      </c>
      <c r="AV348" s="59" t="str">
        <f t="shared" si="350"/>
        <v/>
      </c>
      <c r="AW348" s="60">
        <f t="shared" si="351"/>
        <v>0</v>
      </c>
      <c r="AX348" s="94"/>
      <c r="AY348" s="258">
        <v>46</v>
      </c>
      <c r="AZ348" s="424" t="s">
        <v>298</v>
      </c>
      <c r="BA348" s="422"/>
      <c r="BB348" s="259"/>
      <c r="BC348" s="260"/>
      <c r="BD348" s="185"/>
      <c r="BE348" s="185" t="s">
        <v>97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52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353"/>
        <v/>
      </c>
      <c r="W349" s="110" t="str">
        <f t="shared" si="354"/>
        <v/>
      </c>
      <c r="X349" s="110" t="str">
        <f t="shared" si="355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31"/>
        <v>1</v>
      </c>
      <c r="AC349" s="27" t="str">
        <f t="shared" si="332"/>
        <v>@</v>
      </c>
      <c r="AD349" s="27">
        <f t="shared" si="333"/>
        <v>0</v>
      </c>
      <c r="AE349" s="27">
        <f t="shared" si="334"/>
        <v>0</v>
      </c>
      <c r="AF349" s="34">
        <f t="shared" si="335"/>
        <v>35184372088832</v>
      </c>
      <c r="AG349" s="218">
        <f t="shared" si="336"/>
        <v>0</v>
      </c>
      <c r="AH349" s="94"/>
      <c r="AI349" s="56" t="str">
        <f t="shared" si="337"/>
        <v/>
      </c>
      <c r="AJ349" s="57" t="str">
        <f t="shared" si="338"/>
        <v/>
      </c>
      <c r="AK349" s="58" t="str">
        <f t="shared" si="339"/>
        <v/>
      </c>
      <c r="AL349" s="59" t="str">
        <f t="shared" si="340"/>
        <v/>
      </c>
      <c r="AM349" s="57">
        <f t="shared" si="341"/>
        <v>0</v>
      </c>
      <c r="AN349" s="56" t="str">
        <f t="shared" si="342"/>
        <v/>
      </c>
      <c r="AO349" s="57" t="str">
        <f t="shared" si="343"/>
        <v/>
      </c>
      <c r="AP349" s="58" t="str">
        <f t="shared" si="344"/>
        <v/>
      </c>
      <c r="AQ349" s="59" t="str">
        <f t="shared" si="345"/>
        <v/>
      </c>
      <c r="AR349" s="57">
        <f t="shared" si="346"/>
        <v>0</v>
      </c>
      <c r="AS349" s="56" t="str">
        <f t="shared" si="347"/>
        <v/>
      </c>
      <c r="AT349" s="57" t="str">
        <f t="shared" si="348"/>
        <v/>
      </c>
      <c r="AU349" s="58" t="str">
        <f t="shared" si="349"/>
        <v/>
      </c>
      <c r="AV349" s="59" t="str">
        <f t="shared" si="350"/>
        <v/>
      </c>
      <c r="AW349" s="60">
        <f t="shared" si="351"/>
        <v>0</v>
      </c>
      <c r="AX349" s="94"/>
      <c r="AY349" s="258">
        <v>47</v>
      </c>
      <c r="AZ349" s="424" t="s">
        <v>298</v>
      </c>
      <c r="BA349" s="422"/>
      <c r="BB349" s="259"/>
      <c r="BC349" s="260"/>
      <c r="BD349" s="185"/>
      <c r="BE349" s="185" t="s">
        <v>99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52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353"/>
        <v/>
      </c>
      <c r="W350" s="110" t="str">
        <f t="shared" si="354"/>
        <v/>
      </c>
      <c r="X350" s="110" t="str">
        <f t="shared" si="355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31"/>
        <v>1</v>
      </c>
      <c r="AC350" s="27" t="str">
        <f t="shared" si="332"/>
        <v>@</v>
      </c>
      <c r="AD350" s="27">
        <f t="shared" si="333"/>
        <v>0</v>
      </c>
      <c r="AE350" s="27">
        <f t="shared" si="334"/>
        <v>0</v>
      </c>
      <c r="AF350" s="34">
        <f t="shared" si="335"/>
        <v>70368744177664</v>
      </c>
      <c r="AG350" s="218">
        <f t="shared" si="336"/>
        <v>0</v>
      </c>
      <c r="AH350" s="94"/>
      <c r="AI350" s="56" t="str">
        <f t="shared" si="337"/>
        <v/>
      </c>
      <c r="AJ350" s="57" t="str">
        <f t="shared" si="338"/>
        <v/>
      </c>
      <c r="AK350" s="58" t="str">
        <f t="shared" si="339"/>
        <v/>
      </c>
      <c r="AL350" s="59" t="str">
        <f t="shared" si="340"/>
        <v/>
      </c>
      <c r="AM350" s="57">
        <f t="shared" si="341"/>
        <v>0</v>
      </c>
      <c r="AN350" s="56" t="str">
        <f t="shared" si="342"/>
        <v/>
      </c>
      <c r="AO350" s="57" t="str">
        <f t="shared" si="343"/>
        <v/>
      </c>
      <c r="AP350" s="58" t="str">
        <f t="shared" si="344"/>
        <v/>
      </c>
      <c r="AQ350" s="59" t="str">
        <f t="shared" si="345"/>
        <v/>
      </c>
      <c r="AR350" s="57">
        <f t="shared" si="346"/>
        <v>0</v>
      </c>
      <c r="AS350" s="56" t="str">
        <f t="shared" si="347"/>
        <v/>
      </c>
      <c r="AT350" s="57" t="str">
        <f t="shared" si="348"/>
        <v/>
      </c>
      <c r="AU350" s="58" t="str">
        <f t="shared" si="349"/>
        <v/>
      </c>
      <c r="AV350" s="59" t="str">
        <f t="shared" si="350"/>
        <v/>
      </c>
      <c r="AW350" s="60">
        <f t="shared" si="351"/>
        <v>0</v>
      </c>
      <c r="AX350" s="94"/>
      <c r="AY350" s="258">
        <v>48</v>
      </c>
      <c r="AZ350" s="424" t="s">
        <v>298</v>
      </c>
      <c r="BA350" s="422"/>
      <c r="BB350" s="259"/>
      <c r="BC350" s="260"/>
      <c r="BD350" s="185"/>
      <c r="BE350" s="185" t="s">
        <v>184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52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353"/>
        <v/>
      </c>
      <c r="W351" s="113" t="str">
        <f t="shared" si="354"/>
        <v/>
      </c>
      <c r="X351" s="113" t="str">
        <f t="shared" si="355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31"/>
        <v>1</v>
      </c>
      <c r="AC351" s="78" t="str">
        <f t="shared" si="332"/>
        <v>@</v>
      </c>
      <c r="AD351" s="78">
        <f t="shared" si="333"/>
        <v>0</v>
      </c>
      <c r="AE351" s="78">
        <f t="shared" si="334"/>
        <v>0</v>
      </c>
      <c r="AF351" s="79">
        <f t="shared" si="335"/>
        <v>140737488355328</v>
      </c>
      <c r="AG351" s="219">
        <f t="shared" si="336"/>
        <v>0</v>
      </c>
      <c r="AH351" s="94"/>
      <c r="AI351" s="87" t="str">
        <f t="shared" si="337"/>
        <v/>
      </c>
      <c r="AJ351" s="88" t="str">
        <f t="shared" si="338"/>
        <v/>
      </c>
      <c r="AK351" s="89" t="str">
        <f t="shared" si="339"/>
        <v/>
      </c>
      <c r="AL351" s="90" t="str">
        <f t="shared" si="340"/>
        <v/>
      </c>
      <c r="AM351" s="88">
        <f t="shared" si="341"/>
        <v>0</v>
      </c>
      <c r="AN351" s="87" t="str">
        <f t="shared" si="342"/>
        <v/>
      </c>
      <c r="AO351" s="88" t="str">
        <f t="shared" si="343"/>
        <v/>
      </c>
      <c r="AP351" s="89" t="str">
        <f t="shared" si="344"/>
        <v/>
      </c>
      <c r="AQ351" s="90" t="str">
        <f t="shared" si="345"/>
        <v/>
      </c>
      <c r="AR351" s="88">
        <f t="shared" si="346"/>
        <v>0</v>
      </c>
      <c r="AS351" s="87" t="str">
        <f t="shared" si="347"/>
        <v/>
      </c>
      <c r="AT351" s="88" t="str">
        <f t="shared" si="348"/>
        <v/>
      </c>
      <c r="AU351" s="89" t="str">
        <f t="shared" si="349"/>
        <v/>
      </c>
      <c r="AV351" s="90" t="str">
        <f t="shared" si="350"/>
        <v/>
      </c>
      <c r="AW351" s="91">
        <f t="shared" si="351"/>
        <v>0</v>
      </c>
      <c r="AX351" s="94"/>
      <c r="AY351" s="262">
        <v>49</v>
      </c>
      <c r="AZ351" s="425" t="s">
        <v>298</v>
      </c>
      <c r="BA351" s="191"/>
      <c r="BB351" s="263"/>
      <c r="BC351" s="264"/>
      <c r="BD351" s="186"/>
      <c r="BE351" s="186" t="s">
        <v>114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52"/>
        <v>{"key_code":"international1"}</v>
      </c>
      <c r="BO351" s="393"/>
      <c r="BP351" s="394" t="s">
        <v>1125</v>
      </c>
    </row>
    <row r="353" spans="52:62">
      <c r="AZ353" s="565" t="s">
        <v>588</v>
      </c>
      <c r="BA353" s="565"/>
      <c r="BB353" s="565"/>
      <c r="BC353" s="572" t="s">
        <v>1116</v>
      </c>
      <c r="BD353" s="572"/>
      <c r="BE353" s="572"/>
      <c r="BF353" s="572"/>
      <c r="BG353" s="572"/>
      <c r="BH353" s="572"/>
      <c r="BI353" s="572"/>
      <c r="BJ353" s="572"/>
    </row>
    <row r="354" spans="52:62">
      <c r="AZ354" s="566" t="s">
        <v>589</v>
      </c>
      <c r="BA354" s="566"/>
      <c r="BB354" s="566"/>
      <c r="BC354" s="573" t="s">
        <v>1064</v>
      </c>
      <c r="BD354" s="573"/>
      <c r="BE354" s="573"/>
      <c r="BF354" s="573"/>
      <c r="BG354" s="573"/>
      <c r="BH354" s="573"/>
      <c r="BI354" s="573"/>
      <c r="BJ354" s="573"/>
    </row>
    <row r="356" spans="52:62">
      <c r="AZ356" s="555" t="s">
        <v>1044</v>
      </c>
      <c r="BA356" s="555"/>
      <c r="BB356" s="555"/>
      <c r="BC356" s="444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BC353:BJ353"/>
    <mergeCell ref="BC354:BJ354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590</v>
      </c>
      <c r="D1" s="131" t="s">
        <v>591</v>
      </c>
      <c r="E1" s="131"/>
      <c r="F1" s="131"/>
      <c r="G1" s="131"/>
      <c r="H1" s="33" t="s">
        <v>592</v>
      </c>
      <c r="I1" s="49" t="s">
        <v>593</v>
      </c>
      <c r="J1" s="50" t="s">
        <v>194</v>
      </c>
      <c r="K1" s="51" t="s">
        <v>263</v>
      </c>
    </row>
    <row r="2" spans="1:13">
      <c r="A2" t="s">
        <v>594</v>
      </c>
      <c r="E2" s="575" t="s">
        <v>1128</v>
      </c>
      <c r="F2" s="582"/>
      <c r="G2" s="576"/>
    </row>
    <row r="3" spans="1:13">
      <c r="A3" s="41" t="s">
        <v>595</v>
      </c>
      <c r="B3" s="42" t="s">
        <v>596</v>
      </c>
      <c r="C3" s="275" t="s">
        <v>716</v>
      </c>
      <c r="D3" s="37" t="s">
        <v>597</v>
      </c>
      <c r="E3" s="469">
        <v>1</v>
      </c>
      <c r="F3" s="470">
        <v>2</v>
      </c>
      <c r="G3" s="471">
        <v>3</v>
      </c>
      <c r="H3" s="372" t="s">
        <v>598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5" t="s">
        <v>67</v>
      </c>
      <c r="B4" s="446" t="s">
        <v>600</v>
      </c>
      <c r="C4" s="472">
        <v>1</v>
      </c>
      <c r="D4" s="447" t="str">
        <f t="shared" ref="D4:D67" si="0">_xlfn.CONCAT(I4:M4)</f>
        <v>{"key_code":"a"}</v>
      </c>
      <c r="E4" s="475">
        <f t="shared" ref="E4:G23" si="1">COUNTIFS(出力かな,$A4,入力キー数,E$3)</f>
        <v>1</v>
      </c>
      <c r="F4" s="476">
        <f t="shared" si="1"/>
        <v>0</v>
      </c>
      <c r="G4" s="477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542</v>
      </c>
      <c r="B5" s="22" t="s">
        <v>601</v>
      </c>
      <c r="C5" s="473">
        <v>1</v>
      </c>
      <c r="D5" s="10" t="str">
        <f t="shared" si="0"/>
        <v>{"key_code":"b"},{"key_code":"a"}</v>
      </c>
      <c r="E5" s="478">
        <f t="shared" si="1"/>
        <v>0</v>
      </c>
      <c r="F5" s="479">
        <f t="shared" si="1"/>
        <v>1</v>
      </c>
      <c r="G5" s="480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531</v>
      </c>
      <c r="B6" s="22" t="s">
        <v>602</v>
      </c>
      <c r="C6" s="473">
        <v>1</v>
      </c>
      <c r="D6" s="10" t="str">
        <f t="shared" si="0"/>
        <v>{"key_code":"b"},{"key_code":"e"}</v>
      </c>
      <c r="E6" s="478">
        <f t="shared" si="1"/>
        <v>0</v>
      </c>
      <c r="F6" s="479">
        <f t="shared" si="1"/>
        <v>1</v>
      </c>
      <c r="G6" s="480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541</v>
      </c>
      <c r="B7" s="22" t="s">
        <v>603</v>
      </c>
      <c r="C7" s="473">
        <v>1</v>
      </c>
      <c r="D7" s="10" t="str">
        <f t="shared" si="0"/>
        <v>{"key_code":"b"},{"key_code":"i"}</v>
      </c>
      <c r="E7" s="478">
        <f t="shared" si="1"/>
        <v>0</v>
      </c>
      <c r="F7" s="479">
        <f t="shared" si="1"/>
        <v>1</v>
      </c>
      <c r="G7" s="480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540</v>
      </c>
      <c r="B8" s="22" t="s">
        <v>604</v>
      </c>
      <c r="C8" s="473">
        <v>1</v>
      </c>
      <c r="D8" s="10" t="str">
        <f t="shared" si="0"/>
        <v>{"key_code":"b"},{"key_code":"o"}</v>
      </c>
      <c r="E8" s="478">
        <f t="shared" si="1"/>
        <v>0</v>
      </c>
      <c r="F8" s="479">
        <f t="shared" si="1"/>
        <v>1</v>
      </c>
      <c r="G8" s="480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529</v>
      </c>
      <c r="B9" s="22" t="s">
        <v>605</v>
      </c>
      <c r="C9" s="473">
        <v>1</v>
      </c>
      <c r="D9" s="10" t="str">
        <f t="shared" si="0"/>
        <v>{"key_code":"b"},{"key_code":"u"}</v>
      </c>
      <c r="E9" s="478">
        <f t="shared" si="1"/>
        <v>0</v>
      </c>
      <c r="F9" s="479">
        <f t="shared" si="1"/>
        <v>1</v>
      </c>
      <c r="G9" s="480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472</v>
      </c>
      <c r="B10" s="22" t="s">
        <v>844</v>
      </c>
      <c r="C10" s="473">
        <v>1</v>
      </c>
      <c r="D10" s="10" t="str">
        <f t="shared" si="0"/>
        <v>{"key_code":"b"},{"key_code":"y"},{"key_code":"a"}</v>
      </c>
      <c r="E10" s="478">
        <f t="shared" si="1"/>
        <v>0</v>
      </c>
      <c r="F10" s="479">
        <f t="shared" si="1"/>
        <v>0</v>
      </c>
      <c r="G10" s="480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845</v>
      </c>
      <c r="B11" s="22" t="s">
        <v>846</v>
      </c>
      <c r="C11" s="473">
        <v>1</v>
      </c>
      <c r="D11" s="10" t="str">
        <f t="shared" si="0"/>
        <v>{"key_code":"b"},{"key_code":"y"},{"key_code":"e"}</v>
      </c>
      <c r="E11" s="478">
        <f t="shared" si="1"/>
        <v>0</v>
      </c>
      <c r="F11" s="479">
        <f t="shared" si="1"/>
        <v>0</v>
      </c>
      <c r="G11" s="480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847</v>
      </c>
      <c r="B12" s="22" t="s">
        <v>848</v>
      </c>
      <c r="C12" s="473">
        <v>1</v>
      </c>
      <c r="D12" s="10" t="str">
        <f t="shared" si="0"/>
        <v>{"key_code":"b"},{"key_code":"y"},{"key_code":"i"}</v>
      </c>
      <c r="E12" s="478">
        <f t="shared" si="1"/>
        <v>0</v>
      </c>
      <c r="F12" s="479">
        <f t="shared" si="1"/>
        <v>0</v>
      </c>
      <c r="G12" s="480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474</v>
      </c>
      <c r="B13" s="22" t="s">
        <v>849</v>
      </c>
      <c r="C13" s="473">
        <v>1</v>
      </c>
      <c r="D13" s="10" t="str">
        <f t="shared" si="0"/>
        <v>{"key_code":"b"},{"key_code":"y"},{"key_code":"o"}</v>
      </c>
      <c r="E13" s="478">
        <f t="shared" si="1"/>
        <v>0</v>
      </c>
      <c r="F13" s="479">
        <f t="shared" si="1"/>
        <v>0</v>
      </c>
      <c r="G13" s="480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473</v>
      </c>
      <c r="B14" s="22" t="s">
        <v>850</v>
      </c>
      <c r="C14" s="473">
        <v>1</v>
      </c>
      <c r="D14" s="10" t="str">
        <f t="shared" si="0"/>
        <v>{"key_code":"b"},{"key_code":"y"},{"key_code":"u"}</v>
      </c>
      <c r="E14" s="478">
        <f t="shared" si="1"/>
        <v>0</v>
      </c>
      <c r="F14" s="479">
        <f t="shared" si="1"/>
        <v>0</v>
      </c>
      <c r="G14" s="480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528</v>
      </c>
      <c r="B15" s="22" t="s">
        <v>606</v>
      </c>
      <c r="C15" s="473">
        <v>1</v>
      </c>
      <c r="D15" s="10" t="str">
        <f t="shared" si="0"/>
        <v>{"key_code":"d"},{"key_code":"a"}</v>
      </c>
      <c r="E15" s="478">
        <f t="shared" si="1"/>
        <v>0</v>
      </c>
      <c r="F15" s="479">
        <f t="shared" si="1"/>
        <v>1</v>
      </c>
      <c r="G15" s="480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533</v>
      </c>
      <c r="B16" s="22" t="s">
        <v>607</v>
      </c>
      <c r="C16" s="473">
        <v>1</v>
      </c>
      <c r="D16" s="10" t="str">
        <f t="shared" si="0"/>
        <v>{"key_code":"d"},{"key_code":"e"}</v>
      </c>
      <c r="E16" s="478">
        <f t="shared" si="1"/>
        <v>0</v>
      </c>
      <c r="F16" s="479">
        <f t="shared" si="1"/>
        <v>1</v>
      </c>
      <c r="G16" s="480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851</v>
      </c>
      <c r="B17" s="22" t="s">
        <v>852</v>
      </c>
      <c r="C17" s="473">
        <v>1</v>
      </c>
      <c r="D17" s="10" t="str">
        <f t="shared" si="0"/>
        <v>{"key_code":"d"},{"key_code":"h"},{"key_code":"a"}</v>
      </c>
      <c r="E17" s="478">
        <f t="shared" si="1"/>
        <v>0</v>
      </c>
      <c r="F17" s="479">
        <f t="shared" si="1"/>
        <v>0</v>
      </c>
      <c r="G17" s="480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853</v>
      </c>
      <c r="B18" s="22" t="s">
        <v>854</v>
      </c>
      <c r="C18" s="473">
        <v>1</v>
      </c>
      <c r="D18" s="10" t="str">
        <f t="shared" si="0"/>
        <v>{"key_code":"d"},{"key_code":"h"},{"key_code":"e"}</v>
      </c>
      <c r="E18" s="478">
        <f t="shared" si="1"/>
        <v>0</v>
      </c>
      <c r="F18" s="479">
        <f t="shared" si="1"/>
        <v>0</v>
      </c>
      <c r="G18" s="480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480</v>
      </c>
      <c r="B19" s="22" t="s">
        <v>855</v>
      </c>
      <c r="C19" s="473">
        <v>1</v>
      </c>
      <c r="D19" s="10" t="str">
        <f t="shared" si="0"/>
        <v>{"key_code":"d"},{"key_code":"h"},{"key_code":"i"}</v>
      </c>
      <c r="E19" s="478">
        <f t="shared" si="1"/>
        <v>0</v>
      </c>
      <c r="F19" s="479">
        <f t="shared" si="1"/>
        <v>0</v>
      </c>
      <c r="G19" s="480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856</v>
      </c>
      <c r="B20" s="22" t="s">
        <v>857</v>
      </c>
      <c r="C20" s="473">
        <v>1</v>
      </c>
      <c r="D20" s="10" t="str">
        <f t="shared" si="0"/>
        <v>{"key_code":"d"},{"key_code":"h"},{"key_code":"o"}</v>
      </c>
      <c r="E20" s="478">
        <f t="shared" si="1"/>
        <v>0</v>
      </c>
      <c r="F20" s="479">
        <f t="shared" si="1"/>
        <v>0</v>
      </c>
      <c r="G20" s="480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481</v>
      </c>
      <c r="B21" s="22" t="s">
        <v>858</v>
      </c>
      <c r="C21" s="473">
        <v>1</v>
      </c>
      <c r="D21" s="10" t="str">
        <f t="shared" si="0"/>
        <v>{"key_code":"d"},{"key_code":"h"},{"key_code":"u"}</v>
      </c>
      <c r="E21" s="478">
        <f t="shared" si="1"/>
        <v>0</v>
      </c>
      <c r="F21" s="479">
        <f t="shared" si="1"/>
        <v>0</v>
      </c>
      <c r="G21" s="480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539</v>
      </c>
      <c r="B22" s="22" t="s">
        <v>608</v>
      </c>
      <c r="C22" s="473">
        <v>1</v>
      </c>
      <c r="D22" s="10" t="str">
        <f t="shared" si="0"/>
        <v>{"key_code":"d"},{"key_code":"i"}</v>
      </c>
      <c r="E22" s="478">
        <f t="shared" si="1"/>
        <v>0</v>
      </c>
      <c r="F22" s="479">
        <f t="shared" si="1"/>
        <v>1</v>
      </c>
      <c r="G22" s="480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537</v>
      </c>
      <c r="B23" s="22" t="s">
        <v>609</v>
      </c>
      <c r="C23" s="473">
        <v>1</v>
      </c>
      <c r="D23" s="10" t="str">
        <f t="shared" si="0"/>
        <v>{"key_code":"d"},{"key_code":"o"}</v>
      </c>
      <c r="E23" s="478">
        <f t="shared" si="1"/>
        <v>0</v>
      </c>
      <c r="F23" s="479">
        <f t="shared" si="1"/>
        <v>1</v>
      </c>
      <c r="G23" s="480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527</v>
      </c>
      <c r="B24" s="22" t="s">
        <v>610</v>
      </c>
      <c r="C24" s="473">
        <v>1</v>
      </c>
      <c r="D24" s="10" t="str">
        <f t="shared" si="0"/>
        <v>{"key_code":"d"},{"key_code":"u"}</v>
      </c>
      <c r="E24" s="478">
        <f t="shared" ref="E24:G43" si="8">COUNTIFS(出力かな,$A24,入力キー数,E$3)</f>
        <v>0</v>
      </c>
      <c r="F24" s="479">
        <f t="shared" si="8"/>
        <v>1</v>
      </c>
      <c r="G24" s="480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859</v>
      </c>
      <c r="B25" s="22" t="s">
        <v>860</v>
      </c>
      <c r="C25" s="473">
        <v>1</v>
      </c>
      <c r="D25" s="10" t="str">
        <f t="shared" si="0"/>
        <v>{"key_code":"d"},{"key_code":"w"},{"key_code":"a"}</v>
      </c>
      <c r="E25" s="478">
        <f t="shared" si="8"/>
        <v>0</v>
      </c>
      <c r="F25" s="479">
        <f t="shared" si="8"/>
        <v>0</v>
      </c>
      <c r="G25" s="480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861</v>
      </c>
      <c r="B26" s="22" t="s">
        <v>862</v>
      </c>
      <c r="C26" s="473">
        <v>1</v>
      </c>
      <c r="D26" s="10" t="str">
        <f t="shared" si="0"/>
        <v>{"key_code":"d"},{"key_code":"w"},{"key_code":"e"}</v>
      </c>
      <c r="E26" s="478">
        <f t="shared" si="8"/>
        <v>0</v>
      </c>
      <c r="F26" s="479">
        <f t="shared" si="8"/>
        <v>0</v>
      </c>
      <c r="G26" s="480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863</v>
      </c>
      <c r="B27" s="22" t="s">
        <v>864</v>
      </c>
      <c r="C27" s="473">
        <v>1</v>
      </c>
      <c r="D27" s="10" t="str">
        <f t="shared" si="0"/>
        <v>{"key_code":"d"},{"key_code":"w"},{"key_code":"i"}</v>
      </c>
      <c r="E27" s="478">
        <f t="shared" si="8"/>
        <v>0</v>
      </c>
      <c r="F27" s="479">
        <f t="shared" si="8"/>
        <v>0</v>
      </c>
      <c r="G27" s="480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865</v>
      </c>
      <c r="B28" s="22" t="s">
        <v>866</v>
      </c>
      <c r="C28" s="473">
        <v>1</v>
      </c>
      <c r="D28" s="10" t="str">
        <f t="shared" si="0"/>
        <v>{"key_code":"d"},{"key_code":"w"},{"key_code":"o"}</v>
      </c>
      <c r="E28" s="478">
        <f t="shared" si="8"/>
        <v>0</v>
      </c>
      <c r="F28" s="479">
        <f t="shared" si="8"/>
        <v>0</v>
      </c>
      <c r="G28" s="480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483</v>
      </c>
      <c r="B29" s="22" t="s">
        <v>867</v>
      </c>
      <c r="C29" s="473">
        <v>1</v>
      </c>
      <c r="D29" s="10" t="str">
        <f t="shared" si="0"/>
        <v>{"key_code":"d"},{"key_code":"w"},{"key_code":"u"}</v>
      </c>
      <c r="E29" s="478">
        <f t="shared" si="8"/>
        <v>0</v>
      </c>
      <c r="F29" s="479">
        <f t="shared" si="8"/>
        <v>0</v>
      </c>
      <c r="G29" s="480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469</v>
      </c>
      <c r="B30" s="22" t="s">
        <v>868</v>
      </c>
      <c r="C30" s="473">
        <v>1</v>
      </c>
      <c r="D30" s="10" t="str">
        <f t="shared" si="0"/>
        <v>{"key_code":"d"},{"key_code":"y"},{"key_code":"a"}</v>
      </c>
      <c r="E30" s="478">
        <f t="shared" si="8"/>
        <v>0</v>
      </c>
      <c r="F30" s="479">
        <f t="shared" si="8"/>
        <v>0</v>
      </c>
      <c r="G30" s="480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487</v>
      </c>
      <c r="B31" s="22" t="s">
        <v>869</v>
      </c>
      <c r="C31" s="473">
        <v>1</v>
      </c>
      <c r="D31" s="10" t="str">
        <f t="shared" si="0"/>
        <v>{"key_code":"d"},{"key_code":"y"},{"key_code":"e"}</v>
      </c>
      <c r="E31" s="478">
        <f t="shared" si="8"/>
        <v>0</v>
      </c>
      <c r="F31" s="479">
        <f t="shared" si="8"/>
        <v>0</v>
      </c>
      <c r="G31" s="480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870</v>
      </c>
      <c r="B32" s="22" t="s">
        <v>871</v>
      </c>
      <c r="C32" s="473">
        <v>1</v>
      </c>
      <c r="D32" s="10" t="str">
        <f t="shared" si="0"/>
        <v>{"key_code":"d"},{"key_code":"y"},{"key_code":"i"}</v>
      </c>
      <c r="E32" s="478">
        <f t="shared" si="8"/>
        <v>0</v>
      </c>
      <c r="F32" s="479">
        <f t="shared" si="8"/>
        <v>0</v>
      </c>
      <c r="G32" s="480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471</v>
      </c>
      <c r="B33" s="22" t="s">
        <v>872</v>
      </c>
      <c r="C33" s="473">
        <v>1</v>
      </c>
      <c r="D33" s="10" t="str">
        <f t="shared" si="0"/>
        <v>{"key_code":"d"},{"key_code":"y"},{"key_code":"o"}</v>
      </c>
      <c r="E33" s="478">
        <f t="shared" si="8"/>
        <v>0</v>
      </c>
      <c r="F33" s="479">
        <f t="shared" si="8"/>
        <v>0</v>
      </c>
      <c r="G33" s="480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470</v>
      </c>
      <c r="B34" s="22" t="s">
        <v>873</v>
      </c>
      <c r="C34" s="473">
        <v>1</v>
      </c>
      <c r="D34" s="10" t="str">
        <f t="shared" si="0"/>
        <v>{"key_code":"d"},{"key_code":"y"},{"key_code":"u"}</v>
      </c>
      <c r="E34" s="478">
        <f t="shared" si="8"/>
        <v>0</v>
      </c>
      <c r="F34" s="479">
        <f t="shared" si="8"/>
        <v>0</v>
      </c>
      <c r="G34" s="480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73">
        <v>1</v>
      </c>
      <c r="D35" s="10" t="str">
        <f t="shared" si="0"/>
        <v>{"key_code":"e"}</v>
      </c>
      <c r="E35" s="478">
        <f t="shared" si="8"/>
        <v>1</v>
      </c>
      <c r="F35" s="479">
        <f t="shared" si="8"/>
        <v>0</v>
      </c>
      <c r="G35" s="480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488</v>
      </c>
      <c r="B36" s="22" t="s">
        <v>874</v>
      </c>
      <c r="C36" s="473">
        <v>1</v>
      </c>
      <c r="D36" s="10" t="str">
        <f t="shared" si="0"/>
        <v>{"key_code":"f"},{"key_code":"a"}</v>
      </c>
      <c r="E36" s="478">
        <f t="shared" si="8"/>
        <v>0</v>
      </c>
      <c r="F36" s="479">
        <f t="shared" si="8"/>
        <v>0</v>
      </c>
      <c r="G36" s="480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490</v>
      </c>
      <c r="B37" s="22" t="s">
        <v>875</v>
      </c>
      <c r="C37" s="473">
        <v>1</v>
      </c>
      <c r="D37" s="10" t="str">
        <f t="shared" si="0"/>
        <v>{"key_code":"f"},{"key_code":"e"}</v>
      </c>
      <c r="E37" s="478">
        <f t="shared" si="8"/>
        <v>0</v>
      </c>
      <c r="F37" s="479">
        <f t="shared" si="8"/>
        <v>0</v>
      </c>
      <c r="G37" s="480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489</v>
      </c>
      <c r="B38" s="22" t="s">
        <v>876</v>
      </c>
      <c r="C38" s="473">
        <v>1</v>
      </c>
      <c r="D38" s="10" t="str">
        <f t="shared" si="0"/>
        <v>{"key_code":"f"},{"key_code":"i"}</v>
      </c>
      <c r="E38" s="478">
        <f t="shared" si="8"/>
        <v>0</v>
      </c>
      <c r="F38" s="479">
        <f t="shared" si="8"/>
        <v>0</v>
      </c>
      <c r="G38" s="480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491</v>
      </c>
      <c r="B39" s="22" t="s">
        <v>877</v>
      </c>
      <c r="C39" s="473">
        <v>1</v>
      </c>
      <c r="D39" s="10" t="str">
        <f t="shared" si="0"/>
        <v>{"key_code":"f"},{"key_code":"o"}</v>
      </c>
      <c r="E39" s="478">
        <f t="shared" si="8"/>
        <v>0</v>
      </c>
      <c r="F39" s="479">
        <f t="shared" si="8"/>
        <v>0</v>
      </c>
      <c r="G39" s="480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878</v>
      </c>
      <c r="B40" s="22" t="s">
        <v>879</v>
      </c>
      <c r="C40" s="473">
        <v>1</v>
      </c>
      <c r="D40" s="10" t="str">
        <f t="shared" si="0"/>
        <v>{"key_code":"f"},{"key_code":"w"},{"key_code":"u"}</v>
      </c>
      <c r="E40" s="478">
        <f t="shared" si="8"/>
        <v>0</v>
      </c>
      <c r="F40" s="479">
        <f t="shared" si="8"/>
        <v>0</v>
      </c>
      <c r="G40" s="480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880</v>
      </c>
      <c r="B41" s="22" t="s">
        <v>881</v>
      </c>
      <c r="C41" s="473">
        <v>1</v>
      </c>
      <c r="D41" s="10" t="str">
        <f t="shared" si="0"/>
        <v>{"key_code":"f"},{"key_code":"y"},{"key_code":"a"}</v>
      </c>
      <c r="E41" s="478">
        <f t="shared" si="8"/>
        <v>0</v>
      </c>
      <c r="F41" s="479">
        <f t="shared" si="8"/>
        <v>0</v>
      </c>
      <c r="G41" s="480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882</v>
      </c>
      <c r="B42" s="22" t="s">
        <v>883</v>
      </c>
      <c r="C42" s="473">
        <v>1</v>
      </c>
      <c r="D42" s="10" t="str">
        <f t="shared" si="0"/>
        <v>{"key_code":"f"},{"key_code":"y"},{"key_code":"o"}</v>
      </c>
      <c r="E42" s="478">
        <f t="shared" si="8"/>
        <v>0</v>
      </c>
      <c r="F42" s="479">
        <f t="shared" si="8"/>
        <v>0</v>
      </c>
      <c r="G42" s="480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492</v>
      </c>
      <c r="B43" s="22" t="s">
        <v>884</v>
      </c>
      <c r="C43" s="473">
        <v>1</v>
      </c>
      <c r="D43" s="10" t="str">
        <f t="shared" si="0"/>
        <v>{"key_code":"f"},{"key_code":"y"},{"key_code":"u"}</v>
      </c>
      <c r="E43" s="478">
        <f t="shared" si="8"/>
        <v>0</v>
      </c>
      <c r="F43" s="479">
        <f t="shared" si="8"/>
        <v>0</v>
      </c>
      <c r="G43" s="480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538</v>
      </c>
      <c r="B44" s="22" t="s">
        <v>611</v>
      </c>
      <c r="C44" s="473">
        <v>1</v>
      </c>
      <c r="D44" s="10" t="str">
        <f t="shared" si="0"/>
        <v>{"key_code":"g"},{"key_code":"a"}</v>
      </c>
      <c r="E44" s="478">
        <f t="shared" ref="E44:G63" si="9">COUNTIFS(出力かな,$A44,入力キー数,E$3)</f>
        <v>0</v>
      </c>
      <c r="F44" s="479">
        <f t="shared" si="9"/>
        <v>1</v>
      </c>
      <c r="G44" s="480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532</v>
      </c>
      <c r="B45" s="22" t="s">
        <v>612</v>
      </c>
      <c r="C45" s="473">
        <v>1</v>
      </c>
      <c r="D45" s="10" t="str">
        <f t="shared" si="0"/>
        <v>{"key_code":"g"},{"key_code":"e"}</v>
      </c>
      <c r="E45" s="478">
        <f t="shared" si="9"/>
        <v>0</v>
      </c>
      <c r="F45" s="479">
        <f t="shared" si="9"/>
        <v>1</v>
      </c>
      <c r="G45" s="480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536</v>
      </c>
      <c r="B46" s="22" t="s">
        <v>613</v>
      </c>
      <c r="C46" s="473">
        <v>1</v>
      </c>
      <c r="D46" s="10" t="str">
        <f t="shared" si="0"/>
        <v>{"key_code":"g"},{"key_code":"i"}</v>
      </c>
      <c r="E46" s="478">
        <f t="shared" si="9"/>
        <v>0</v>
      </c>
      <c r="F46" s="479">
        <f t="shared" si="9"/>
        <v>1</v>
      </c>
      <c r="G46" s="480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543</v>
      </c>
      <c r="B47" s="22" t="s">
        <v>614</v>
      </c>
      <c r="C47" s="473">
        <v>1</v>
      </c>
      <c r="D47" s="10" t="str">
        <f t="shared" si="0"/>
        <v>{"key_code":"g"},{"key_code":"o"}</v>
      </c>
      <c r="E47" s="478">
        <f t="shared" si="9"/>
        <v>0</v>
      </c>
      <c r="F47" s="479">
        <f t="shared" si="9"/>
        <v>1</v>
      </c>
      <c r="G47" s="480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525</v>
      </c>
      <c r="B48" s="22" t="s">
        <v>615</v>
      </c>
      <c r="C48" s="473">
        <v>1</v>
      </c>
      <c r="D48" s="10" t="str">
        <f t="shared" si="0"/>
        <v>{"key_code":"g"},{"key_code":"u"}</v>
      </c>
      <c r="E48" s="478">
        <f t="shared" si="9"/>
        <v>0</v>
      </c>
      <c r="F48" s="479">
        <f t="shared" si="9"/>
        <v>1</v>
      </c>
      <c r="G48" s="480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506</v>
      </c>
      <c r="B49" s="22" t="s">
        <v>616</v>
      </c>
      <c r="C49" s="473">
        <v>1</v>
      </c>
      <c r="D49" s="10" t="str">
        <f t="shared" si="0"/>
        <v>{"key_code":"g"},{"key_code":"w"},{"key_code":"a"}</v>
      </c>
      <c r="E49" s="478">
        <f t="shared" si="9"/>
        <v>0</v>
      </c>
      <c r="F49" s="479">
        <f t="shared" si="9"/>
        <v>0</v>
      </c>
      <c r="G49" s="480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508</v>
      </c>
      <c r="B50" s="22" t="s">
        <v>885</v>
      </c>
      <c r="C50" s="473">
        <v>1</v>
      </c>
      <c r="D50" s="10" t="str">
        <f t="shared" si="0"/>
        <v>{"key_code":"g"},{"key_code":"w"},{"key_code":"e"}</v>
      </c>
      <c r="E50" s="478">
        <f t="shared" si="9"/>
        <v>0</v>
      </c>
      <c r="F50" s="479">
        <f t="shared" si="9"/>
        <v>0</v>
      </c>
      <c r="G50" s="480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507</v>
      </c>
      <c r="B51" s="22" t="s">
        <v>886</v>
      </c>
      <c r="C51" s="473">
        <v>1</v>
      </c>
      <c r="D51" s="10" t="str">
        <f t="shared" si="0"/>
        <v>{"key_code":"g"},{"key_code":"w"},{"key_code":"i"}</v>
      </c>
      <c r="E51" s="478">
        <f t="shared" si="9"/>
        <v>0</v>
      </c>
      <c r="F51" s="479">
        <f t="shared" si="9"/>
        <v>0</v>
      </c>
      <c r="G51" s="480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509</v>
      </c>
      <c r="B52" s="22" t="s">
        <v>887</v>
      </c>
      <c r="C52" s="473">
        <v>1</v>
      </c>
      <c r="D52" s="10" t="str">
        <f t="shared" si="0"/>
        <v>{"key_code":"g"},{"key_code":"w"},{"key_code":"o"}</v>
      </c>
      <c r="E52" s="478">
        <f t="shared" si="9"/>
        <v>0</v>
      </c>
      <c r="F52" s="479">
        <f t="shared" si="9"/>
        <v>0</v>
      </c>
      <c r="G52" s="480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617</v>
      </c>
      <c r="B53" s="22" t="s">
        <v>888</v>
      </c>
      <c r="C53" s="473">
        <v>1</v>
      </c>
      <c r="D53" s="10" t="str">
        <f t="shared" si="0"/>
        <v>{"key_code":"g"},{"key_code":"w"},{"key_code":"u"}</v>
      </c>
      <c r="E53" s="478">
        <f t="shared" si="9"/>
        <v>0</v>
      </c>
      <c r="F53" s="479">
        <f t="shared" si="9"/>
        <v>0</v>
      </c>
      <c r="G53" s="480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510</v>
      </c>
      <c r="B54" s="22" t="s">
        <v>889</v>
      </c>
      <c r="C54" s="473">
        <v>1</v>
      </c>
      <c r="D54" s="10" t="str">
        <f t="shared" si="0"/>
        <v>{"key_code":"g"},{"key_code":"w"},{"key_code":"w"}</v>
      </c>
      <c r="E54" s="478">
        <f t="shared" si="9"/>
        <v>0</v>
      </c>
      <c r="F54" s="479">
        <f t="shared" si="9"/>
        <v>0</v>
      </c>
      <c r="G54" s="480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466</v>
      </c>
      <c r="B55" s="22" t="s">
        <v>890</v>
      </c>
      <c r="C55" s="473">
        <v>1</v>
      </c>
      <c r="D55" s="10" t="str">
        <f t="shared" si="0"/>
        <v>{"key_code":"g"},{"key_code":"y"},{"key_code":"a"}</v>
      </c>
      <c r="E55" s="478">
        <f t="shared" si="9"/>
        <v>0</v>
      </c>
      <c r="F55" s="479">
        <f t="shared" si="9"/>
        <v>0</v>
      </c>
      <c r="G55" s="480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891</v>
      </c>
      <c r="B56" s="22" t="s">
        <v>892</v>
      </c>
      <c r="C56" s="473">
        <v>1</v>
      </c>
      <c r="D56" s="10" t="str">
        <f t="shared" si="0"/>
        <v>{"key_code":"g"},{"key_code":"y"},{"key_code":"e"}</v>
      </c>
      <c r="E56" s="478">
        <f t="shared" si="9"/>
        <v>0</v>
      </c>
      <c r="F56" s="479">
        <f t="shared" si="9"/>
        <v>0</v>
      </c>
      <c r="G56" s="480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893</v>
      </c>
      <c r="B57" s="22" t="s">
        <v>894</v>
      </c>
      <c r="C57" s="473">
        <v>1</v>
      </c>
      <c r="D57" s="10" t="str">
        <f t="shared" si="0"/>
        <v>{"key_code":"g"},{"key_code":"y"},{"key_code":"i"}</v>
      </c>
      <c r="E57" s="478">
        <f t="shared" si="9"/>
        <v>0</v>
      </c>
      <c r="F57" s="479">
        <f t="shared" si="9"/>
        <v>0</v>
      </c>
      <c r="G57" s="480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468</v>
      </c>
      <c r="B58" s="22" t="s">
        <v>895</v>
      </c>
      <c r="C58" s="473">
        <v>1</v>
      </c>
      <c r="D58" s="10" t="str">
        <f t="shared" si="0"/>
        <v>{"key_code":"g"},{"key_code":"y"},{"key_code":"o"}</v>
      </c>
      <c r="E58" s="478">
        <f t="shared" si="9"/>
        <v>0</v>
      </c>
      <c r="F58" s="479">
        <f t="shared" si="9"/>
        <v>0</v>
      </c>
      <c r="G58" s="480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467</v>
      </c>
      <c r="B59" s="22" t="s">
        <v>896</v>
      </c>
      <c r="C59" s="473">
        <v>1</v>
      </c>
      <c r="D59" s="10" t="str">
        <f t="shared" si="0"/>
        <v>{"key_code":"g"},{"key_code":"y"},{"key_code":"u"}</v>
      </c>
      <c r="E59" s="478">
        <f t="shared" si="9"/>
        <v>0</v>
      </c>
      <c r="F59" s="479">
        <f t="shared" si="9"/>
        <v>0</v>
      </c>
      <c r="G59" s="480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618</v>
      </c>
      <c r="C60" s="473">
        <v>1</v>
      </c>
      <c r="D60" s="10" t="str">
        <f t="shared" si="0"/>
        <v>{"key_code":"h"},{"key_code":"a"}</v>
      </c>
      <c r="E60" s="478">
        <f t="shared" si="9"/>
        <v>1</v>
      </c>
      <c r="F60" s="479">
        <f t="shared" si="9"/>
        <v>0</v>
      </c>
      <c r="G60" s="480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619</v>
      </c>
      <c r="C61" s="473">
        <v>1</v>
      </c>
      <c r="D61" s="10" t="str">
        <f t="shared" si="0"/>
        <v>{"key_code":"h"},{"key_code":"e"}</v>
      </c>
      <c r="E61" s="478">
        <f t="shared" si="9"/>
        <v>1</v>
      </c>
      <c r="F61" s="479">
        <f t="shared" si="9"/>
        <v>0</v>
      </c>
      <c r="G61" s="480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620</v>
      </c>
      <c r="C62" s="473">
        <v>1</v>
      </c>
      <c r="D62" s="10" t="str">
        <f t="shared" si="0"/>
        <v>{"key_code":"h"},{"key_code":"i"}</v>
      </c>
      <c r="E62" s="478">
        <f t="shared" si="9"/>
        <v>1</v>
      </c>
      <c r="F62" s="479">
        <f t="shared" si="9"/>
        <v>0</v>
      </c>
      <c r="G62" s="480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621</v>
      </c>
      <c r="C63" s="473">
        <v>1</v>
      </c>
      <c r="D63" s="10" t="str">
        <f t="shared" si="0"/>
        <v>{"key_code":"h"},{"key_code":"o"}</v>
      </c>
      <c r="E63" s="478">
        <f t="shared" si="9"/>
        <v>1</v>
      </c>
      <c r="F63" s="479">
        <f t="shared" si="9"/>
        <v>0</v>
      </c>
      <c r="G63" s="480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897</v>
      </c>
      <c r="C64" s="473">
        <v>1</v>
      </c>
      <c r="D64" s="10" t="str">
        <f t="shared" si="0"/>
        <v>{"key_code":"h"},{"key_code":"u"}</v>
      </c>
      <c r="E64" s="478">
        <f t="shared" ref="E64:G83" si="10">COUNTIFS(出力かな,$A64,入力キー数,E$3)</f>
        <v>1</v>
      </c>
      <c r="F64" s="479">
        <f t="shared" si="10"/>
        <v>0</v>
      </c>
      <c r="G64" s="480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568</v>
      </c>
      <c r="B65" s="22" t="s">
        <v>898</v>
      </c>
      <c r="C65" s="473">
        <v>1</v>
      </c>
      <c r="D65" s="10" t="str">
        <f t="shared" si="0"/>
        <v>{"key_code":"h"},{"key_code":"y"},{"key_code":"a"}</v>
      </c>
      <c r="E65" s="478">
        <f t="shared" si="10"/>
        <v>0</v>
      </c>
      <c r="F65" s="479">
        <f t="shared" si="10"/>
        <v>1</v>
      </c>
      <c r="G65" s="480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899</v>
      </c>
      <c r="B66" s="22" t="s">
        <v>900</v>
      </c>
      <c r="C66" s="473">
        <v>1</v>
      </c>
      <c r="D66" s="10" t="str">
        <f t="shared" si="0"/>
        <v>{"key_code":"h"},{"key_code":"y"},{"key_code":"e"}</v>
      </c>
      <c r="E66" s="478">
        <f t="shared" si="10"/>
        <v>0</v>
      </c>
      <c r="F66" s="479">
        <f t="shared" si="10"/>
        <v>0</v>
      </c>
      <c r="G66" s="480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901</v>
      </c>
      <c r="B67" s="22" t="s">
        <v>902</v>
      </c>
      <c r="C67" s="473">
        <v>1</v>
      </c>
      <c r="D67" s="10" t="str">
        <f t="shared" si="0"/>
        <v>{"key_code":"h"},{"key_code":"y"},{"key_code":"i"}</v>
      </c>
      <c r="E67" s="478">
        <f t="shared" si="10"/>
        <v>0</v>
      </c>
      <c r="F67" s="479">
        <f t="shared" si="10"/>
        <v>0</v>
      </c>
      <c r="G67" s="480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570</v>
      </c>
      <c r="B68" s="22" t="s">
        <v>903</v>
      </c>
      <c r="C68" s="473">
        <v>1</v>
      </c>
      <c r="D68" s="10" t="str">
        <f t="shared" ref="D68:D131" si="11">_xlfn.CONCAT(I68:M68)</f>
        <v>{"key_code":"h"},{"key_code":"y"},{"key_code":"o"}</v>
      </c>
      <c r="E68" s="478">
        <f t="shared" si="10"/>
        <v>0</v>
      </c>
      <c r="F68" s="479">
        <f t="shared" si="10"/>
        <v>1</v>
      </c>
      <c r="G68" s="480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569</v>
      </c>
      <c r="B69" s="22" t="s">
        <v>904</v>
      </c>
      <c r="C69" s="473">
        <v>1</v>
      </c>
      <c r="D69" s="10" t="str">
        <f t="shared" si="11"/>
        <v>{"key_code":"h"},{"key_code":"y"},{"key_code":"u"}</v>
      </c>
      <c r="E69" s="478">
        <f t="shared" si="10"/>
        <v>0</v>
      </c>
      <c r="F69" s="479">
        <f t="shared" si="10"/>
        <v>1</v>
      </c>
      <c r="G69" s="480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73">
        <v>1</v>
      </c>
      <c r="D70" s="10" t="str">
        <f t="shared" si="11"/>
        <v>{"key_code":"i"}</v>
      </c>
      <c r="E70" s="478">
        <f t="shared" si="10"/>
        <v>1</v>
      </c>
      <c r="F70" s="479">
        <f t="shared" si="10"/>
        <v>0</v>
      </c>
      <c r="G70" s="480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463</v>
      </c>
      <c r="B71" s="22" t="s">
        <v>905</v>
      </c>
      <c r="C71" s="473">
        <v>1</v>
      </c>
      <c r="D71" s="10" t="str">
        <f t="shared" si="11"/>
        <v>{"key_code":"j"},{"key_code":"a"}</v>
      </c>
      <c r="E71" s="478">
        <f t="shared" si="10"/>
        <v>0</v>
      </c>
      <c r="F71" s="479">
        <f t="shared" si="10"/>
        <v>0</v>
      </c>
      <c r="G71" s="480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486</v>
      </c>
      <c r="B72" s="22" t="s">
        <v>906</v>
      </c>
      <c r="C72" s="473">
        <v>1</v>
      </c>
      <c r="D72" s="10" t="str">
        <f t="shared" si="11"/>
        <v>{"key_code":"j"},{"key_code":"e"}</v>
      </c>
      <c r="E72" s="478">
        <f t="shared" si="10"/>
        <v>0</v>
      </c>
      <c r="F72" s="479">
        <f t="shared" si="10"/>
        <v>0</v>
      </c>
      <c r="G72" s="480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465</v>
      </c>
      <c r="B73" s="22" t="s">
        <v>907</v>
      </c>
      <c r="C73" s="473">
        <v>1</v>
      </c>
      <c r="D73" s="10" t="str">
        <f t="shared" si="11"/>
        <v>{"key_code":"j"},{"key_code":"o"}</v>
      </c>
      <c r="E73" s="478">
        <f t="shared" si="10"/>
        <v>0</v>
      </c>
      <c r="F73" s="479">
        <f t="shared" si="10"/>
        <v>0</v>
      </c>
      <c r="G73" s="480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464</v>
      </c>
      <c r="B74" s="22" t="s">
        <v>908</v>
      </c>
      <c r="C74" s="473">
        <v>1</v>
      </c>
      <c r="D74" s="10" t="str">
        <f t="shared" si="11"/>
        <v>{"key_code":"j"},{"key_code":"u"}</v>
      </c>
      <c r="E74" s="478">
        <f t="shared" si="10"/>
        <v>0</v>
      </c>
      <c r="F74" s="479">
        <f t="shared" si="10"/>
        <v>0</v>
      </c>
      <c r="G74" s="480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623</v>
      </c>
      <c r="C75" s="473">
        <v>1</v>
      </c>
      <c r="D75" s="10" t="str">
        <f t="shared" si="11"/>
        <v>{"key_code":"k"},{"key_code":"a"}</v>
      </c>
      <c r="E75" s="478">
        <f t="shared" si="10"/>
        <v>1</v>
      </c>
      <c r="F75" s="479">
        <f t="shared" si="10"/>
        <v>0</v>
      </c>
      <c r="G75" s="480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624</v>
      </c>
      <c r="C76" s="473">
        <v>1</v>
      </c>
      <c r="D76" s="10" t="str">
        <f t="shared" si="11"/>
        <v>{"key_code":"k"},{"key_code":"e"}</v>
      </c>
      <c r="E76" s="478">
        <f t="shared" si="10"/>
        <v>1</v>
      </c>
      <c r="F76" s="479">
        <f t="shared" si="10"/>
        <v>0</v>
      </c>
      <c r="G76" s="480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625</v>
      </c>
      <c r="C77" s="473">
        <v>1</v>
      </c>
      <c r="D77" s="10" t="str">
        <f t="shared" si="11"/>
        <v>{"key_code":"k"},{"key_code":"i"}</v>
      </c>
      <c r="E77" s="478">
        <f t="shared" si="10"/>
        <v>1</v>
      </c>
      <c r="F77" s="479">
        <f t="shared" si="10"/>
        <v>0</v>
      </c>
      <c r="G77" s="480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626</v>
      </c>
      <c r="C78" s="473">
        <v>1</v>
      </c>
      <c r="D78" s="10" t="str">
        <f t="shared" si="11"/>
        <v>{"key_code":"k"},{"key_code":"o"}</v>
      </c>
      <c r="E78" s="478">
        <f t="shared" si="10"/>
        <v>1</v>
      </c>
      <c r="F78" s="479">
        <f t="shared" si="10"/>
        <v>0</v>
      </c>
      <c r="G78" s="480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627</v>
      </c>
      <c r="C79" s="473">
        <v>1</v>
      </c>
      <c r="D79" s="10" t="str">
        <f t="shared" si="11"/>
        <v>{"key_code":"k"},{"key_code":"u"}</v>
      </c>
      <c r="E79" s="478">
        <f t="shared" si="10"/>
        <v>1</v>
      </c>
      <c r="F79" s="479">
        <f t="shared" si="10"/>
        <v>0</v>
      </c>
      <c r="G79" s="480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559</v>
      </c>
      <c r="B80" s="22" t="s">
        <v>909</v>
      </c>
      <c r="C80" s="473">
        <v>1</v>
      </c>
      <c r="D80" s="10" t="str">
        <f t="shared" si="11"/>
        <v>{"key_code":"k"},{"key_code":"y"},{"key_code":"a"}</v>
      </c>
      <c r="E80" s="478">
        <f t="shared" si="10"/>
        <v>0</v>
      </c>
      <c r="F80" s="479">
        <f t="shared" si="10"/>
        <v>1</v>
      </c>
      <c r="G80" s="480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910</v>
      </c>
      <c r="B81" s="22" t="s">
        <v>911</v>
      </c>
      <c r="C81" s="473">
        <v>1</v>
      </c>
      <c r="D81" s="10" t="str">
        <f t="shared" si="11"/>
        <v>{"key_code":"k"},{"key_code":"y"},{"key_code":"e"}</v>
      </c>
      <c r="E81" s="478">
        <f t="shared" si="10"/>
        <v>0</v>
      </c>
      <c r="F81" s="479">
        <f t="shared" si="10"/>
        <v>0</v>
      </c>
      <c r="G81" s="480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912</v>
      </c>
      <c r="B82" s="22" t="s">
        <v>913</v>
      </c>
      <c r="C82" s="473">
        <v>1</v>
      </c>
      <c r="D82" s="10" t="str">
        <f t="shared" si="11"/>
        <v>{"key_code":"k"},{"key_code":"y"},{"key_code":"i"}</v>
      </c>
      <c r="E82" s="478">
        <f t="shared" si="10"/>
        <v>0</v>
      </c>
      <c r="F82" s="479">
        <f t="shared" si="10"/>
        <v>0</v>
      </c>
      <c r="G82" s="480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561</v>
      </c>
      <c r="B83" s="22" t="s">
        <v>914</v>
      </c>
      <c r="C83" s="473">
        <v>1</v>
      </c>
      <c r="D83" s="10" t="str">
        <f t="shared" si="11"/>
        <v>{"key_code":"k"},{"key_code":"y"},{"key_code":"o"}</v>
      </c>
      <c r="E83" s="478">
        <f t="shared" si="10"/>
        <v>0</v>
      </c>
      <c r="F83" s="479">
        <f t="shared" si="10"/>
        <v>1</v>
      </c>
      <c r="G83" s="480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560</v>
      </c>
      <c r="B84" s="22" t="s">
        <v>915</v>
      </c>
      <c r="C84" s="473">
        <v>1</v>
      </c>
      <c r="D84" s="10" t="str">
        <f t="shared" si="11"/>
        <v>{"key_code":"k"},{"key_code":"y"},{"key_code":"u"}</v>
      </c>
      <c r="E84" s="478">
        <f t="shared" ref="E84:G103" si="18">COUNTIFS(出力かな,$A84,入力キー数,E$3)</f>
        <v>0</v>
      </c>
      <c r="F84" s="479">
        <f t="shared" si="18"/>
        <v>1</v>
      </c>
      <c r="G84" s="480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628</v>
      </c>
      <c r="C85" s="473">
        <v>1</v>
      </c>
      <c r="D85" s="10" t="str">
        <f t="shared" si="11"/>
        <v>{"key_code":"m"},{"key_code":"a"}</v>
      </c>
      <c r="E85" s="478">
        <f t="shared" si="18"/>
        <v>1</v>
      </c>
      <c r="F85" s="479">
        <f t="shared" si="18"/>
        <v>0</v>
      </c>
      <c r="G85" s="480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629</v>
      </c>
      <c r="C86" s="473">
        <v>1</v>
      </c>
      <c r="D86" s="10" t="str">
        <f t="shared" si="11"/>
        <v>{"key_code":"m"},{"key_code":"e"}</v>
      </c>
      <c r="E86" s="478">
        <f t="shared" si="18"/>
        <v>1</v>
      </c>
      <c r="F86" s="479">
        <f t="shared" si="18"/>
        <v>0</v>
      </c>
      <c r="G86" s="480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631</v>
      </c>
      <c r="C87" s="473">
        <v>1</v>
      </c>
      <c r="D87" s="10" t="str">
        <f t="shared" si="11"/>
        <v>{"key_code":"m"},{"key_code":"i"}</v>
      </c>
      <c r="E87" s="478">
        <f t="shared" si="18"/>
        <v>1</v>
      </c>
      <c r="F87" s="479">
        <f t="shared" si="18"/>
        <v>0</v>
      </c>
      <c r="G87" s="480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633</v>
      </c>
      <c r="C88" s="473">
        <v>1</v>
      </c>
      <c r="D88" s="10" t="str">
        <f t="shared" si="11"/>
        <v>{"key_code":"m"},{"key_code":"o"}</v>
      </c>
      <c r="E88" s="478">
        <f t="shared" si="18"/>
        <v>1</v>
      </c>
      <c r="F88" s="479">
        <f t="shared" si="18"/>
        <v>0</v>
      </c>
      <c r="G88" s="480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635</v>
      </c>
      <c r="C89" s="473">
        <v>1</v>
      </c>
      <c r="D89" s="10" t="str">
        <f t="shared" si="11"/>
        <v>{"key_code":"m"},{"key_code":"u"}</v>
      </c>
      <c r="E89" s="478">
        <f t="shared" si="18"/>
        <v>1</v>
      </c>
      <c r="F89" s="479">
        <f t="shared" si="18"/>
        <v>0</v>
      </c>
      <c r="G89" s="480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550</v>
      </c>
      <c r="B90" s="22" t="s">
        <v>916</v>
      </c>
      <c r="C90" s="473">
        <v>1</v>
      </c>
      <c r="D90" s="10" t="str">
        <f t="shared" si="11"/>
        <v>{"key_code":"m"},{"key_code":"y"},{"key_code":"a"}</v>
      </c>
      <c r="E90" s="478">
        <f t="shared" si="18"/>
        <v>0</v>
      </c>
      <c r="F90" s="479">
        <f t="shared" si="18"/>
        <v>1</v>
      </c>
      <c r="G90" s="480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917</v>
      </c>
      <c r="B91" s="22" t="s">
        <v>918</v>
      </c>
      <c r="C91" s="473">
        <v>1</v>
      </c>
      <c r="D91" s="10" t="str">
        <f t="shared" si="11"/>
        <v>{"key_code":"m"},{"key_code":"y"},{"key_code":"e"}</v>
      </c>
      <c r="E91" s="478">
        <f t="shared" si="18"/>
        <v>0</v>
      </c>
      <c r="F91" s="479">
        <f t="shared" si="18"/>
        <v>0</v>
      </c>
      <c r="G91" s="480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919</v>
      </c>
      <c r="B92" s="22" t="s">
        <v>920</v>
      </c>
      <c r="C92" s="473">
        <v>1</v>
      </c>
      <c r="D92" s="10" t="str">
        <f t="shared" si="11"/>
        <v>{"key_code":"m"},{"key_code":"y"},{"key_code":"i"}</v>
      </c>
      <c r="E92" s="478">
        <f t="shared" si="18"/>
        <v>0</v>
      </c>
      <c r="F92" s="479">
        <f t="shared" si="18"/>
        <v>0</v>
      </c>
      <c r="G92" s="480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552</v>
      </c>
      <c r="B93" s="22" t="s">
        <v>921</v>
      </c>
      <c r="C93" s="473">
        <v>1</v>
      </c>
      <c r="D93" s="10" t="str">
        <f t="shared" si="11"/>
        <v>{"key_code":"m"},{"key_code":"y"},{"key_code":"o"}</v>
      </c>
      <c r="E93" s="478">
        <f t="shared" si="18"/>
        <v>0</v>
      </c>
      <c r="F93" s="479">
        <f t="shared" si="18"/>
        <v>1</v>
      </c>
      <c r="G93" s="480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551</v>
      </c>
      <c r="B94" s="22" t="s">
        <v>922</v>
      </c>
      <c r="C94" s="473">
        <v>1</v>
      </c>
      <c r="D94" s="10" t="str">
        <f t="shared" si="11"/>
        <v>{"key_code":"m"},{"key_code":"y"},{"key_code":"u"}</v>
      </c>
      <c r="E94" s="478">
        <f t="shared" si="18"/>
        <v>0</v>
      </c>
      <c r="F94" s="479">
        <f t="shared" si="18"/>
        <v>1</v>
      </c>
      <c r="G94" s="480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636</v>
      </c>
      <c r="C95" s="473">
        <v>1</v>
      </c>
      <c r="D95" s="10" t="str">
        <f t="shared" si="11"/>
        <v>{"key_code":"n"},{"key_code":"a"}</v>
      </c>
      <c r="E95" s="478">
        <f t="shared" si="18"/>
        <v>1</v>
      </c>
      <c r="F95" s="479">
        <f t="shared" si="18"/>
        <v>0</v>
      </c>
      <c r="G95" s="480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637</v>
      </c>
      <c r="C96" s="473">
        <v>1</v>
      </c>
      <c r="D96" s="10" t="str">
        <f t="shared" si="11"/>
        <v>{"key_code":"n"},{"key_code":"e"}</v>
      </c>
      <c r="E96" s="478">
        <f t="shared" si="18"/>
        <v>1</v>
      </c>
      <c r="F96" s="479">
        <f t="shared" si="18"/>
        <v>0</v>
      </c>
      <c r="G96" s="480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638</v>
      </c>
      <c r="C97" s="473">
        <v>1</v>
      </c>
      <c r="D97" s="10" t="str">
        <f t="shared" si="11"/>
        <v>{"key_code":"n"},{"key_code":"i"}</v>
      </c>
      <c r="E97" s="478">
        <f t="shared" si="18"/>
        <v>1</v>
      </c>
      <c r="F97" s="479">
        <f t="shared" si="18"/>
        <v>0</v>
      </c>
      <c r="G97" s="480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923</v>
      </c>
      <c r="C98" s="473">
        <v>1</v>
      </c>
      <c r="D98" s="10" t="str">
        <f t="shared" si="11"/>
        <v>{"key_code":"n"},{"key_code":"n"}</v>
      </c>
      <c r="E98" s="478">
        <f t="shared" si="18"/>
        <v>1</v>
      </c>
      <c r="F98" s="479">
        <f t="shared" si="18"/>
        <v>0</v>
      </c>
      <c r="G98" s="480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640</v>
      </c>
      <c r="C99" s="473">
        <v>1</v>
      </c>
      <c r="D99" s="10" t="str">
        <f t="shared" si="11"/>
        <v>{"key_code":"n"},{"key_code":"o"}</v>
      </c>
      <c r="E99" s="478">
        <f t="shared" si="18"/>
        <v>1</v>
      </c>
      <c r="F99" s="479">
        <f t="shared" si="18"/>
        <v>0</v>
      </c>
      <c r="G99" s="480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698</v>
      </c>
      <c r="B100" s="22" t="s">
        <v>641</v>
      </c>
      <c r="C100" s="473">
        <v>1</v>
      </c>
      <c r="D100" s="10" t="str">
        <f t="shared" si="11"/>
        <v>{"key_code":"n"},{"key_code":"u"}</v>
      </c>
      <c r="E100" s="478">
        <f t="shared" si="18"/>
        <v>1</v>
      </c>
      <c r="F100" s="479">
        <f t="shared" si="18"/>
        <v>0</v>
      </c>
      <c r="G100" s="480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562</v>
      </c>
      <c r="B101" s="22" t="s">
        <v>924</v>
      </c>
      <c r="C101" s="473">
        <v>1</v>
      </c>
      <c r="D101" s="10" t="str">
        <f t="shared" si="11"/>
        <v>{"key_code":"n"},{"key_code":"y"},{"key_code":"a"}</v>
      </c>
      <c r="E101" s="478">
        <f t="shared" si="18"/>
        <v>0</v>
      </c>
      <c r="F101" s="479">
        <f t="shared" si="18"/>
        <v>1</v>
      </c>
      <c r="G101" s="480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925</v>
      </c>
      <c r="B102" s="22" t="s">
        <v>926</v>
      </c>
      <c r="C102" s="473">
        <v>1</v>
      </c>
      <c r="D102" s="10" t="str">
        <f t="shared" si="11"/>
        <v>{"key_code":"n"},{"key_code":"y"},{"key_code":"e"}</v>
      </c>
      <c r="E102" s="478">
        <f t="shared" si="18"/>
        <v>0</v>
      </c>
      <c r="F102" s="479">
        <f t="shared" si="18"/>
        <v>0</v>
      </c>
      <c r="G102" s="480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927</v>
      </c>
      <c r="B103" s="22" t="s">
        <v>928</v>
      </c>
      <c r="C103" s="473">
        <v>1</v>
      </c>
      <c r="D103" s="10" t="str">
        <f t="shared" si="11"/>
        <v>{"key_code":"n"},{"key_code":"y"},{"key_code":"i"}</v>
      </c>
      <c r="E103" s="478">
        <f t="shared" si="18"/>
        <v>0</v>
      </c>
      <c r="F103" s="479">
        <f t="shared" si="18"/>
        <v>0</v>
      </c>
      <c r="G103" s="480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564</v>
      </c>
      <c r="B104" s="22" t="s">
        <v>929</v>
      </c>
      <c r="C104" s="473">
        <v>1</v>
      </c>
      <c r="D104" s="10" t="str">
        <f t="shared" si="11"/>
        <v>{"key_code":"n"},{"key_code":"y"},{"key_code":"o"}</v>
      </c>
      <c r="E104" s="478">
        <f t="shared" ref="E104:G123" si="19">COUNTIFS(出力かな,$A104,入力キー数,E$3)</f>
        <v>0</v>
      </c>
      <c r="F104" s="479">
        <f t="shared" si="19"/>
        <v>1</v>
      </c>
      <c r="G104" s="480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563</v>
      </c>
      <c r="B105" s="22" t="s">
        <v>930</v>
      </c>
      <c r="C105" s="473">
        <v>1</v>
      </c>
      <c r="D105" s="10" t="str">
        <f t="shared" si="11"/>
        <v>{"key_code":"n"},{"key_code":"y"},{"key_code":"u"}</v>
      </c>
      <c r="E105" s="478">
        <f t="shared" si="19"/>
        <v>0</v>
      </c>
      <c r="F105" s="479">
        <f t="shared" si="19"/>
        <v>1</v>
      </c>
      <c r="G105" s="480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73">
        <v>1</v>
      </c>
      <c r="D106" s="10" t="str">
        <f t="shared" si="11"/>
        <v>{"key_code":"o"}</v>
      </c>
      <c r="E106" s="478">
        <f t="shared" si="19"/>
        <v>1</v>
      </c>
      <c r="F106" s="479">
        <f t="shared" si="19"/>
        <v>0</v>
      </c>
      <c r="G106" s="480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549</v>
      </c>
      <c r="B107" s="22" t="s">
        <v>642</v>
      </c>
      <c r="C107" s="473">
        <v>1</v>
      </c>
      <c r="D107" s="10" t="str">
        <f t="shared" si="11"/>
        <v>{"key_code":"p"},{"key_code":"a"}</v>
      </c>
      <c r="E107" s="478">
        <f t="shared" si="19"/>
        <v>0</v>
      </c>
      <c r="F107" s="479">
        <f t="shared" si="19"/>
        <v>1</v>
      </c>
      <c r="G107" s="480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546</v>
      </c>
      <c r="B108" s="22" t="s">
        <v>643</v>
      </c>
      <c r="C108" s="473">
        <v>1</v>
      </c>
      <c r="D108" s="10" t="str">
        <f t="shared" si="11"/>
        <v>{"key_code":"p"},{"key_code":"e"}</v>
      </c>
      <c r="E108" s="478">
        <f t="shared" si="19"/>
        <v>0</v>
      </c>
      <c r="F108" s="479">
        <f t="shared" si="19"/>
        <v>1</v>
      </c>
      <c r="G108" s="480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548</v>
      </c>
      <c r="B109" s="22" t="s">
        <v>644</v>
      </c>
      <c r="C109" s="473">
        <v>1</v>
      </c>
      <c r="D109" s="10" t="str">
        <f t="shared" si="11"/>
        <v>{"key_code":"p"},{"key_code":"i"}</v>
      </c>
      <c r="E109" s="478">
        <f t="shared" si="19"/>
        <v>0</v>
      </c>
      <c r="F109" s="479">
        <f t="shared" si="19"/>
        <v>1</v>
      </c>
      <c r="G109" s="480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547</v>
      </c>
      <c r="B110" s="22" t="s">
        <v>645</v>
      </c>
      <c r="C110" s="473">
        <v>1</v>
      </c>
      <c r="D110" s="10" t="str">
        <f t="shared" si="11"/>
        <v>{"key_code":"p"},{"key_code":"o"}</v>
      </c>
      <c r="E110" s="478">
        <f t="shared" si="19"/>
        <v>0</v>
      </c>
      <c r="F110" s="479">
        <f t="shared" si="19"/>
        <v>1</v>
      </c>
      <c r="G110" s="480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545</v>
      </c>
      <c r="B111" s="22" t="s">
        <v>646</v>
      </c>
      <c r="C111" s="473">
        <v>1</v>
      </c>
      <c r="D111" s="10" t="str">
        <f t="shared" si="11"/>
        <v>{"key_code":"p"},{"key_code":"u"}</v>
      </c>
      <c r="E111" s="478">
        <f t="shared" si="19"/>
        <v>0</v>
      </c>
      <c r="F111" s="479">
        <f t="shared" si="19"/>
        <v>1</v>
      </c>
      <c r="G111" s="480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475</v>
      </c>
      <c r="B112" s="22" t="s">
        <v>931</v>
      </c>
      <c r="C112" s="473">
        <v>1</v>
      </c>
      <c r="D112" s="10" t="str">
        <f t="shared" si="11"/>
        <v>{"key_code":"p"},{"key_code":"y"},{"key_code":"a"}</v>
      </c>
      <c r="E112" s="478">
        <f t="shared" si="19"/>
        <v>0</v>
      </c>
      <c r="F112" s="479">
        <f t="shared" si="19"/>
        <v>0</v>
      </c>
      <c r="G112" s="480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932</v>
      </c>
      <c r="B113" s="22" t="s">
        <v>933</v>
      </c>
      <c r="C113" s="473">
        <v>1</v>
      </c>
      <c r="D113" s="10" t="str">
        <f t="shared" si="11"/>
        <v>{"key_code":"p"},{"key_code":"y"},{"key_code":"e"}</v>
      </c>
      <c r="E113" s="478">
        <f t="shared" si="19"/>
        <v>0</v>
      </c>
      <c r="F113" s="479">
        <f t="shared" si="19"/>
        <v>0</v>
      </c>
      <c r="G113" s="480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934</v>
      </c>
      <c r="B114" s="22" t="s">
        <v>935</v>
      </c>
      <c r="C114" s="473">
        <v>1</v>
      </c>
      <c r="D114" s="10" t="str">
        <f t="shared" si="11"/>
        <v>{"key_code":"p"},{"key_code":"y"},{"key_code":"i"}</v>
      </c>
      <c r="E114" s="478">
        <f t="shared" si="19"/>
        <v>0</v>
      </c>
      <c r="F114" s="479">
        <f t="shared" si="19"/>
        <v>0</v>
      </c>
      <c r="G114" s="480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477</v>
      </c>
      <c r="B115" s="22" t="s">
        <v>936</v>
      </c>
      <c r="C115" s="473">
        <v>1</v>
      </c>
      <c r="D115" s="10" t="str">
        <f t="shared" si="11"/>
        <v>{"key_code":"p"},{"key_code":"y"},{"key_code":"o"}</v>
      </c>
      <c r="E115" s="478">
        <f t="shared" si="19"/>
        <v>0</v>
      </c>
      <c r="F115" s="479">
        <f t="shared" si="19"/>
        <v>0</v>
      </c>
      <c r="G115" s="480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476</v>
      </c>
      <c r="B116" s="22" t="s">
        <v>937</v>
      </c>
      <c r="C116" s="473">
        <v>1</v>
      </c>
      <c r="D116" s="10" t="str">
        <f t="shared" si="11"/>
        <v>{"key_code":"p"},{"key_code":"y"},{"key_code":"u"}</v>
      </c>
      <c r="E116" s="478">
        <f t="shared" si="19"/>
        <v>0</v>
      </c>
      <c r="F116" s="479">
        <f t="shared" si="19"/>
        <v>0</v>
      </c>
      <c r="G116" s="480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501</v>
      </c>
      <c r="B117" s="22" t="s">
        <v>938</v>
      </c>
      <c r="C117" s="473">
        <v>1</v>
      </c>
      <c r="D117" s="10" t="str">
        <f t="shared" si="11"/>
        <v>{"key_code":"q"},{"key_code":"a"}</v>
      </c>
      <c r="E117" s="478">
        <f t="shared" si="19"/>
        <v>0</v>
      </c>
      <c r="F117" s="479">
        <f t="shared" si="19"/>
        <v>0</v>
      </c>
      <c r="G117" s="480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503</v>
      </c>
      <c r="B118" s="22" t="s">
        <v>939</v>
      </c>
      <c r="C118" s="473">
        <v>1</v>
      </c>
      <c r="D118" s="10" t="str">
        <f t="shared" si="11"/>
        <v>{"key_code":"q"},{"key_code":"e"}</v>
      </c>
      <c r="E118" s="478">
        <f t="shared" si="19"/>
        <v>0</v>
      </c>
      <c r="F118" s="479">
        <f t="shared" si="19"/>
        <v>0</v>
      </c>
      <c r="G118" s="480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502</v>
      </c>
      <c r="B119" s="22" t="s">
        <v>940</v>
      </c>
      <c r="C119" s="473">
        <v>1</v>
      </c>
      <c r="D119" s="10" t="str">
        <f t="shared" si="11"/>
        <v>{"key_code":"q"},{"key_code":"i"}</v>
      </c>
      <c r="E119" s="478">
        <f t="shared" si="19"/>
        <v>0</v>
      </c>
      <c r="F119" s="479">
        <f t="shared" si="19"/>
        <v>0</v>
      </c>
      <c r="G119" s="480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504</v>
      </c>
      <c r="B120" s="22" t="s">
        <v>941</v>
      </c>
      <c r="C120" s="473">
        <v>1</v>
      </c>
      <c r="D120" s="10" t="str">
        <f t="shared" si="11"/>
        <v>{"key_code":"q"},{"key_code":"o"}</v>
      </c>
      <c r="E120" s="478">
        <f t="shared" si="19"/>
        <v>0</v>
      </c>
      <c r="F120" s="479">
        <f t="shared" si="19"/>
        <v>0</v>
      </c>
      <c r="G120" s="480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942</v>
      </c>
      <c r="B121" s="22" t="s">
        <v>943</v>
      </c>
      <c r="C121" s="473">
        <v>1</v>
      </c>
      <c r="D121" s="10" t="str">
        <f t="shared" si="11"/>
        <v>{"key_code":"q"},{"key_code":"u"}</v>
      </c>
      <c r="E121" s="478">
        <f t="shared" si="19"/>
        <v>0</v>
      </c>
      <c r="F121" s="479">
        <f t="shared" si="19"/>
        <v>0</v>
      </c>
      <c r="G121" s="480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505</v>
      </c>
      <c r="B122" s="22" t="s">
        <v>944</v>
      </c>
      <c r="C122" s="473">
        <v>1</v>
      </c>
      <c r="D122" s="10" t="str">
        <f t="shared" si="11"/>
        <v>{"key_code":"q"},{"key_code":"w"},{"key_code":"w"}</v>
      </c>
      <c r="E122" s="478">
        <f t="shared" si="19"/>
        <v>0</v>
      </c>
      <c r="F122" s="479">
        <f t="shared" si="19"/>
        <v>0</v>
      </c>
      <c r="G122" s="480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945</v>
      </c>
      <c r="B123" s="22" t="s">
        <v>946</v>
      </c>
      <c r="C123" s="473">
        <v>1</v>
      </c>
      <c r="D123" s="10" t="str">
        <f t="shared" si="11"/>
        <v>{"key_code":"q"},{"key_code":"y"},{"key_code":"a"}</v>
      </c>
      <c r="E123" s="478">
        <f t="shared" si="19"/>
        <v>0</v>
      </c>
      <c r="F123" s="479">
        <f t="shared" si="19"/>
        <v>0</v>
      </c>
      <c r="G123" s="480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947</v>
      </c>
      <c r="B124" s="22" t="s">
        <v>948</v>
      </c>
      <c r="C124" s="473">
        <v>1</v>
      </c>
      <c r="D124" s="10" t="str">
        <f t="shared" si="11"/>
        <v>{"key_code":"q"},{"key_code":"y"},{"key_code":"o"}</v>
      </c>
      <c r="E124" s="478">
        <f t="shared" ref="E124:G143" si="20">COUNTIFS(出力かな,$A124,入力キー数,E$3)</f>
        <v>0</v>
      </c>
      <c r="F124" s="479">
        <f t="shared" si="20"/>
        <v>0</v>
      </c>
      <c r="G124" s="480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949</v>
      </c>
      <c r="B125" s="22" t="s">
        <v>950</v>
      </c>
      <c r="C125" s="473">
        <v>1</v>
      </c>
      <c r="D125" s="10" t="str">
        <f t="shared" si="11"/>
        <v>{"key_code":"q"},{"key_code":"y"},{"key_code":"u"}</v>
      </c>
      <c r="E125" s="478">
        <f t="shared" si="20"/>
        <v>0</v>
      </c>
      <c r="F125" s="479">
        <f t="shared" si="20"/>
        <v>0</v>
      </c>
      <c r="G125" s="480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647</v>
      </c>
      <c r="C126" s="473">
        <v>1</v>
      </c>
      <c r="D126" s="10" t="str">
        <f t="shared" si="11"/>
        <v>{"key_code":"r"},{"key_code":"a"}</v>
      </c>
      <c r="E126" s="478">
        <f t="shared" si="20"/>
        <v>1</v>
      </c>
      <c r="F126" s="479">
        <f t="shared" si="20"/>
        <v>0</v>
      </c>
      <c r="G126" s="480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649</v>
      </c>
      <c r="C127" s="473">
        <v>1</v>
      </c>
      <c r="D127" s="10" t="str">
        <f t="shared" si="11"/>
        <v>{"key_code":"r"},{"key_code":"e"}</v>
      </c>
      <c r="E127" s="478">
        <f t="shared" si="20"/>
        <v>1</v>
      </c>
      <c r="F127" s="479">
        <f t="shared" si="20"/>
        <v>0</v>
      </c>
      <c r="G127" s="480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650</v>
      </c>
      <c r="C128" s="473">
        <v>1</v>
      </c>
      <c r="D128" s="10" t="str">
        <f t="shared" si="11"/>
        <v>{"key_code":"r"},{"key_code":"i"}</v>
      </c>
      <c r="E128" s="478">
        <f t="shared" si="20"/>
        <v>1</v>
      </c>
      <c r="F128" s="479">
        <f t="shared" si="20"/>
        <v>0</v>
      </c>
      <c r="G128" s="480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651</v>
      </c>
      <c r="C129" s="473">
        <v>1</v>
      </c>
      <c r="D129" s="10" t="str">
        <f t="shared" si="11"/>
        <v>{"key_code":"r"},{"key_code":"o"}</v>
      </c>
      <c r="E129" s="478">
        <f t="shared" si="20"/>
        <v>1</v>
      </c>
      <c r="F129" s="479">
        <f t="shared" si="20"/>
        <v>0</v>
      </c>
      <c r="G129" s="480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652</v>
      </c>
      <c r="C130" s="473">
        <v>1</v>
      </c>
      <c r="D130" s="10" t="str">
        <f t="shared" si="11"/>
        <v>{"key_code":"r"},{"key_code":"u"}</v>
      </c>
      <c r="E130" s="478">
        <f t="shared" si="20"/>
        <v>1</v>
      </c>
      <c r="F130" s="479">
        <f t="shared" si="20"/>
        <v>0</v>
      </c>
      <c r="G130" s="480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553</v>
      </c>
      <c r="B131" s="22" t="s">
        <v>951</v>
      </c>
      <c r="C131" s="473">
        <v>1</v>
      </c>
      <c r="D131" s="10" t="str">
        <f t="shared" si="11"/>
        <v>{"key_code":"r"},{"key_code":"y"},{"key_code":"a"}</v>
      </c>
      <c r="E131" s="478">
        <f t="shared" si="20"/>
        <v>0</v>
      </c>
      <c r="F131" s="479">
        <f t="shared" si="20"/>
        <v>1</v>
      </c>
      <c r="G131" s="480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952</v>
      </c>
      <c r="B132" s="22" t="s">
        <v>953</v>
      </c>
      <c r="C132" s="473">
        <v>1</v>
      </c>
      <c r="D132" s="10" t="str">
        <f t="shared" ref="D132:D195" si="21">_xlfn.CONCAT(I132:M132)</f>
        <v>{"key_code":"r"},{"key_code":"y"},{"key_code":"e"}</v>
      </c>
      <c r="E132" s="478">
        <f t="shared" si="20"/>
        <v>0</v>
      </c>
      <c r="F132" s="479">
        <f t="shared" si="20"/>
        <v>0</v>
      </c>
      <c r="G132" s="480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954</v>
      </c>
      <c r="B133" s="22" t="s">
        <v>955</v>
      </c>
      <c r="C133" s="473">
        <v>1</v>
      </c>
      <c r="D133" s="10" t="str">
        <f t="shared" si="21"/>
        <v>{"key_code":"r"},{"key_code":"y"},{"key_code":"i"}</v>
      </c>
      <c r="E133" s="478">
        <f t="shared" si="20"/>
        <v>0</v>
      </c>
      <c r="F133" s="479">
        <f t="shared" si="20"/>
        <v>0</v>
      </c>
      <c r="G133" s="480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555</v>
      </c>
      <c r="B134" s="22" t="s">
        <v>956</v>
      </c>
      <c r="C134" s="473">
        <v>1</v>
      </c>
      <c r="D134" s="10" t="str">
        <f t="shared" si="21"/>
        <v>{"key_code":"r"},{"key_code":"y"},{"key_code":"o"}</v>
      </c>
      <c r="E134" s="478">
        <f t="shared" si="20"/>
        <v>0</v>
      </c>
      <c r="F134" s="479">
        <f t="shared" si="20"/>
        <v>1</v>
      </c>
      <c r="G134" s="480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554</v>
      </c>
      <c r="B135" s="22" t="s">
        <v>957</v>
      </c>
      <c r="C135" s="473">
        <v>1</v>
      </c>
      <c r="D135" s="10" t="str">
        <f t="shared" si="21"/>
        <v>{"key_code":"r"},{"key_code":"y"},{"key_code":"u"}</v>
      </c>
      <c r="E135" s="478">
        <f t="shared" si="20"/>
        <v>0</v>
      </c>
      <c r="F135" s="479">
        <f t="shared" si="20"/>
        <v>1</v>
      </c>
      <c r="G135" s="480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653</v>
      </c>
      <c r="C136" s="473">
        <v>1</v>
      </c>
      <c r="D136" s="10" t="str">
        <f t="shared" si="21"/>
        <v>{"key_code":"s"},{"key_code":"a"}</v>
      </c>
      <c r="E136" s="478">
        <f t="shared" si="20"/>
        <v>1</v>
      </c>
      <c r="F136" s="479">
        <f t="shared" si="20"/>
        <v>0</v>
      </c>
      <c r="G136" s="480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654</v>
      </c>
      <c r="C137" s="473">
        <v>1</v>
      </c>
      <c r="D137" s="10" t="str">
        <f t="shared" si="21"/>
        <v>{"key_code":"s"},{"key_code":"e"}</v>
      </c>
      <c r="E137" s="478">
        <f t="shared" si="20"/>
        <v>1</v>
      </c>
      <c r="F137" s="479">
        <f t="shared" si="20"/>
        <v>0</v>
      </c>
      <c r="G137" s="480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655</v>
      </c>
      <c r="C138" s="473">
        <v>1</v>
      </c>
      <c r="D138" s="10" t="str">
        <f t="shared" si="21"/>
        <v>{"key_code":"s"},{"key_code":"i"}</v>
      </c>
      <c r="E138" s="478">
        <f t="shared" si="20"/>
        <v>1</v>
      </c>
      <c r="F138" s="479">
        <f t="shared" si="20"/>
        <v>0</v>
      </c>
      <c r="G138" s="480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656</v>
      </c>
      <c r="C139" s="473">
        <v>1</v>
      </c>
      <c r="D139" s="10" t="str">
        <f t="shared" si="21"/>
        <v>{"key_code":"s"},{"key_code":"o"}</v>
      </c>
      <c r="E139" s="478">
        <f t="shared" si="20"/>
        <v>1</v>
      </c>
      <c r="F139" s="479">
        <f t="shared" si="20"/>
        <v>0</v>
      </c>
      <c r="G139" s="480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657</v>
      </c>
      <c r="C140" s="473">
        <v>1</v>
      </c>
      <c r="D140" s="10" t="str">
        <f t="shared" si="21"/>
        <v>{"key_code":"s"},{"key_code":"u"}</v>
      </c>
      <c r="E140" s="478">
        <f t="shared" si="20"/>
        <v>1</v>
      </c>
      <c r="F140" s="479">
        <f t="shared" si="20"/>
        <v>0</v>
      </c>
      <c r="G140" s="480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958</v>
      </c>
      <c r="B141" s="22" t="s">
        <v>959</v>
      </c>
      <c r="C141" s="473">
        <v>1</v>
      </c>
      <c r="D141" s="10" t="str">
        <f t="shared" si="21"/>
        <v>{"key_code":"s"},{"key_code":"w"},{"key_code":"a"}</v>
      </c>
      <c r="E141" s="478">
        <f t="shared" si="20"/>
        <v>0</v>
      </c>
      <c r="F141" s="479">
        <f t="shared" si="20"/>
        <v>0</v>
      </c>
      <c r="G141" s="480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960</v>
      </c>
      <c r="B142" s="22" t="s">
        <v>961</v>
      </c>
      <c r="C142" s="473">
        <v>1</v>
      </c>
      <c r="D142" s="10" t="str">
        <f t="shared" si="21"/>
        <v>{"key_code":"s"},{"key_code":"w"},{"key_code":"e"}</v>
      </c>
      <c r="E142" s="478">
        <f t="shared" si="20"/>
        <v>0</v>
      </c>
      <c r="F142" s="479">
        <f t="shared" si="20"/>
        <v>0</v>
      </c>
      <c r="G142" s="480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962</v>
      </c>
      <c r="B143" s="22" t="s">
        <v>963</v>
      </c>
      <c r="C143" s="473">
        <v>1</v>
      </c>
      <c r="D143" s="10" t="str">
        <f t="shared" si="21"/>
        <v>{"key_code":"s"},{"key_code":"w"},{"key_code":"i"}</v>
      </c>
      <c r="E143" s="478">
        <f t="shared" si="20"/>
        <v>0</v>
      </c>
      <c r="F143" s="479">
        <f t="shared" si="20"/>
        <v>0</v>
      </c>
      <c r="G143" s="480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964</v>
      </c>
      <c r="B144" s="22" t="s">
        <v>965</v>
      </c>
      <c r="C144" s="473">
        <v>1</v>
      </c>
      <c r="D144" s="10" t="str">
        <f t="shared" si="21"/>
        <v>{"key_code":"s"},{"key_code":"w"},{"key_code":"o"}</v>
      </c>
      <c r="E144" s="478">
        <f t="shared" ref="E144:G163" si="28">COUNTIFS(出力かな,$A144,入力キー数,E$3)</f>
        <v>0</v>
      </c>
      <c r="F144" s="479">
        <f t="shared" si="28"/>
        <v>0</v>
      </c>
      <c r="G144" s="480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966</v>
      </c>
      <c r="B145" s="22" t="s">
        <v>967</v>
      </c>
      <c r="C145" s="473">
        <v>1</v>
      </c>
      <c r="D145" s="10" t="str">
        <f t="shared" si="21"/>
        <v>{"key_code":"s"},{"key_code":"w"},{"key_code":"u"}</v>
      </c>
      <c r="E145" s="478">
        <f t="shared" si="28"/>
        <v>0</v>
      </c>
      <c r="F145" s="479">
        <f t="shared" si="28"/>
        <v>0</v>
      </c>
      <c r="G145" s="480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556</v>
      </c>
      <c r="B146" s="22" t="s">
        <v>968</v>
      </c>
      <c r="C146" s="473">
        <v>1</v>
      </c>
      <c r="D146" s="10" t="str">
        <f t="shared" si="21"/>
        <v>{"key_code":"s"},{"key_code":"y"},{"key_code":"a"}</v>
      </c>
      <c r="E146" s="478">
        <f t="shared" si="28"/>
        <v>0</v>
      </c>
      <c r="F146" s="479">
        <f t="shared" si="28"/>
        <v>1</v>
      </c>
      <c r="G146" s="480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484</v>
      </c>
      <c r="B147" s="22" t="s">
        <v>969</v>
      </c>
      <c r="C147" s="473">
        <v>1</v>
      </c>
      <c r="D147" s="10" t="str">
        <f t="shared" si="21"/>
        <v>{"key_code":"s"},{"key_code":"y"},{"key_code":"e"}</v>
      </c>
      <c r="E147" s="478">
        <f t="shared" si="28"/>
        <v>0</v>
      </c>
      <c r="F147" s="479">
        <f t="shared" si="28"/>
        <v>0</v>
      </c>
      <c r="G147" s="480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970</v>
      </c>
      <c r="B148" s="22" t="s">
        <v>971</v>
      </c>
      <c r="C148" s="473">
        <v>1</v>
      </c>
      <c r="D148" s="10" t="str">
        <f t="shared" si="21"/>
        <v>{"key_code":"s"},{"key_code":"y"},{"key_code":"i"}</v>
      </c>
      <c r="E148" s="478">
        <f t="shared" si="28"/>
        <v>0</v>
      </c>
      <c r="F148" s="479">
        <f t="shared" si="28"/>
        <v>0</v>
      </c>
      <c r="G148" s="480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558</v>
      </c>
      <c r="B149" s="22" t="s">
        <v>972</v>
      </c>
      <c r="C149" s="473">
        <v>1</v>
      </c>
      <c r="D149" s="10" t="str">
        <f t="shared" si="21"/>
        <v>{"key_code":"s"},{"key_code":"y"},{"key_code":"o"}</v>
      </c>
      <c r="E149" s="478">
        <f t="shared" si="28"/>
        <v>0</v>
      </c>
      <c r="F149" s="479">
        <f t="shared" si="28"/>
        <v>1</v>
      </c>
      <c r="G149" s="480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557</v>
      </c>
      <c r="B150" s="22" t="s">
        <v>973</v>
      </c>
      <c r="C150" s="473">
        <v>1</v>
      </c>
      <c r="D150" s="10" t="str">
        <f t="shared" si="21"/>
        <v>{"key_code":"s"},{"key_code":"y"},{"key_code":"u"}</v>
      </c>
      <c r="E150" s="478">
        <f t="shared" si="28"/>
        <v>0</v>
      </c>
      <c r="F150" s="479">
        <f t="shared" si="28"/>
        <v>1</v>
      </c>
      <c r="G150" s="480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658</v>
      </c>
      <c r="C151" s="473">
        <v>1</v>
      </c>
      <c r="D151" s="10" t="str">
        <f t="shared" si="21"/>
        <v>{"key_code":"t"},{"key_code":"a"}</v>
      </c>
      <c r="E151" s="478">
        <f t="shared" si="28"/>
        <v>1</v>
      </c>
      <c r="F151" s="479">
        <f t="shared" si="28"/>
        <v>0</v>
      </c>
      <c r="G151" s="480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659</v>
      </c>
      <c r="C152" s="473">
        <v>1</v>
      </c>
      <c r="D152" s="10" t="str">
        <f t="shared" si="21"/>
        <v>{"key_code":"t"},{"key_code":"e"}</v>
      </c>
      <c r="E152" s="478">
        <f t="shared" si="28"/>
        <v>1</v>
      </c>
      <c r="F152" s="479">
        <f t="shared" si="28"/>
        <v>0</v>
      </c>
      <c r="G152" s="480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974</v>
      </c>
      <c r="B153" s="22" t="s">
        <v>975</v>
      </c>
      <c r="C153" s="473">
        <v>1</v>
      </c>
      <c r="D153" s="10" t="str">
        <f t="shared" si="21"/>
        <v>{"key_code":"t"},{"key_code":"h"},{"key_code":"a"}</v>
      </c>
      <c r="E153" s="478">
        <f t="shared" si="28"/>
        <v>0</v>
      </c>
      <c r="F153" s="479">
        <f t="shared" si="28"/>
        <v>0</v>
      </c>
      <c r="G153" s="480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976</v>
      </c>
      <c r="B154" s="22" t="s">
        <v>977</v>
      </c>
      <c r="C154" s="473">
        <v>1</v>
      </c>
      <c r="D154" s="10" t="str">
        <f t="shared" si="21"/>
        <v>{"key_code":"t"},{"key_code":"h"},{"key_code":"e"}</v>
      </c>
      <c r="E154" s="478">
        <f t="shared" si="28"/>
        <v>0</v>
      </c>
      <c r="F154" s="479">
        <f t="shared" si="28"/>
        <v>0</v>
      </c>
      <c r="G154" s="480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478</v>
      </c>
      <c r="B155" s="22" t="s">
        <v>978</v>
      </c>
      <c r="C155" s="473">
        <v>1</v>
      </c>
      <c r="D155" s="10" t="str">
        <f t="shared" si="21"/>
        <v>{"key_code":"t"},{"key_code":"h"},{"key_code":"i"}</v>
      </c>
      <c r="E155" s="478">
        <f t="shared" si="28"/>
        <v>0</v>
      </c>
      <c r="F155" s="479">
        <f t="shared" si="28"/>
        <v>0</v>
      </c>
      <c r="G155" s="480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979</v>
      </c>
      <c r="B156" s="22" t="s">
        <v>980</v>
      </c>
      <c r="C156" s="473">
        <v>1</v>
      </c>
      <c r="D156" s="10" t="str">
        <f t="shared" si="21"/>
        <v>{"key_code":"t"},{"key_code":"h"},{"key_code":"o"}</v>
      </c>
      <c r="E156" s="478">
        <f t="shared" si="28"/>
        <v>0</v>
      </c>
      <c r="F156" s="479">
        <f t="shared" si="28"/>
        <v>0</v>
      </c>
      <c r="G156" s="480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479</v>
      </c>
      <c r="B157" s="22" t="s">
        <v>981</v>
      </c>
      <c r="C157" s="473">
        <v>1</v>
      </c>
      <c r="D157" s="10" t="str">
        <f t="shared" si="21"/>
        <v>{"key_code":"t"},{"key_code":"h"},{"key_code":"u"}</v>
      </c>
      <c r="E157" s="478">
        <f t="shared" si="28"/>
        <v>0</v>
      </c>
      <c r="F157" s="479">
        <f t="shared" si="28"/>
        <v>0</v>
      </c>
      <c r="G157" s="480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660</v>
      </c>
      <c r="C158" s="473">
        <v>1</v>
      </c>
      <c r="D158" s="10" t="str">
        <f t="shared" si="21"/>
        <v>{"key_code":"t"},{"key_code":"i"}</v>
      </c>
      <c r="E158" s="478">
        <f t="shared" si="28"/>
        <v>1</v>
      </c>
      <c r="F158" s="479">
        <f t="shared" si="28"/>
        <v>0</v>
      </c>
      <c r="G158" s="480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661</v>
      </c>
      <c r="C159" s="473">
        <v>1</v>
      </c>
      <c r="D159" s="10" t="str">
        <f t="shared" si="21"/>
        <v>{"key_code":"t"},{"key_code":"o"}</v>
      </c>
      <c r="E159" s="478">
        <f t="shared" si="28"/>
        <v>1</v>
      </c>
      <c r="F159" s="479">
        <f t="shared" si="28"/>
        <v>0</v>
      </c>
      <c r="G159" s="480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511</v>
      </c>
      <c r="B160" s="22" t="s">
        <v>982</v>
      </c>
      <c r="C160" s="473">
        <v>1</v>
      </c>
      <c r="D160" s="10" t="str">
        <f t="shared" si="21"/>
        <v>{"key_code":"t"},{"key_code":"s"},{"key_code":"a"}</v>
      </c>
      <c r="E160" s="478">
        <f t="shared" si="28"/>
        <v>0</v>
      </c>
      <c r="F160" s="479">
        <f t="shared" si="28"/>
        <v>0</v>
      </c>
      <c r="G160" s="480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513</v>
      </c>
      <c r="B161" s="22" t="s">
        <v>983</v>
      </c>
      <c r="C161" s="473">
        <v>1</v>
      </c>
      <c r="D161" s="10" t="str">
        <f t="shared" si="21"/>
        <v>{"key_code":"t"},{"key_code":"s"},{"key_code":"e"}</v>
      </c>
      <c r="E161" s="478">
        <f t="shared" si="28"/>
        <v>0</v>
      </c>
      <c r="F161" s="479">
        <f t="shared" si="28"/>
        <v>0</v>
      </c>
      <c r="G161" s="480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512</v>
      </c>
      <c r="B162" s="22" t="s">
        <v>984</v>
      </c>
      <c r="C162" s="473">
        <v>1</v>
      </c>
      <c r="D162" s="10" t="str">
        <f t="shared" si="21"/>
        <v>{"key_code":"t"},{"key_code":"s"},{"key_code":"i"}</v>
      </c>
      <c r="E162" s="478">
        <f t="shared" si="28"/>
        <v>0</v>
      </c>
      <c r="F162" s="479">
        <f t="shared" si="28"/>
        <v>0</v>
      </c>
      <c r="G162" s="480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514</v>
      </c>
      <c r="B163" s="22" t="s">
        <v>985</v>
      </c>
      <c r="C163" s="473">
        <v>1</v>
      </c>
      <c r="D163" s="10" t="str">
        <f t="shared" si="21"/>
        <v>{"key_code":"t"},{"key_code":"s"},{"key_code":"o"}</v>
      </c>
      <c r="E163" s="478">
        <f t="shared" si="28"/>
        <v>0</v>
      </c>
      <c r="F163" s="479">
        <f t="shared" si="28"/>
        <v>0</v>
      </c>
      <c r="G163" s="480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662</v>
      </c>
      <c r="B164" s="22" t="s">
        <v>663</v>
      </c>
      <c r="C164" s="473">
        <v>1</v>
      </c>
      <c r="D164" s="10" t="str">
        <f t="shared" si="21"/>
        <v>{"key_code":"t"},{"key_code":"u"}</v>
      </c>
      <c r="E164" s="478">
        <f t="shared" ref="E164:G183" si="29">COUNTIFS(出力かな,$A164,入力キー数,E$3)</f>
        <v>1</v>
      </c>
      <c r="F164" s="479">
        <f t="shared" si="29"/>
        <v>0</v>
      </c>
      <c r="G164" s="480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986</v>
      </c>
      <c r="B165" s="22" t="s">
        <v>987</v>
      </c>
      <c r="C165" s="473">
        <v>1</v>
      </c>
      <c r="D165" s="10" t="str">
        <f t="shared" si="21"/>
        <v>{"key_code":"t"},{"key_code":"w"},{"key_code":"a"}</v>
      </c>
      <c r="E165" s="478">
        <f t="shared" si="29"/>
        <v>0</v>
      </c>
      <c r="F165" s="479">
        <f t="shared" si="29"/>
        <v>0</v>
      </c>
      <c r="G165" s="480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988</v>
      </c>
      <c r="B166" s="22" t="s">
        <v>989</v>
      </c>
      <c r="C166" s="473">
        <v>1</v>
      </c>
      <c r="D166" s="10" t="str">
        <f t="shared" si="21"/>
        <v>{"key_code":"t"},{"key_code":"w"},{"key_code":"e"}</v>
      </c>
      <c r="E166" s="478">
        <f t="shared" si="29"/>
        <v>0</v>
      </c>
      <c r="F166" s="479">
        <f t="shared" si="29"/>
        <v>0</v>
      </c>
      <c r="G166" s="480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990</v>
      </c>
      <c r="B167" s="22" t="s">
        <v>991</v>
      </c>
      <c r="C167" s="473">
        <v>1</v>
      </c>
      <c r="D167" s="10" t="str">
        <f t="shared" si="21"/>
        <v>{"key_code":"t"},{"key_code":"w"},{"key_code":"i"}</v>
      </c>
      <c r="E167" s="478">
        <f t="shared" si="29"/>
        <v>0</v>
      </c>
      <c r="F167" s="479">
        <f t="shared" si="29"/>
        <v>0</v>
      </c>
      <c r="G167" s="480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992</v>
      </c>
      <c r="B168" s="22" t="s">
        <v>993</v>
      </c>
      <c r="C168" s="473">
        <v>1</v>
      </c>
      <c r="D168" s="10" t="str">
        <f t="shared" si="21"/>
        <v>{"key_code":"t"},{"key_code":"w"},{"key_code":"o"}</v>
      </c>
      <c r="E168" s="478">
        <f t="shared" si="29"/>
        <v>0</v>
      </c>
      <c r="F168" s="479">
        <f t="shared" si="29"/>
        <v>0</v>
      </c>
      <c r="G168" s="480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482</v>
      </c>
      <c r="B169" s="22" t="s">
        <v>994</v>
      </c>
      <c r="C169" s="473">
        <v>1</v>
      </c>
      <c r="D169" s="10" t="str">
        <f t="shared" si="21"/>
        <v>{"key_code":"t"},{"key_code":"w"},{"key_code":"u"}</v>
      </c>
      <c r="E169" s="478">
        <f t="shared" si="29"/>
        <v>0</v>
      </c>
      <c r="F169" s="479">
        <f t="shared" si="29"/>
        <v>0</v>
      </c>
      <c r="G169" s="480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565</v>
      </c>
      <c r="B170" s="22" t="s">
        <v>995</v>
      </c>
      <c r="C170" s="473">
        <v>1</v>
      </c>
      <c r="D170" s="10" t="str">
        <f t="shared" si="21"/>
        <v>{"key_code":"t"},{"key_code":"y"},{"key_code":"a"}</v>
      </c>
      <c r="E170" s="478">
        <f t="shared" si="29"/>
        <v>0</v>
      </c>
      <c r="F170" s="479">
        <f t="shared" si="29"/>
        <v>1</v>
      </c>
      <c r="G170" s="480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485</v>
      </c>
      <c r="B171" s="22" t="s">
        <v>996</v>
      </c>
      <c r="C171" s="473">
        <v>1</v>
      </c>
      <c r="D171" s="10" t="str">
        <f t="shared" si="21"/>
        <v>{"key_code":"t"},{"key_code":"y"},{"key_code":"e"}</v>
      </c>
      <c r="E171" s="478">
        <f t="shared" si="29"/>
        <v>0</v>
      </c>
      <c r="F171" s="479">
        <f t="shared" si="29"/>
        <v>0</v>
      </c>
      <c r="G171" s="480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997</v>
      </c>
      <c r="B172" s="22" t="s">
        <v>998</v>
      </c>
      <c r="C172" s="473">
        <v>1</v>
      </c>
      <c r="D172" s="10" t="str">
        <f t="shared" si="21"/>
        <v>{"key_code":"t"},{"key_code":"y"},{"key_code":"i"}</v>
      </c>
      <c r="E172" s="478">
        <f t="shared" si="29"/>
        <v>0</v>
      </c>
      <c r="F172" s="479">
        <f t="shared" si="29"/>
        <v>0</v>
      </c>
      <c r="G172" s="480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567</v>
      </c>
      <c r="B173" s="22" t="s">
        <v>999</v>
      </c>
      <c r="C173" s="473">
        <v>1</v>
      </c>
      <c r="D173" s="10" t="str">
        <f t="shared" si="21"/>
        <v>{"key_code":"t"},{"key_code":"y"},{"key_code":"o"}</v>
      </c>
      <c r="E173" s="478">
        <f t="shared" si="29"/>
        <v>0</v>
      </c>
      <c r="F173" s="479">
        <f t="shared" si="29"/>
        <v>1</v>
      </c>
      <c r="G173" s="480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566</v>
      </c>
      <c r="B174" s="22" t="s">
        <v>1000</v>
      </c>
      <c r="C174" s="473">
        <v>1</v>
      </c>
      <c r="D174" s="10" t="str">
        <f t="shared" si="21"/>
        <v>{"key_code":"t"},{"key_code":"y"},{"key_code":"u"}</v>
      </c>
      <c r="E174" s="478">
        <f t="shared" si="29"/>
        <v>0</v>
      </c>
      <c r="F174" s="479">
        <f t="shared" si="29"/>
        <v>1</v>
      </c>
      <c r="G174" s="480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73">
        <v>1</v>
      </c>
      <c r="D175" s="10" t="str">
        <f t="shared" si="21"/>
        <v>{"key_code":"u"}</v>
      </c>
      <c r="E175" s="478">
        <f t="shared" si="29"/>
        <v>1</v>
      </c>
      <c r="F175" s="479">
        <f t="shared" si="29"/>
        <v>0</v>
      </c>
      <c r="G175" s="480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493</v>
      </c>
      <c r="B176" s="22" t="s">
        <v>1001</v>
      </c>
      <c r="C176" s="473">
        <v>1</v>
      </c>
      <c r="D176" s="10" t="str">
        <f t="shared" si="21"/>
        <v>{"key_code":"v"},{"key_code":"a"}</v>
      </c>
      <c r="E176" s="478">
        <f t="shared" si="29"/>
        <v>0</v>
      </c>
      <c r="F176" s="479">
        <f t="shared" si="29"/>
        <v>0</v>
      </c>
      <c r="G176" s="480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495</v>
      </c>
      <c r="B177" s="22" t="s">
        <v>1002</v>
      </c>
      <c r="C177" s="473">
        <v>1</v>
      </c>
      <c r="D177" s="10" t="str">
        <f t="shared" si="21"/>
        <v>{"key_code":"v"},{"key_code":"e"}</v>
      </c>
      <c r="E177" s="478">
        <f t="shared" si="29"/>
        <v>0</v>
      </c>
      <c r="F177" s="479">
        <f t="shared" si="29"/>
        <v>0</v>
      </c>
      <c r="G177" s="480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494</v>
      </c>
      <c r="B178" s="22" t="s">
        <v>1003</v>
      </c>
      <c r="C178" s="473">
        <v>1</v>
      </c>
      <c r="D178" s="10" t="str">
        <f t="shared" si="21"/>
        <v>{"key_code":"v"},{"key_code":"i"}</v>
      </c>
      <c r="E178" s="478">
        <f t="shared" si="29"/>
        <v>0</v>
      </c>
      <c r="F178" s="479">
        <f t="shared" si="29"/>
        <v>0</v>
      </c>
      <c r="G178" s="480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496</v>
      </c>
      <c r="B179" s="22" t="s">
        <v>1004</v>
      </c>
      <c r="C179" s="473">
        <v>1</v>
      </c>
      <c r="D179" s="10" t="str">
        <f t="shared" si="21"/>
        <v>{"key_code":"v"},{"key_code":"o"}</v>
      </c>
      <c r="E179" s="478">
        <f t="shared" si="29"/>
        <v>0</v>
      </c>
      <c r="F179" s="479">
        <f t="shared" si="29"/>
        <v>0</v>
      </c>
      <c r="G179" s="480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530</v>
      </c>
      <c r="B180" s="22" t="s">
        <v>1005</v>
      </c>
      <c r="C180" s="473">
        <v>1</v>
      </c>
      <c r="D180" s="10" t="str">
        <f t="shared" si="21"/>
        <v>{"key_code":"v"},{"key_code":"u"}</v>
      </c>
      <c r="E180" s="478">
        <f t="shared" si="29"/>
        <v>0</v>
      </c>
      <c r="F180" s="479">
        <f t="shared" si="29"/>
        <v>1</v>
      </c>
      <c r="G180" s="480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1006</v>
      </c>
      <c r="B181" s="22" t="s">
        <v>1007</v>
      </c>
      <c r="C181" s="473">
        <v>1</v>
      </c>
      <c r="D181" s="10" t="str">
        <f t="shared" si="21"/>
        <v>{"key_code":"v"},{"key_code":"y"},{"key_code":"a"}</v>
      </c>
      <c r="E181" s="478">
        <f t="shared" si="29"/>
        <v>0</v>
      </c>
      <c r="F181" s="479">
        <f t="shared" si="29"/>
        <v>0</v>
      </c>
      <c r="G181" s="480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1008</v>
      </c>
      <c r="B182" s="22" t="s">
        <v>1009</v>
      </c>
      <c r="C182" s="473">
        <v>1</v>
      </c>
      <c r="D182" s="10" t="str">
        <f t="shared" si="21"/>
        <v>{"key_code":"v"},{"key_code":"y"},{"key_code":"o"}</v>
      </c>
      <c r="E182" s="478">
        <f t="shared" si="29"/>
        <v>0</v>
      </c>
      <c r="F182" s="479">
        <f t="shared" si="29"/>
        <v>0</v>
      </c>
      <c r="G182" s="480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497</v>
      </c>
      <c r="B183" s="22" t="s">
        <v>1010</v>
      </c>
      <c r="C183" s="473">
        <v>1</v>
      </c>
      <c r="D183" s="10" t="str">
        <f t="shared" si="21"/>
        <v>{"key_code":"v"},{"key_code":"y"},{"key_code":"u"}</v>
      </c>
      <c r="E183" s="478">
        <f t="shared" si="29"/>
        <v>0</v>
      </c>
      <c r="F183" s="479">
        <f t="shared" si="29"/>
        <v>0</v>
      </c>
      <c r="G183" s="480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664</v>
      </c>
      <c r="C184" s="473">
        <v>1</v>
      </c>
      <c r="D184" s="10" t="str">
        <f t="shared" si="21"/>
        <v>{"key_code":"w"},{"key_code":"a"}</v>
      </c>
      <c r="E184" s="478">
        <f t="shared" ref="E184:G203" si="30">COUNTIFS(出力かな,$A184,入力キー数,E$3)</f>
        <v>1</v>
      </c>
      <c r="F184" s="479">
        <f t="shared" si="30"/>
        <v>0</v>
      </c>
      <c r="G184" s="480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499</v>
      </c>
      <c r="B185" s="22" t="s">
        <v>1011</v>
      </c>
      <c r="C185" s="473">
        <v>1</v>
      </c>
      <c r="D185" s="10" t="str">
        <f t="shared" si="21"/>
        <v>{"key_code":"w"},{"key_code":"e"}</v>
      </c>
      <c r="E185" s="478">
        <f t="shared" si="30"/>
        <v>0</v>
      </c>
      <c r="F185" s="479">
        <f t="shared" si="30"/>
        <v>0</v>
      </c>
      <c r="G185" s="480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1012</v>
      </c>
      <c r="B186" s="22" t="s">
        <v>1013</v>
      </c>
      <c r="C186" s="473">
        <v>1</v>
      </c>
      <c r="D186" s="10" t="str">
        <f t="shared" si="21"/>
        <v>{"key_code":"w"},{"key_code":"h"},{"key_code":"a"}</v>
      </c>
      <c r="E186" s="478">
        <f t="shared" si="30"/>
        <v>0</v>
      </c>
      <c r="F186" s="479">
        <f t="shared" si="30"/>
        <v>0</v>
      </c>
      <c r="G186" s="480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500</v>
      </c>
      <c r="B187" s="22" t="s">
        <v>1014</v>
      </c>
      <c r="C187" s="473">
        <v>1</v>
      </c>
      <c r="D187" s="10" t="str">
        <f t="shared" si="21"/>
        <v>{"key_code":"w"},{"key_code":"h"},{"key_code":"o"}</v>
      </c>
      <c r="E187" s="478">
        <f t="shared" si="30"/>
        <v>0</v>
      </c>
      <c r="F187" s="479">
        <f t="shared" si="30"/>
        <v>0</v>
      </c>
      <c r="G187" s="480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498</v>
      </c>
      <c r="B188" s="22" t="s">
        <v>1015</v>
      </c>
      <c r="C188" s="473">
        <v>1</v>
      </c>
      <c r="D188" s="10" t="str">
        <f t="shared" si="21"/>
        <v>{"key_code":"w"},{"key_code":"i"}</v>
      </c>
      <c r="E188" s="478">
        <f t="shared" si="30"/>
        <v>0</v>
      </c>
      <c r="F188" s="479">
        <f t="shared" si="30"/>
        <v>0</v>
      </c>
      <c r="G188" s="480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666</v>
      </c>
      <c r="C189" s="473">
        <v>1</v>
      </c>
      <c r="D189" s="10" t="str">
        <f t="shared" si="21"/>
        <v>{"key_code":"w"},{"key_code":"o"}</v>
      </c>
      <c r="E189" s="478">
        <f t="shared" si="30"/>
        <v>1</v>
      </c>
      <c r="F189" s="479">
        <f t="shared" si="30"/>
        <v>0</v>
      </c>
      <c r="G189" s="480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1016</v>
      </c>
      <c r="B190" s="22" t="s">
        <v>667</v>
      </c>
      <c r="C190" s="473">
        <v>1</v>
      </c>
      <c r="D190" s="10" t="str">
        <f t="shared" si="21"/>
        <v>{"key_code":"x"},{"key_code":"a"}</v>
      </c>
      <c r="E190" s="478">
        <f t="shared" si="30"/>
        <v>0</v>
      </c>
      <c r="F190" s="479">
        <f t="shared" si="30"/>
        <v>1</v>
      </c>
      <c r="G190" s="480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1017</v>
      </c>
      <c r="B191" s="22" t="s">
        <v>1018</v>
      </c>
      <c r="C191" s="473">
        <v>1</v>
      </c>
      <c r="D191" s="10" t="str">
        <f t="shared" si="21"/>
        <v>{"key_code":"x"},{"key_code":"e"}</v>
      </c>
      <c r="E191" s="478">
        <f t="shared" si="30"/>
        <v>0</v>
      </c>
      <c r="F191" s="479">
        <f t="shared" si="30"/>
        <v>1</v>
      </c>
      <c r="G191" s="480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1019</v>
      </c>
      <c r="B192" s="22" t="s">
        <v>1020</v>
      </c>
      <c r="C192" s="473">
        <v>1</v>
      </c>
      <c r="D192" s="10" t="str">
        <f t="shared" si="21"/>
        <v>{"key_code":"x"},{"key_code":"i"}</v>
      </c>
      <c r="E192" s="478">
        <f t="shared" si="30"/>
        <v>0</v>
      </c>
      <c r="F192" s="479">
        <f t="shared" si="30"/>
        <v>1</v>
      </c>
      <c r="G192" s="480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1021</v>
      </c>
      <c r="B193" s="22" t="s">
        <v>1022</v>
      </c>
      <c r="C193" s="473">
        <v>1</v>
      </c>
      <c r="D193" s="10" t="str">
        <f t="shared" si="21"/>
        <v>{"key_code":"x"},{"key_code":"k"},{"key_code":"a"}</v>
      </c>
      <c r="E193" s="478">
        <f t="shared" si="30"/>
        <v>0</v>
      </c>
      <c r="F193" s="479">
        <f t="shared" si="30"/>
        <v>0</v>
      </c>
      <c r="G193" s="480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1023</v>
      </c>
      <c r="B194" s="22" t="s">
        <v>1024</v>
      </c>
      <c r="C194" s="473">
        <v>1</v>
      </c>
      <c r="D194" s="10" t="str">
        <f t="shared" si="21"/>
        <v>{"key_code":"x"},{"key_code":"k"},{"key_code":"e"}</v>
      </c>
      <c r="E194" s="478">
        <f t="shared" si="30"/>
        <v>0</v>
      </c>
      <c r="F194" s="479">
        <f t="shared" si="30"/>
        <v>0</v>
      </c>
      <c r="G194" s="480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1025</v>
      </c>
      <c r="B195" s="22" t="s">
        <v>668</v>
      </c>
      <c r="C195" s="473">
        <v>1</v>
      </c>
      <c r="D195" s="10" t="str">
        <f t="shared" si="21"/>
        <v>{"key_code":"x"},{"key_code":"o"}</v>
      </c>
      <c r="E195" s="478">
        <f t="shared" si="30"/>
        <v>0</v>
      </c>
      <c r="F195" s="479">
        <f t="shared" si="30"/>
        <v>1</v>
      </c>
      <c r="G195" s="480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1026</v>
      </c>
      <c r="B196" s="22" t="s">
        <v>1027</v>
      </c>
      <c r="C196" s="473">
        <v>1</v>
      </c>
      <c r="D196" s="10" t="str">
        <f t="shared" ref="D196:D205" si="31">_xlfn.CONCAT(I196:M196)</f>
        <v>{"key_code":"x"},{"key_code":"t"},{"key_code":"u"}</v>
      </c>
      <c r="E196" s="478">
        <f t="shared" si="30"/>
        <v>1</v>
      </c>
      <c r="F196" s="479">
        <f t="shared" si="30"/>
        <v>0</v>
      </c>
      <c r="G196" s="480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1028</v>
      </c>
      <c r="B197" s="22" t="s">
        <v>1029</v>
      </c>
      <c r="C197" s="473">
        <v>1</v>
      </c>
      <c r="D197" s="10" t="str">
        <f t="shared" si="31"/>
        <v>{"key_code":"x"},{"key_code":"u"}</v>
      </c>
      <c r="E197" s="478">
        <f t="shared" si="30"/>
        <v>0</v>
      </c>
      <c r="F197" s="479">
        <f t="shared" si="30"/>
        <v>1</v>
      </c>
      <c r="G197" s="480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1030</v>
      </c>
      <c r="B198" s="22" t="s">
        <v>1031</v>
      </c>
      <c r="C198" s="473">
        <v>1</v>
      </c>
      <c r="D198" s="10" t="str">
        <f t="shared" si="31"/>
        <v>{"key_code":"x"},{"key_code":"w"},{"key_code":"a"}</v>
      </c>
      <c r="E198" s="478">
        <f t="shared" si="30"/>
        <v>0</v>
      </c>
      <c r="F198" s="479">
        <f t="shared" si="30"/>
        <v>1</v>
      </c>
      <c r="G198" s="480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1032</v>
      </c>
      <c r="B199" s="22" t="s">
        <v>1033</v>
      </c>
      <c r="C199" s="473">
        <v>1</v>
      </c>
      <c r="D199" s="10" t="str">
        <f t="shared" si="31"/>
        <v>{"key_code":"x"},{"key_code":"y"},{"key_code":"a"}</v>
      </c>
      <c r="E199" s="478">
        <f t="shared" si="30"/>
        <v>0</v>
      </c>
      <c r="F199" s="479">
        <f t="shared" si="30"/>
        <v>1</v>
      </c>
      <c r="G199" s="480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1034</v>
      </c>
      <c r="B200" s="22" t="s">
        <v>1035</v>
      </c>
      <c r="C200" s="473">
        <v>1</v>
      </c>
      <c r="D200" s="10" t="str">
        <f t="shared" si="31"/>
        <v>{"key_code":"x"},{"key_code":"y"},{"key_code":"o"}</v>
      </c>
      <c r="E200" s="478">
        <f t="shared" si="30"/>
        <v>0</v>
      </c>
      <c r="F200" s="479">
        <f t="shared" si="30"/>
        <v>1</v>
      </c>
      <c r="G200" s="480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1036</v>
      </c>
      <c r="B201" s="22" t="s">
        <v>1037</v>
      </c>
      <c r="C201" s="473">
        <v>1</v>
      </c>
      <c r="D201" s="10" t="str">
        <f t="shared" si="31"/>
        <v>{"key_code":"x"},{"key_code":"y"},{"key_code":"u"}</v>
      </c>
      <c r="E201" s="478">
        <f t="shared" si="30"/>
        <v>0</v>
      </c>
      <c r="F201" s="479">
        <f t="shared" si="30"/>
        <v>1</v>
      </c>
      <c r="G201" s="480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669</v>
      </c>
      <c r="C202" s="473">
        <v>1</v>
      </c>
      <c r="D202" s="10" t="str">
        <f t="shared" si="31"/>
        <v>{"key_code":"y"},{"key_code":"a"}</v>
      </c>
      <c r="E202" s="478">
        <f t="shared" si="30"/>
        <v>1</v>
      </c>
      <c r="F202" s="479">
        <f t="shared" si="30"/>
        <v>0</v>
      </c>
      <c r="G202" s="480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670</v>
      </c>
      <c r="B203" s="22" t="s">
        <v>671</v>
      </c>
      <c r="C203" s="473">
        <v>1</v>
      </c>
      <c r="D203" s="10" t="str">
        <f t="shared" si="31"/>
        <v>{"key_code":"y"},{"key_code":"e"}</v>
      </c>
      <c r="E203" s="478">
        <f t="shared" si="30"/>
        <v>0</v>
      </c>
      <c r="F203" s="479">
        <f t="shared" si="30"/>
        <v>0</v>
      </c>
      <c r="G203" s="480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1038</v>
      </c>
      <c r="C204" s="473">
        <v>1</v>
      </c>
      <c r="D204" s="10" t="str">
        <f t="shared" si="31"/>
        <v>{"key_code":"y"},{"key_code":"o"}</v>
      </c>
      <c r="E204" s="478">
        <f t="shared" ref="E204:G223" si="38">COUNTIFS(出力かな,$A204,入力キー数,E$3)</f>
        <v>1</v>
      </c>
      <c r="F204" s="479">
        <f t="shared" si="38"/>
        <v>0</v>
      </c>
      <c r="G204" s="480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1039</v>
      </c>
      <c r="C205" s="473">
        <v>1</v>
      </c>
      <c r="D205" s="10" t="str">
        <f t="shared" si="31"/>
        <v>{"key_code":"y"},{"key_code":"u"}</v>
      </c>
      <c r="E205" s="478">
        <f t="shared" si="38"/>
        <v>1</v>
      </c>
      <c r="F205" s="479">
        <f t="shared" si="38"/>
        <v>0</v>
      </c>
      <c r="G205" s="480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523</v>
      </c>
      <c r="B206" s="22" t="s">
        <v>672</v>
      </c>
      <c r="C206" s="473">
        <v>1</v>
      </c>
      <c r="D206" s="10" t="str">
        <f t="shared" ref="D206:D250" si="39">_xlfn.CONCAT(I206:M206)</f>
        <v>{"key_code":"z"},{"key_code":"a"}</v>
      </c>
      <c r="E206" s="478">
        <f t="shared" si="38"/>
        <v>0</v>
      </c>
      <c r="F206" s="479">
        <f t="shared" si="38"/>
        <v>1</v>
      </c>
      <c r="G206" s="480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535</v>
      </c>
      <c r="B207" s="22" t="s">
        <v>673</v>
      </c>
      <c r="C207" s="473">
        <v>1</v>
      </c>
      <c r="D207" s="10" t="str">
        <f t="shared" si="39"/>
        <v>{"key_code":"z"},{"key_code":"e"}</v>
      </c>
      <c r="E207" s="478">
        <f t="shared" si="38"/>
        <v>0</v>
      </c>
      <c r="F207" s="479">
        <f t="shared" si="38"/>
        <v>1</v>
      </c>
      <c r="G207" s="480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534</v>
      </c>
      <c r="B208" s="22" t="s">
        <v>674</v>
      </c>
      <c r="C208" s="473">
        <v>1</v>
      </c>
      <c r="D208" s="10" t="str">
        <f t="shared" ref="D208:D210" si="41">_xlfn.CONCAT(I208:M208)</f>
        <v>{"key_code":"z"},{"key_code":"i"}</v>
      </c>
      <c r="E208" s="478">
        <f t="shared" si="38"/>
        <v>0</v>
      </c>
      <c r="F208" s="479">
        <f t="shared" si="38"/>
        <v>1</v>
      </c>
      <c r="G208" s="480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544</v>
      </c>
      <c r="B209" s="22" t="s">
        <v>675</v>
      </c>
      <c r="C209" s="473">
        <v>1</v>
      </c>
      <c r="D209" s="10" t="str">
        <f t="shared" si="41"/>
        <v>{"key_code":"z"},{"key_code":"o"}</v>
      </c>
      <c r="E209" s="478">
        <f t="shared" si="38"/>
        <v>0</v>
      </c>
      <c r="F209" s="479">
        <f t="shared" si="38"/>
        <v>1</v>
      </c>
      <c r="G209" s="480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524</v>
      </c>
      <c r="B210" s="22" t="s">
        <v>676</v>
      </c>
      <c r="C210" s="473">
        <v>1</v>
      </c>
      <c r="D210" s="10" t="str">
        <f t="shared" si="41"/>
        <v>{"key_code":"z"},{"key_code":"u"}</v>
      </c>
      <c r="E210" s="478">
        <f t="shared" si="38"/>
        <v>0</v>
      </c>
      <c r="F210" s="479">
        <f t="shared" si="38"/>
        <v>1</v>
      </c>
      <c r="G210" s="480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1040</v>
      </c>
      <c r="B211" s="22" t="s">
        <v>1041</v>
      </c>
      <c r="C211" s="473">
        <v>1</v>
      </c>
      <c r="D211" s="10" t="str">
        <f t="shared" ref="D211:D222" si="43">_xlfn.CONCAT(I211:M211)</f>
        <v>{"key_code":"z"},{"key_code":"y"},{"key_code":"i"}</v>
      </c>
      <c r="E211" s="478">
        <f t="shared" si="38"/>
        <v>0</v>
      </c>
      <c r="F211" s="479">
        <f t="shared" si="38"/>
        <v>0</v>
      </c>
      <c r="G211" s="480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73"/>
      <c r="D212" s="10" t="str">
        <f t="shared" si="43"/>
        <v/>
      </c>
      <c r="E212" s="478">
        <f t="shared" si="38"/>
        <v>0</v>
      </c>
      <c r="F212" s="479">
        <f t="shared" si="38"/>
        <v>0</v>
      </c>
      <c r="G212" s="480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73"/>
      <c r="D213" s="10" t="str">
        <f t="shared" si="43"/>
        <v/>
      </c>
      <c r="E213" s="478">
        <f t="shared" si="38"/>
        <v>0</v>
      </c>
      <c r="F213" s="479">
        <f t="shared" si="38"/>
        <v>0</v>
      </c>
      <c r="G213" s="480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73"/>
      <c r="D214" s="10" t="str">
        <f t="shared" si="43"/>
        <v/>
      </c>
      <c r="E214" s="478">
        <f t="shared" si="38"/>
        <v>0</v>
      </c>
      <c r="F214" s="479">
        <f t="shared" si="38"/>
        <v>0</v>
      </c>
      <c r="G214" s="480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73"/>
      <c r="D215" s="10" t="str">
        <f t="shared" si="43"/>
        <v/>
      </c>
      <c r="E215" s="478">
        <f t="shared" si="38"/>
        <v>0</v>
      </c>
      <c r="F215" s="479">
        <f t="shared" si="38"/>
        <v>0</v>
      </c>
      <c r="G215" s="480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73"/>
      <c r="D216" s="10" t="str">
        <f t="shared" si="43"/>
        <v/>
      </c>
      <c r="E216" s="478">
        <f t="shared" si="38"/>
        <v>0</v>
      </c>
      <c r="F216" s="479">
        <f t="shared" si="38"/>
        <v>0</v>
      </c>
      <c r="G216" s="480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73"/>
      <c r="D217" s="10" t="str">
        <f t="shared" si="43"/>
        <v/>
      </c>
      <c r="E217" s="478">
        <f t="shared" si="38"/>
        <v>0</v>
      </c>
      <c r="F217" s="479">
        <f t="shared" si="38"/>
        <v>0</v>
      </c>
      <c r="G217" s="480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73"/>
      <c r="D218" s="10" t="str">
        <f t="shared" si="43"/>
        <v/>
      </c>
      <c r="E218" s="478">
        <f t="shared" si="38"/>
        <v>0</v>
      </c>
      <c r="F218" s="479">
        <f t="shared" si="38"/>
        <v>0</v>
      </c>
      <c r="G218" s="480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73"/>
      <c r="D219" s="10" t="str">
        <f t="shared" si="43"/>
        <v/>
      </c>
      <c r="E219" s="478">
        <f t="shared" si="38"/>
        <v>0</v>
      </c>
      <c r="F219" s="479">
        <f t="shared" si="38"/>
        <v>0</v>
      </c>
      <c r="G219" s="480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73"/>
      <c r="D220" s="10" t="str">
        <f t="shared" si="43"/>
        <v/>
      </c>
      <c r="E220" s="478">
        <f t="shared" si="38"/>
        <v>0</v>
      </c>
      <c r="F220" s="479">
        <f t="shared" si="38"/>
        <v>0</v>
      </c>
      <c r="G220" s="480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73"/>
      <c r="D221" s="10" t="str">
        <f t="shared" si="43"/>
        <v/>
      </c>
      <c r="E221" s="478">
        <f t="shared" si="38"/>
        <v>0</v>
      </c>
      <c r="F221" s="479">
        <f t="shared" si="38"/>
        <v>0</v>
      </c>
      <c r="G221" s="480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74"/>
      <c r="D222" s="11" t="str">
        <f t="shared" si="43"/>
        <v/>
      </c>
      <c r="E222" s="481">
        <f t="shared" si="38"/>
        <v>0</v>
      </c>
      <c r="F222" s="482">
        <f t="shared" si="38"/>
        <v>0</v>
      </c>
      <c r="G222" s="483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5" t="s">
        <v>73</v>
      </c>
      <c r="B223" s="446" t="s">
        <v>196</v>
      </c>
      <c r="C223" s="472">
        <v>1</v>
      </c>
      <c r="D223" s="447" t="str">
        <f t="shared" si="39"/>
        <v>{"key_code":"hyphen"}</v>
      </c>
      <c r="E223" s="475">
        <f t="shared" si="38"/>
        <v>1</v>
      </c>
      <c r="F223" s="476">
        <f t="shared" si="38"/>
        <v>0</v>
      </c>
      <c r="G223" s="477">
        <f t="shared" si="38"/>
        <v>0</v>
      </c>
      <c r="H223" s="448">
        <f t="shared" si="40"/>
        <v>1</v>
      </c>
      <c r="I223" s="449" t="str">
        <f t="shared" si="33"/>
        <v>{"key_code":"hyphen"}</v>
      </c>
      <c r="J223" s="449" t="str">
        <f t="shared" si="34"/>
        <v/>
      </c>
      <c r="K223" s="449" t="str">
        <f t="shared" si="35"/>
        <v/>
      </c>
      <c r="L223" s="449" t="str">
        <f t="shared" si="36"/>
        <v/>
      </c>
      <c r="M223" s="450" t="str">
        <f t="shared" si="37"/>
        <v/>
      </c>
    </row>
    <row r="224" spans="1:13">
      <c r="A224" s="19" t="s">
        <v>4</v>
      </c>
      <c r="B224" s="22" t="s">
        <v>4</v>
      </c>
      <c r="C224" s="473">
        <v>1</v>
      </c>
      <c r="D224" s="10" t="str">
        <f t="shared" si="39"/>
        <v>{"key_code":"1"}</v>
      </c>
      <c r="E224" s="478">
        <f t="shared" ref="E224:G243" si="45">COUNTIFS(出力かな,$A224,入力キー数,E$3)</f>
        <v>0</v>
      </c>
      <c r="F224" s="479">
        <f t="shared" si="45"/>
        <v>0</v>
      </c>
      <c r="G224" s="480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73">
        <v>1</v>
      </c>
      <c r="D225" s="10" t="str">
        <f t="shared" si="39"/>
        <v>{"key_code":"2"}</v>
      </c>
      <c r="E225" s="478">
        <f t="shared" si="45"/>
        <v>0</v>
      </c>
      <c r="F225" s="479">
        <f t="shared" si="45"/>
        <v>0</v>
      </c>
      <c r="G225" s="480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73">
        <v>1</v>
      </c>
      <c r="D226" s="10" t="str">
        <f t="shared" si="39"/>
        <v>{"key_code":"3"}</v>
      </c>
      <c r="E226" s="478">
        <f t="shared" si="45"/>
        <v>0</v>
      </c>
      <c r="F226" s="479">
        <f t="shared" si="45"/>
        <v>0</v>
      </c>
      <c r="G226" s="480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73">
        <v>1</v>
      </c>
      <c r="D227" s="10" t="str">
        <f t="shared" si="39"/>
        <v>{"key_code":"4"}</v>
      </c>
      <c r="E227" s="478">
        <f t="shared" si="45"/>
        <v>0</v>
      </c>
      <c r="F227" s="479">
        <f t="shared" si="45"/>
        <v>0</v>
      </c>
      <c r="G227" s="480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73">
        <v>1</v>
      </c>
      <c r="D228" s="10" t="str">
        <f t="shared" si="39"/>
        <v>{"key_code":"5"}</v>
      </c>
      <c r="E228" s="478">
        <f t="shared" si="45"/>
        <v>0</v>
      </c>
      <c r="F228" s="479">
        <f t="shared" si="45"/>
        <v>0</v>
      </c>
      <c r="G228" s="480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73">
        <v>1</v>
      </c>
      <c r="D229" s="10" t="str">
        <f t="shared" si="39"/>
        <v>{"key_code":"6"}</v>
      </c>
      <c r="E229" s="478">
        <f t="shared" si="45"/>
        <v>0</v>
      </c>
      <c r="F229" s="479">
        <f t="shared" si="45"/>
        <v>0</v>
      </c>
      <c r="G229" s="480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73">
        <v>1</v>
      </c>
      <c r="D230" s="10" t="str">
        <f t="shared" si="39"/>
        <v>{"key_code":"7"}</v>
      </c>
      <c r="E230" s="478">
        <f t="shared" si="45"/>
        <v>0</v>
      </c>
      <c r="F230" s="479">
        <f t="shared" si="45"/>
        <v>0</v>
      </c>
      <c r="G230" s="480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73">
        <v>1</v>
      </c>
      <c r="D231" s="10" t="str">
        <f t="shared" si="39"/>
        <v>{"key_code":"8"}</v>
      </c>
      <c r="E231" s="478">
        <f t="shared" si="45"/>
        <v>0</v>
      </c>
      <c r="F231" s="479">
        <f t="shared" si="45"/>
        <v>0</v>
      </c>
      <c r="G231" s="480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73">
        <v>1</v>
      </c>
      <c r="D232" s="10" t="str">
        <f t="shared" si="39"/>
        <v>{"key_code":"9"}</v>
      </c>
      <c r="E232" s="478">
        <f t="shared" si="45"/>
        <v>0</v>
      </c>
      <c r="F232" s="479">
        <f t="shared" si="45"/>
        <v>0</v>
      </c>
      <c r="G232" s="480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73">
        <v>1</v>
      </c>
      <c r="D233" s="10" t="str">
        <f t="shared" si="39"/>
        <v>{"key_code":"0"}</v>
      </c>
      <c r="E233" s="478">
        <f t="shared" si="45"/>
        <v>0</v>
      </c>
      <c r="F233" s="479">
        <f t="shared" si="45"/>
        <v>0</v>
      </c>
      <c r="G233" s="480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73">
        <v>1</v>
      </c>
      <c r="D234" s="10" t="str">
        <f t="shared" si="39"/>
        <v>{"key_code":"hyphen"}</v>
      </c>
      <c r="E234" s="478">
        <f t="shared" si="45"/>
        <v>0</v>
      </c>
      <c r="F234" s="479">
        <f t="shared" si="45"/>
        <v>0</v>
      </c>
      <c r="G234" s="480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73">
        <v>1</v>
      </c>
      <c r="D235" s="10" t="str">
        <f t="shared" si="39"/>
        <v>{"key_code":"open_bracket"}</v>
      </c>
      <c r="E235" s="478">
        <f t="shared" si="45"/>
        <v>0</v>
      </c>
      <c r="F235" s="479">
        <f t="shared" si="45"/>
        <v>0</v>
      </c>
      <c r="G235" s="480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73">
        <v>1</v>
      </c>
      <c r="D236" s="10" t="str">
        <f t="shared" si="39"/>
        <v>{"key_code":"quote"}</v>
      </c>
      <c r="E236" s="478">
        <f t="shared" si="45"/>
        <v>0</v>
      </c>
      <c r="F236" s="479">
        <f t="shared" si="45"/>
        <v>0</v>
      </c>
      <c r="G236" s="480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73">
        <v>1</v>
      </c>
      <c r="D237" s="10" t="str">
        <f t="shared" si="39"/>
        <v>{"key_code":"international1"}</v>
      </c>
      <c r="E237" s="478">
        <f t="shared" si="45"/>
        <v>1</v>
      </c>
      <c r="F237" s="479">
        <f t="shared" si="45"/>
        <v>0</v>
      </c>
      <c r="G237" s="480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73">
        <v>1</v>
      </c>
      <c r="D238" s="10" t="str">
        <f t="shared" si="39"/>
        <v>{"key_code":"equal_sign"}</v>
      </c>
      <c r="E238" s="478">
        <f t="shared" si="45"/>
        <v>0</v>
      </c>
      <c r="F238" s="479">
        <f t="shared" si="45"/>
        <v>0</v>
      </c>
      <c r="G238" s="480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73">
        <v>1</v>
      </c>
      <c r="D239" s="10" t="str">
        <f t="shared" si="39"/>
        <v>{"key_code":"close_bracket"}</v>
      </c>
      <c r="E239" s="478">
        <f t="shared" si="45"/>
        <v>0</v>
      </c>
      <c r="F239" s="479">
        <f t="shared" si="45"/>
        <v>0</v>
      </c>
      <c r="G239" s="480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73">
        <v>1</v>
      </c>
      <c r="D240" s="10" t="str">
        <f t="shared" ref="D240:D243" si="46">_xlfn.CONCAT(I240:M240)</f>
        <v>{"key_code":"non_us_pound"}</v>
      </c>
      <c r="E240" s="478">
        <f t="shared" si="45"/>
        <v>0</v>
      </c>
      <c r="F240" s="479">
        <f t="shared" si="45"/>
        <v>0</v>
      </c>
      <c r="G240" s="480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1067</v>
      </c>
      <c r="B241" s="22" t="s">
        <v>117</v>
      </c>
      <c r="C241" s="473">
        <v>1</v>
      </c>
      <c r="D241" s="10" t="str">
        <f t="shared" si="46"/>
        <v>{"key_code":"backslash"}</v>
      </c>
      <c r="E241" s="478">
        <f t="shared" si="45"/>
        <v>0</v>
      </c>
      <c r="F241" s="479">
        <f t="shared" si="45"/>
        <v>0</v>
      </c>
      <c r="G241" s="480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73">
        <v>1</v>
      </c>
      <c r="D242" s="10" t="str">
        <f t="shared" ref="D242" si="48">_xlfn.CONCAT(I242:M242)</f>
        <v/>
      </c>
      <c r="E242" s="478">
        <f t="shared" si="45"/>
        <v>0</v>
      </c>
      <c r="F242" s="479">
        <f t="shared" si="45"/>
        <v>0</v>
      </c>
      <c r="G242" s="480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576</v>
      </c>
      <c r="B243" s="22" t="s">
        <v>180</v>
      </c>
      <c r="C243" s="473">
        <v>1</v>
      </c>
      <c r="D243" s="10" t="str">
        <f t="shared" si="46"/>
        <v>{"key_code":"comma"}</v>
      </c>
      <c r="E243" s="478">
        <f t="shared" si="45"/>
        <v>1</v>
      </c>
      <c r="F243" s="479">
        <f t="shared" si="45"/>
        <v>0</v>
      </c>
      <c r="G243" s="480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577</v>
      </c>
      <c r="B244" s="22" t="s">
        <v>182</v>
      </c>
      <c r="C244" s="473">
        <v>1</v>
      </c>
      <c r="D244" s="10" t="str">
        <f t="shared" si="39"/>
        <v>{"key_code":"period"}</v>
      </c>
      <c r="E244" s="478">
        <f t="shared" ref="E244:G258" si="50">COUNTIFS(出力かな,$A244,入力キー数,E$3)</f>
        <v>0</v>
      </c>
      <c r="F244" s="479">
        <f t="shared" si="50"/>
        <v>0</v>
      </c>
      <c r="G244" s="480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316</v>
      </c>
      <c r="B245" s="22" t="s">
        <v>184</v>
      </c>
      <c r="C245" s="473">
        <v>1</v>
      </c>
      <c r="D245" s="10" t="str">
        <f t="shared" si="39"/>
        <v>{"key_code":"slash"}</v>
      </c>
      <c r="E245" s="478">
        <f t="shared" si="50"/>
        <v>0</v>
      </c>
      <c r="F245" s="479">
        <f t="shared" si="50"/>
        <v>0</v>
      </c>
      <c r="G245" s="480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723</v>
      </c>
      <c r="B246" s="22"/>
      <c r="C246" s="473">
        <v>1</v>
      </c>
      <c r="D246" s="10" t="str">
        <f t="shared" si="39"/>
        <v/>
      </c>
      <c r="E246" s="478">
        <f t="shared" si="50"/>
        <v>0</v>
      </c>
      <c r="F246" s="479">
        <f t="shared" si="50"/>
        <v>0</v>
      </c>
      <c r="G246" s="480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340</v>
      </c>
      <c r="B247" s="22"/>
      <c r="C247" s="473">
        <v>1</v>
      </c>
      <c r="D247" s="10" t="str">
        <f t="shared" si="39"/>
        <v/>
      </c>
      <c r="E247" s="478">
        <f t="shared" si="50"/>
        <v>0</v>
      </c>
      <c r="F247" s="479">
        <f t="shared" si="50"/>
        <v>0</v>
      </c>
      <c r="G247" s="480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326</v>
      </c>
      <c r="B248" s="22"/>
      <c r="C248" s="473">
        <v>1</v>
      </c>
      <c r="D248" s="10" t="str">
        <f t="shared" si="39"/>
        <v/>
      </c>
      <c r="E248" s="478">
        <f t="shared" si="50"/>
        <v>0</v>
      </c>
      <c r="F248" s="479">
        <f t="shared" si="50"/>
        <v>0</v>
      </c>
      <c r="G248" s="480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724</v>
      </c>
      <c r="B249" s="22"/>
      <c r="C249" s="473">
        <v>1</v>
      </c>
      <c r="D249" s="10" t="str">
        <f t="shared" si="39"/>
        <v/>
      </c>
      <c r="E249" s="478">
        <f t="shared" si="50"/>
        <v>0</v>
      </c>
      <c r="F249" s="479">
        <f t="shared" si="50"/>
        <v>0</v>
      </c>
      <c r="G249" s="480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324</v>
      </c>
      <c r="B250" s="22" t="s">
        <v>141</v>
      </c>
      <c r="C250" s="473">
        <v>1</v>
      </c>
      <c r="D250" s="10" t="str">
        <f t="shared" si="39"/>
        <v>{"key_code":"close_bracket"}</v>
      </c>
      <c r="E250" s="478">
        <f t="shared" si="50"/>
        <v>0</v>
      </c>
      <c r="F250" s="479">
        <f t="shared" si="50"/>
        <v>0</v>
      </c>
      <c r="G250" s="480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338</v>
      </c>
      <c r="B251" s="22" t="s">
        <v>75</v>
      </c>
      <c r="C251" s="473">
        <v>1</v>
      </c>
      <c r="D251" s="10" t="str">
        <f t="shared" ref="D251:D258" si="51">_xlfn.CONCAT(I251:M251)</f>
        <v>{"key_code":"non_us_pound"}</v>
      </c>
      <c r="E251" s="478">
        <f t="shared" si="50"/>
        <v>0</v>
      </c>
      <c r="F251" s="479">
        <f t="shared" si="50"/>
        <v>0</v>
      </c>
      <c r="G251" s="480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725</v>
      </c>
      <c r="C252" s="473">
        <v>1</v>
      </c>
      <c r="D252" s="10" t="str">
        <f t="shared" si="51"/>
        <v>{"key_code":"semicolon"}</v>
      </c>
      <c r="E252" s="478">
        <f t="shared" si="50"/>
        <v>0</v>
      </c>
      <c r="F252" s="479">
        <f t="shared" si="50"/>
        <v>0</v>
      </c>
      <c r="G252" s="480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726</v>
      </c>
      <c r="B253" s="22"/>
      <c r="C253" s="473">
        <v>1</v>
      </c>
      <c r="D253" s="10" t="str">
        <f t="shared" si="51"/>
        <v/>
      </c>
      <c r="E253" s="478">
        <f t="shared" si="50"/>
        <v>0</v>
      </c>
      <c r="F253" s="479">
        <f t="shared" si="50"/>
        <v>0</v>
      </c>
      <c r="G253" s="480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318</v>
      </c>
      <c r="B254" s="22"/>
      <c r="C254" s="473">
        <v>1</v>
      </c>
      <c r="D254" s="10" t="str">
        <f t="shared" si="51"/>
        <v/>
      </c>
      <c r="E254" s="478">
        <f t="shared" si="50"/>
        <v>0</v>
      </c>
      <c r="F254" s="479">
        <f t="shared" si="50"/>
        <v>0</v>
      </c>
      <c r="G254" s="480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332</v>
      </c>
      <c r="B255" s="22"/>
      <c r="C255" s="473">
        <v>1</v>
      </c>
      <c r="D255" s="10" t="str">
        <f t="shared" si="51"/>
        <v/>
      </c>
      <c r="E255" s="478">
        <f t="shared" si="50"/>
        <v>0</v>
      </c>
      <c r="F255" s="479">
        <f t="shared" si="50"/>
        <v>0</v>
      </c>
      <c r="G255" s="480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727</v>
      </c>
      <c r="B256" s="22"/>
      <c r="C256" s="473">
        <v>1</v>
      </c>
      <c r="D256" s="10" t="str">
        <f t="shared" si="51"/>
        <v/>
      </c>
      <c r="E256" s="478">
        <f t="shared" si="50"/>
        <v>0</v>
      </c>
      <c r="F256" s="479">
        <f t="shared" si="50"/>
        <v>0</v>
      </c>
      <c r="G256" s="480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1042</v>
      </c>
      <c r="B257" s="22" t="s">
        <v>1058</v>
      </c>
      <c r="C257" s="473">
        <v>1</v>
      </c>
      <c r="D257" s="10" t="str">
        <f t="shared" si="51"/>
        <v>{"key_code":"w"},{"key_code":"y"},{"key_code":"i"}</v>
      </c>
      <c r="E257" s="478">
        <f t="shared" si="50"/>
        <v>0</v>
      </c>
      <c r="F257" s="479">
        <f t="shared" si="50"/>
        <v>0</v>
      </c>
      <c r="G257" s="480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1043</v>
      </c>
      <c r="B258" s="23" t="s">
        <v>1059</v>
      </c>
      <c r="C258" s="474">
        <v>1</v>
      </c>
      <c r="D258" s="11" t="str">
        <f t="shared" si="51"/>
        <v>{"key_code":"w"},{"key_code":"y"},{"key_code":"e"}</v>
      </c>
      <c r="E258" s="481">
        <f t="shared" si="50"/>
        <v>0</v>
      </c>
      <c r="F258" s="482">
        <f t="shared" si="50"/>
        <v>0</v>
      </c>
      <c r="G258" s="483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0" t="str">
        <f>_xlfn.CONCAT(詳細設定!A295:Z295)</f>
        <v/>
      </c>
    </row>
    <row r="275" spans="1:1">
      <c r="A275" s="320" t="str">
        <f>_xlfn.CONCAT(詳細設定!A296:Z296)</f>
        <v/>
      </c>
    </row>
    <row r="276" spans="1:1">
      <c r="A276" s="320" t="str">
        <f>_xlfn.CONCAT(詳細設定!A297:Z297)</f>
        <v/>
      </c>
    </row>
    <row r="277" spans="1:1">
      <c r="A277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0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</row>
    <row r="281" spans="1:1">
      <c r="A281" s="320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</row>
    <row r="282" spans="1:1">
      <c r="A282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2021-01-16T11:17:26Z</dcterms:modified>
  <cp:category/>
  <cp:contentStatus/>
</cp:coreProperties>
</file>