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imelines/timeline2.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409" documentId="13_ncr:1_{54C1F57D-0F86-4E18-8037-A6D5F44F2A01}" xr6:coauthVersionLast="47" xr6:coauthVersionMax="47" xr10:uidLastSave="{77469C35-6A14-4322-82A2-CB379901D9E1}"/>
  <bookViews>
    <workbookView xWindow="-120" yWindow="-120" windowWidth="29040" windowHeight="15840" xr2:uid="{00000000-000D-0000-FFFF-FFFF00000000}"/>
  </bookViews>
  <sheets>
    <sheet name="Dashboard" sheetId="5" r:id="rId1"/>
    <sheet name="Diverse" sheetId="7" r:id="rId2"/>
    <sheet name="Indstillinger" sheetId="4" r:id="rId3"/>
    <sheet name="Om" sheetId="6" r:id="rId4"/>
  </sheets>
  <definedNames>
    <definedName name="_xlcn.WorksheetConnection_Book1DimTid" hidden="1">DimTid[]</definedName>
    <definedName name="_xlcn.WorksheetConnection_ElForbrugAPI.xlsxtblElafgift" hidden="1">tblElafgift[]</definedName>
    <definedName name="_xlcn.WorksheetConnection_ElForbrugAPI.xlsxtblFastPris" hidden="1">tblFastPris[]</definedName>
    <definedName name="bmkCustomer" localSheetId="0">Dashboard!#REF!</definedName>
    <definedName name="bmkCustomer" localSheetId="1">Diverse!#REF!</definedName>
    <definedName name="bmkCustomer" localSheetId="2">Indstillinger!#REF!</definedName>
    <definedName name="bmkCustomer" localSheetId="3">Om!#REF!</definedName>
    <definedName name="bmkProjektnr1" localSheetId="0">Dashboard!#REF!</definedName>
    <definedName name="bmkProjektnr1" localSheetId="1">Diverse!#REF!</definedName>
    <definedName name="bmkProjektnr1" localSheetId="2">Indstillinger!#REF!</definedName>
    <definedName name="bmkProjektnr1" localSheetId="3">Om!#REF!</definedName>
    <definedName name="Slicer_Måned1">#N/A</definedName>
    <definedName name="Slicer_Parameter">#N/A</definedName>
    <definedName name="Slicer_streetName">#N/A</definedName>
    <definedName name="Slicer_TidFormat">#N/A</definedName>
    <definedName name="Slicer_Tidsrum">#N/A</definedName>
    <definedName name="Slicer_UgedagLang">#N/A</definedName>
    <definedName name="Slicer_År1">#N/A</definedName>
    <definedName name="Timeline_Dato">#N/A</definedName>
    <definedName name="Timeline_Dato1">#N/A</definedName>
    <definedName name="Timeline_Dato2">#N/A</definedName>
  </definedNames>
  <calcPr calcId="191029"/>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6"/>
        <pivotCache cacheId="5" r:id="rId17"/>
        <pivotCache cacheId="6" r:id="rId18"/>
        <pivotCache cacheId="7" r:id="rId19"/>
        <pivotCache cacheId="8" r:id="rId20"/>
        <pivotCache cacheId="9"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 r:id="rId26"/>
        <x15:pivotTableReference r:id="rId27"/>
      </x15:pivotTableReferences>
    </ext>
    <ext xmlns:x15="http://schemas.microsoft.com/office/spreadsheetml/2010/11/main" uri="{A2CB5862-8E78-49c6-8D9D-AF26E26ADB89}">
      <x15:timelineCachePivotCaches>
        <pivotCache cacheId="10" r:id="rId28"/>
        <pivotCache cacheId="11" r:id="rId29"/>
        <pivotCache cacheId="12" r:id="rId30"/>
      </x15:timelineCachePivotCaches>
    </ext>
    <ext xmlns:x15="http://schemas.microsoft.com/office/spreadsheetml/2010/11/main" uri="{D0CA8CA8-9F24-4464-BF8E-62219DCF47F9}">
      <x15:timelineCacheRefs>
        <x15:timelineCacheRef r:id="rId31"/>
        <x15:timelineCacheRef r:id="rId32"/>
        <x15:timelineCacheRef r:id="rId33"/>
      </x15:timelineCacheRefs>
    </ext>
    <ext xmlns:x15="http://schemas.microsoft.com/office/spreadsheetml/2010/11/main" uri="{FCE2AD5D-F65C-4FA6-A056-5C36A1767C68}">
      <x15:dataModel>
        <x15:modelTables>
          <x15:modelTable id="DimKalender_f7f9f03c-2cee-4d89-8d05-18b69595fac8" name="DimKalender" connection="Query - DimKalender"/>
          <x15:modelTable id="UserInfoDetailed_10eb5a10-21f8-4d71-9468-d080853345e1" name="UserInfoDetailed" connection="Query - UserInfoDetailed"/>
          <x15:modelTable id="OutputParameterTable_d76ed1b2-24d7-4b5d-a7e9-41eb22327bb7" name="OutputParameterTable" connection="Query - OutputParameterTable"/>
          <x15:modelTable id="ElspotPrices_V2_e452922a-129c-44ca-8c87-b95cb9d47dbc" name="ElspotPrices_V2" connection="Query - ElspotPrices_V2"/>
          <x15:modelTable id="TarifAndSubsciptionPrices_V2_01eee991-53e6-401c-8993-027c9a715f85" name="TarifAndSubsciptionPrices_V2" connection="Query - TarifAndSubsciptionPrices_V2"/>
          <x15:modelTable id="kWh_V2_781b35fc-67b5-4f56-aef6-5da2a97ecb25" name="kWh_V2" connection="Query - kWh_V2"/>
          <x15:modelTable id="tblFastPris" name="tblFastPris" connection="WorksheetConnection_ElForbrugAPI.xlsx!tblFastPris"/>
          <x15:modelTable id="tblElafgift" name="tblElafgift" connection="WorksheetConnection_ElForbrugAPI.xlsx!tblElafgift"/>
          <x15:modelTable id="DimTid" name="DimTid" connection="WorksheetConnection_Book1!DimTid"/>
        </x15:modelTables>
        <x15:modelRelationships>
          <x15:modelRelationship fromTable="ElspotPrices_V2" fromColumn="Dato" toTable="DimKalender" toColumn="Dato"/>
          <x15:modelRelationship fromTable="ElspotPrices_V2" fromColumn="Tid" toTable="DimTid" toColumn="Tid"/>
          <x15:modelRelationship fromTable="TarifAndSubsciptionPrices_V2" fromColumn="meteringPointId" toTable="UserInfoDetailed" toColumn="meteringPointId"/>
          <x15:modelRelationship fromTable="TarifAndSubsciptionPrices_V2" fromColumn="Dato" toTable="DimKalender" toColumn="Dato"/>
          <x15:modelRelationship fromTable="TarifAndSubsciptionPrices_V2" fromColumn="Tid" toTable="DimTid" toColumn="Tid"/>
          <x15:modelRelationship fromTable="kWh_V2" fromColumn="meteringPointId" toTable="UserInfoDetailed" toColumn="meteringPointId"/>
          <x15:modelRelationship fromTable="kWh_V2" fromColumn="Dato" toTable="DimKalender" toColumn="Dato"/>
          <x15:modelRelationship fromTable="kWh_V2"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 tableName="kWh_V2" columnName="Dato" columnId="Dato">
                <x16:calculatedTimeColumn columnName="Dato (Month Index)" columnId="Dato (Month Index)" contentType="monthsindex" isSelected="1"/>
                <x16:calculatedTimeColumn columnName="Dato (Month)" columnId="Dato (Month)" contentType="months" isSelected="1"/>
              </x16:modelTimeGrouping>
              <x16:modelTimeGrouping tableName="ElspotPrices_V2" columnName="Dato" columnId="Dato">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6" l="1"/>
  <c r="F34" i="6"/>
  <c r="F35" i="6"/>
  <c r="F36" i="6"/>
  <c r="F37" i="6"/>
  <c r="G5" i="4"/>
  <c r="D9" i="7"/>
  <c r="B9" i="7"/>
  <c r="B23" i="7"/>
  <c r="B21" i="7"/>
  <c r="C21" i="6"/>
  <c r="F13" i="4"/>
  <c r="B3" i="5"/>
  <c r="B16" i="7"/>
  <c r="H4" i="5"/>
  <c r="B1" i="5"/>
  <c r="B1" i="7"/>
  <c r="B25" i="7" l="1"/>
  <c r="G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AFDCF453-59AF-4F61-A568-270BA64D981C}" name="Query - ElspotPrices_V2" description="Connection to the 'ElspotPrices_V2' query in the workbook." type="100" refreshedVersion="7" minRefreshableVersion="5">
    <extLst>
      <ext xmlns:x15="http://schemas.microsoft.com/office/spreadsheetml/2010/11/main" uri="{DE250136-89BD-433C-8126-D09CA5730AF9}">
        <x15:connection id="3f42f8f6-d135-4f96-b2ee-de481fb1deae"/>
      </ext>
    </extLst>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37DE4DBF-896D-4FC8-9A19-4EB825178329}" name="Query - kWh_V2" description="Connection to the 'kWh_V2' query in the workbook." type="100" refreshedVersion="7" minRefreshableVersion="5">
    <extLst>
      <ext xmlns:x15="http://schemas.microsoft.com/office/spreadsheetml/2010/11/main" uri="{DE250136-89BD-433C-8126-D09CA5730AF9}">
        <x15:connection id="39f4a930-a98c-4a23-81e3-dc0948168335"/>
      </ext>
    </extLst>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509FF0AE-27F2-46CA-AACB-5BD427AB215A}" name="Query - TarifAndSubsciptionPrices_V2" description="Connection to the 'TarifAndSubsciptionPrices_V2' query in the workbook." type="100" refreshedVersion="7" minRefreshableVersion="5">
    <extLst>
      <ext xmlns:x15="http://schemas.microsoft.com/office/spreadsheetml/2010/11/main" uri="{DE250136-89BD-433C-8126-D09CA5730AF9}">
        <x15:connection id="a200c179-8101-4c68-8a90-e46eda47c649"/>
      </ext>
    </extLst>
  </connection>
  <connection id="13"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4" xr16:uid="{6920D7BD-FC73-4873-A330-7D3DC3E931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
        </x15:connection>
      </ext>
    </extLst>
  </connection>
  <connection id="16" xr16:uid="{DA9622ED-0431-46AB-89E7-A1D626110FD7}" name="WorksheetConnection_ElForbrugAPI.xlsx!tblElafgift" type="102" refreshedVersion="7" minRefreshableVersion="5">
    <extLst>
      <ext xmlns:x15="http://schemas.microsoft.com/office/spreadsheetml/2010/11/main" uri="{DE250136-89BD-433C-8126-D09CA5730AF9}">
        <x15:connection id="tblElafgift">
          <x15:rangePr sourceName="_xlcn.WorksheetConnection_ElForbrugAPI.xlsxtblElafgift"/>
        </x15:connection>
      </ext>
    </extLst>
  </connection>
  <connection id="17" xr16:uid="{DF0FE209-9480-489C-AF5E-3E53EA629997}" name="WorksheetConnection_ElForbrugAPI.xlsx!tblFastPris" type="102" refreshedVersion="8" minRefreshableVersion="5">
    <extLst>
      <ext xmlns:x15="http://schemas.microsoft.com/office/spreadsheetml/2010/11/main" uri="{DE250136-89BD-433C-8126-D09CA5730AF9}">
        <x15:connection id="tblFastPris">
          <x15:rangePr sourceName="_xlcn.WorksheetConnection_ElForbrugAPI.xlsxtblFastPri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Measures].[ChosenParameter]"/>
    <s v="[Measures].[FoundTarif]"/>
    <s v="[Measures].[AverageSpotPriceInclVAT]"/>
    <s v="[Measures].[SumSpotPriceFastPris]"/>
    <s v="Filter({[DimKalender].[Dato].Levels(1).Members}, ([DimKalender].[Dato].CurrentMember.MemberValue&gt;=CDate(&quot;2022-10-01&quot;) AND [DimKalender].[Dato].CurrentMember.MemberValue&lt;CDate(&quot;2023-01-01&quot;)))"/>
    <s v="[Measures].[FirstDate]"/>
    <s v="[Measures].[LastDate]"/>
    <s v="{[OutputParameterTable].[Parameter].&amp;[Priser]}"/>
  </metadataStrings>
  <mdxMetadata count="6">
    <mdx n="0" f="v">
      <t c="1" fi="0">
        <n x="2"/>
      </t>
    </mdx>
    <mdx n="0" f="v">
      <t c="2" fi="0">
        <n x="3"/>
        <n x="5" s="1"/>
      </t>
    </mdx>
    <mdx n="0" f="v">
      <t c="2" fi="0">
        <n x="4"/>
        <n x="5" s="1"/>
      </t>
    </mdx>
    <mdx n="0" f="v">
      <t c="2" fi="19">
        <n x="6"/>
        <n x="5" s="1"/>
      </t>
    </mdx>
    <mdx n="0" f="v">
      <t c="2" fi="19">
        <n x="7"/>
        <n x="5" s="1"/>
      </t>
    </mdx>
    <mdx n="0" f="v">
      <t c="2" fi="0">
        <n x="1"/>
        <n x="8" s="1"/>
      </t>
    </mdx>
  </mdxMetadata>
  <valueMetadata count="6">
    <bk>
      <rc t="1" v="0"/>
    </bk>
    <bk>
      <rc t="1" v="1"/>
    </bk>
    <bk>
      <rc t="1" v="2"/>
    </bk>
    <bk>
      <rc t="1" v="3"/>
    </bk>
    <bk>
      <rc t="1" v="4"/>
    </bk>
    <bk>
      <rc t="1" v="5"/>
    </bk>
  </valueMetadata>
</metadata>
</file>

<file path=xl/sharedStrings.xml><?xml version="1.0" encoding="utf-8"?>
<sst xmlns="http://schemas.openxmlformats.org/spreadsheetml/2006/main" count="147" uniqueCount="120">
  <si>
    <t>Elforbrug oversigt</t>
  </si>
  <si>
    <t>Totalt forbrug i perioden</t>
  </si>
  <si>
    <t>Adresse</t>
  </si>
  <si>
    <t>Stenhøj Vænge 10 , Birkerød</t>
  </si>
  <si>
    <t>Bruger(e)</t>
  </si>
  <si>
    <t>Torben Kirk Wolf</t>
  </si>
  <si>
    <t>Bruger 2</t>
  </si>
  <si>
    <t>Laksamol Utthasang</t>
  </si>
  <si>
    <t>Vist periode</t>
  </si>
  <si>
    <t>Viste ugedage</t>
  </si>
  <si>
    <t>Hele ugen</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</si>
  <si>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</si>
  <si>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</si>
  <si>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</si>
  <si>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</si>
  <si>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</si>
  <si>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</si>
  <si>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</si>
  <si>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</si>
  <si>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</si>
  <si>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</si>
  <si>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</si>
  <si>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</si>
  <si>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</si>
  <si>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</si>
  <si>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</si>
  <si>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</si>
  <si>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</si>
  <si>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</si>
  <si>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</si>
  <si>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</si>
  <si>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Herunder kan du se en kort gennemgang af funktionaliteterne i dashboardet, så du kommer godt i gang:</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</si>
  <si>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</si>
  <si>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</si>
  <si>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</si>
  <si>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</si>
  <si>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</si>
  <si>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t>https://eloverblik.dk</t>
  </si>
  <si>
    <t>Se seneste guide her:</t>
  </si>
  <si>
    <t>Link</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</si>
  <si>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</si>
  <si>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</si>
  <si>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</si>
  <si>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</si>
  <si>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5) Første gang du anvender løsningen, skal du lave en lidt speciel indstilling</t>
  </si>
  <si>
    <r>
      <t xml:space="preserve">a) Gå til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Query Options (Data --&gt; Hent data --&gt; Forespørgselsindstillinger)</t>
    </r>
    <r>
      <rPr>
        <sz val="9"/>
        <color theme="1"/>
        <rFont val="Verdana"/>
        <family val="2"/>
      </rPr>
      <t xml:space="preserve">
b) og derefter </t>
    </r>
    <r>
      <rPr>
        <i/>
        <sz val="9"/>
        <color theme="1"/>
        <rFont val="Verdana"/>
        <family val="2"/>
      </rPr>
      <t>Privacy</t>
    </r>
    <r>
      <rPr>
        <sz val="9"/>
        <color theme="1"/>
        <rFont val="Verdana"/>
        <family val="2"/>
      </rPr>
      <t xml:space="preserve"> (</t>
    </r>
    <r>
      <rPr>
        <i/>
        <sz val="9"/>
        <color theme="1"/>
        <rFont val="Verdana"/>
        <family val="2"/>
      </rPr>
      <t>Beskyttelse af personlige oplysninger</t>
    </r>
    <r>
      <rPr>
        <sz val="9"/>
        <color theme="1"/>
        <rFont val="Verdana"/>
        <family val="2"/>
      </rPr>
      <t xml:space="preserve">) under </t>
    </r>
    <r>
      <rPr>
        <i/>
        <sz val="9"/>
        <color theme="1"/>
        <rFont val="Verdana"/>
        <family val="2"/>
      </rPr>
      <t xml:space="preserve">Current Workbook </t>
    </r>
    <r>
      <rPr>
        <sz val="9"/>
        <color theme="1"/>
        <rFont val="Verdana"/>
        <family val="2"/>
      </rPr>
      <t>(</t>
    </r>
    <r>
      <rPr>
        <i/>
        <sz val="9"/>
        <color theme="1"/>
        <rFont val="Verdana"/>
        <family val="2"/>
      </rPr>
      <t>Aktuel projektmappe</t>
    </r>
    <r>
      <rPr>
        <sz val="9"/>
        <color theme="1"/>
        <rFont val="Verdana"/>
        <family val="2"/>
      </rPr>
      <t xml:space="preserve">)
c) her skal du sætte hak ved </t>
    </r>
    <r>
      <rPr>
        <i/>
        <sz val="9"/>
        <color theme="1"/>
        <rFont val="Verdana"/>
        <family val="2"/>
      </rPr>
      <t xml:space="preserve">Ignore Privacy Levels and potentially improve performance </t>
    </r>
    <r>
      <rPr>
        <sz val="9"/>
        <color theme="1"/>
        <rFont val="Verdana"/>
        <family val="2"/>
      </rPr>
      <t>(</t>
    </r>
    <r>
      <rPr>
        <i/>
        <sz val="9"/>
        <color theme="1"/>
        <rFont val="Verdana"/>
        <family val="2"/>
      </rPr>
      <t>Ignorer beskyttelsesniveauerne, og øg muligvis ydeevnen</t>
    </r>
    <r>
      <rPr>
        <sz val="9"/>
        <color theme="1"/>
        <rFont val="Verdana"/>
        <family val="2"/>
      </rPr>
      <t>)
Dette er nødvendigt at gøre, da koden sender info mellem datakilder (tokens fra et API kald til input i andre API kald). Det er sikkert at gøre i dette tilfælde. Hvis du vil vide mere om hvorfor vi kan tillade os at lave denne indstilling, anbefaler jeg denne artikel:</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</si>
  <si>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</si>
  <si>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</si>
  <si>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</si>
  <si>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</si>
  <si>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t>2) Leg med filtrene og find forhåbentlig nogle gode indsigter i dit elforbrug 🙂</t>
  </si>
  <si>
    <t>Hvis du vil have lidt inspiration til hvordan du bruger filtermulighederne til at få nogle interessante indsigter, så prøv evt. at se denne video:</t>
  </si>
  <si>
    <t>Anvendte elafgifter:</t>
  </si>
  <si>
    <t>Licensrettigheder:</t>
  </si>
  <si>
    <t>Fra</t>
  </si>
  <si>
    <t>Til</t>
  </si>
  <si>
    <t>Pris</t>
  </si>
  <si>
    <t>Dette værktøj stilles til rådighed til privat brug til interesserede brugere. 
Ønskes en kommerciel løsning udviklet, kontakt da venligst udvikleren direkte for at høre om mulighederne for dette.</t>
  </si>
  <si>
    <t>For mere info om rettigheder og licens, se GitHub:</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</si>
  <si>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</si>
  <si>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</si>
  <si>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</si>
  <si>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</si>
  <si>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</si>
  <si>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</si>
  <si>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</si>
  <si>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</si>
  <si>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</si>
  <si>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</si>
  <si>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</si>
  <si>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</si>
  <si>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(der tages højde for nedsat afgift ved elektrisk varmekilde)</t>
  </si>
  <si>
    <t>Ansvarsfraskrivelse</t>
  </si>
  <si>
    <t>Dette værktøj er udviklet til privat brug og er kun testet op imod data fra én husstand. Dit data kan afvige fra det testede, og det kan derfor ikke garanteres, at beregningerne på dine data er 100% korrekte.</t>
  </si>
  <si>
    <t>Der tages f.eks. ikke højde for evt. installation af solceller.</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</si>
  <si>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</si>
  <si>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</si>
  <si>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</si>
  <si>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Versionshistorik</t>
  </si>
  <si>
    <r>
      <t>Version 2.2.1</t>
    </r>
    <r>
      <rPr>
        <sz val="9"/>
        <color theme="1"/>
        <rFont val="Verdana"/>
        <family val="2"/>
      </rPr>
      <t>, 2023-01-08
Fikset fejl, der fik forbrug på nytår til at forsvinde.
Fjernet begrænsning, der fjerne spotpriser for data, der er mere end 10.000 timer gammelt.</t>
    </r>
  </si>
  <si>
    <r>
      <t>Version 2.2.0</t>
    </r>
    <r>
      <rPr>
        <sz val="9"/>
        <color theme="1"/>
        <rFont val="Verdana"/>
        <family val="2"/>
      </rPr>
      <t>, 2022-10-24
Opdateret, så løsningen håndterer det nye API fra EnergiDataService.
Opdateret med nyeste elafgifter, så de politisk besluttede reduceringer automatisk kommer med i beregningerne.</t>
    </r>
  </si>
  <si>
    <r>
      <t>Version 2.1.6</t>
    </r>
    <r>
      <rPr>
        <sz val="9"/>
        <color theme="1"/>
        <rFont val="Verdana"/>
        <family val="2"/>
      </rPr>
      <t>, 2022-08-23
Reduceret elafgift per 1. juli 2022 er indarbejdet.</t>
    </r>
    <r>
      <rPr>
        <b/>
        <sz val="9"/>
        <color theme="1"/>
        <rFont val="Verdana"/>
        <family val="2"/>
      </rPr>
      <t xml:space="preserve">
</t>
    </r>
    <r>
      <rPr>
        <sz val="9"/>
        <color theme="1"/>
        <rFont val="Verdana"/>
        <family val="2"/>
      </rPr>
      <t>Opdateret hjælp tekst angående Privacy Levels.</t>
    </r>
    <r>
      <rPr>
        <b/>
        <sz val="9"/>
        <color theme="1"/>
        <rFont val="Verdana"/>
        <family val="2"/>
      </rPr>
      <t xml:space="preserve">
</t>
    </r>
    <r>
      <rPr>
        <sz val="9"/>
        <color theme="1"/>
        <rFont val="Verdana"/>
        <family val="2"/>
      </rPr>
      <t>Opdateret forespørgsler, så de nu kan hente data for perioder større end de 730 dage, som Energinet har lagt som begrænsning.</t>
    </r>
  </si>
  <si>
    <r>
      <rPr>
        <b/>
        <sz val="9"/>
        <color theme="1"/>
        <rFont val="Verdana"/>
        <family val="2"/>
      </rPr>
      <t>Version 2.1.5</t>
    </r>
    <r>
      <rPr>
        <sz val="9"/>
        <color theme="1"/>
        <rFont val="Verdana"/>
        <family val="2"/>
      </rPr>
      <t>, 2022-04-20
Opdateret datamodel og dermed væsentlige performanceforbedringer. Folk med 32 bit Excel burde nu også kunne bruge løsningen uden problemer.
Indarbejdet advarsel ved udtræk af data for mere end 730 dage.</t>
    </r>
  </si>
  <si>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</si>
  <si>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</si>
  <si>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</si>
  <si>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</si>
  <si>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</si>
  <si>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</si>
  <si>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</si>
  <si>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2022-01-01</t>
  </si>
  <si>
    <t>Løsningen er ganske gratis og er udviklet i min fritid (læs mere om detaljerne i nedenstående afsnit om Licensrettigheder). Hvis du gerne vil støtte min fritidsinteresse, så skal du være meget velkommen til at købe en kop kaffe til mig 😊. Det gør du ved at trykke på koppen.</t>
  </si>
  <si>
    <t>kr</t>
  </si>
  <si>
    <t>Det er den rå spotpris, som kan sammenlignes med den pris, du kan få på en fastprisaftale.</t>
  </si>
  <si>
    <t>Læg mærke til, at transport og afgifter kommer oveni - også på en fastprisaftale.</t>
  </si>
  <si>
    <t>Du har betalt følgende beløb i rå elpris med din fastprisaftale:</t>
  </si>
  <si>
    <t>Hvis du i den valgte periode har haft en fastprisaftale, der er højere, så har du snydt dig selv.</t>
  </si>
  <si>
    <t>Og med variabel elpris vil det have kostet dig:</t>
  </si>
  <si>
    <t>Det er altså en forskel på:</t>
  </si>
  <si>
    <t>(grønt tal betyder, at variabel pris er billigere, rødt tal betyder at den faste pris har været billigere)</t>
  </si>
  <si>
    <t>FastPris</t>
  </si>
  <si>
    <r>
      <t>I den valgte periode er din gennemsnitlige variable kWh-pris</t>
    </r>
    <r>
      <rPr>
        <vertAlign val="superscript"/>
        <sz val="10"/>
        <color theme="1"/>
        <rFont val="Tw Cen MT"/>
        <family val="2"/>
        <scheme val="minor"/>
      </rPr>
      <t>1)</t>
    </r>
    <r>
      <rPr>
        <sz val="10"/>
        <color theme="1"/>
        <rFont val="Tw Cen MT"/>
        <family val="2"/>
        <scheme val="minor"/>
      </rPr>
      <t>:</t>
    </r>
  </si>
  <si>
    <t>Du har valgt perioden:</t>
  </si>
  <si>
    <t>til</t>
  </si>
  <si>
    <r>
      <rPr>
        <vertAlign val="superscript"/>
        <sz val="10"/>
        <color theme="0" tint="-0.499984740745262"/>
        <rFont val="Tw Cen MT"/>
        <family val="2"/>
        <scheme val="minor"/>
      </rPr>
      <t>1)</t>
    </r>
    <r>
      <rPr>
        <sz val="10"/>
        <color theme="0" tint="-0.499984740745262"/>
        <rFont val="Tw Cen MT"/>
        <family val="2"/>
        <scheme val="minor"/>
      </rPr>
      <t xml:space="preserve"> Din pris er vægtet efter hvornår du har lagt dit forbrug, så det er den faktiske pris for dig med dit forbrugsmønster.</t>
    </r>
  </si>
  <si>
    <t>Vil du tjekke, om din fastprisaftale har kunnet betale sig? Så kan du gøre det her. Du skal gøre følgende:</t>
  </si>
  <si>
    <r>
      <rPr>
        <b/>
        <sz val="10"/>
        <color theme="1"/>
        <rFont val="Tw Cen MT"/>
        <family val="2"/>
        <scheme val="minor"/>
      </rPr>
      <t>1)</t>
    </r>
    <r>
      <rPr>
        <sz val="10"/>
        <color theme="1"/>
        <rFont val="Tw Cen MT"/>
        <family val="2"/>
        <scheme val="minor"/>
      </rPr>
      <t xml:space="preserve"> Vælg den periode, du har låst din pris for i sliceren her --&gt;</t>
    </r>
  </si>
  <si>
    <r>
      <rPr>
        <b/>
        <sz val="10"/>
        <color theme="1"/>
        <rFont val="Tw Cen MT"/>
        <family val="2"/>
        <scheme val="minor"/>
      </rPr>
      <t>2)</t>
    </r>
    <r>
      <rPr>
        <sz val="10"/>
        <color theme="1"/>
        <rFont val="Tw Cen MT"/>
        <family val="2"/>
        <scheme val="minor"/>
      </rPr>
      <t xml:space="preserve"> Indtast den faste pris, du har haft for denne periode her:</t>
    </r>
  </si>
  <si>
    <r>
      <rPr>
        <b/>
        <sz val="10"/>
        <color theme="1"/>
        <rFont val="Tw Cen MT"/>
        <family val="2"/>
        <scheme val="minor"/>
      </rPr>
      <t>4)</t>
    </r>
    <r>
      <rPr>
        <sz val="10"/>
        <color theme="1"/>
        <rFont val="Tw Cen MT"/>
        <family val="2"/>
        <scheme val="minor"/>
      </rPr>
      <t xml:space="preserve"> Læs konklusionen herunder</t>
    </r>
  </si>
  <si>
    <r>
      <rPr>
        <b/>
        <sz val="10"/>
        <color theme="1"/>
        <rFont val="Tw Cen MT"/>
        <family val="2"/>
        <scheme val="minor"/>
      </rPr>
      <t>3)</t>
    </r>
    <r>
      <rPr>
        <sz val="10"/>
        <color theme="1"/>
        <rFont val="Tw Cen MT"/>
        <family val="2"/>
        <scheme val="minor"/>
      </rPr>
      <t xml:space="preserve"> Tryk</t>
    </r>
    <r>
      <rPr>
        <i/>
        <sz val="10"/>
        <color theme="1"/>
        <rFont val="Tw Cen MT"/>
        <family val="2"/>
        <scheme val="minor"/>
      </rPr>
      <t xml:space="preserve"> Refresh All</t>
    </r>
    <r>
      <rPr>
        <sz val="10"/>
        <color theme="1"/>
        <rFont val="Tw Cen MT"/>
        <family val="2"/>
        <scheme val="minor"/>
      </rPr>
      <t xml:space="preserve"> under </t>
    </r>
    <r>
      <rPr>
        <i/>
        <sz val="10"/>
        <color theme="1"/>
        <rFont val="Tw Cen MT"/>
        <family val="2"/>
        <scheme val="minor"/>
      </rPr>
      <t>Data</t>
    </r>
  </si>
  <si>
    <t>Diverse analyser</t>
  </si>
  <si>
    <t>I dette ark finder du diverse analyser. Du kan scrolle ned og undersøge dem nærmere, hvis det har interesse.</t>
  </si>
  <si>
    <t>Tjek af fastprisaftale</t>
  </si>
  <si>
    <t>Hvad består prisen af?</t>
  </si>
  <si>
    <t>Her kan du lege med sliceren og se hvad prisen har bestået af time for time på en given dag:</t>
  </si>
  <si>
    <r>
      <t>kr</t>
    </r>
    <r>
      <rPr>
        <vertAlign val="superscript"/>
        <sz val="10"/>
        <color theme="1"/>
        <rFont val="Tw Cen MT"/>
        <family val="2"/>
        <scheme val="minor"/>
      </rPr>
      <t>2)</t>
    </r>
  </si>
  <si>
    <r>
      <rPr>
        <vertAlign val="superscript"/>
        <sz val="10"/>
        <color theme="0" tint="-0.499984740745262"/>
        <rFont val="Tw Cen MT"/>
        <family val="2"/>
        <scheme val="minor"/>
      </rPr>
      <t>2)</t>
    </r>
    <r>
      <rPr>
        <sz val="10"/>
        <color theme="0" tint="-0.499984740745262"/>
        <rFont val="Tw Cen MT"/>
        <family val="2"/>
        <scheme val="minor"/>
      </rPr>
      <t xml:space="preserve"> Du ser en anden pris i Dashboardet, da momsen er medtaget direkte i prisen her. Du vil se en pris, der er 20 % lavere, hvis du vælger samme periode og vælger Priser i dashboardet, og så kigger på spotprisdelen af grafen under totalprisen.</t>
    </r>
  </si>
  <si>
    <r>
      <t>Version 2.3.0</t>
    </r>
    <r>
      <rPr>
        <sz val="9"/>
        <color theme="1"/>
        <rFont val="Verdana"/>
        <family val="2"/>
      </rPr>
      <t>, 2023-03-06
Nu med et Diverse ark. Her kan du se forskellen på en fastprisaftale og variabel elpris for dit forbrug. Du kan desuden se hvad prisen har bestået af time for time på en udvalgt dag.</t>
    </r>
    <r>
      <rPr>
        <b/>
        <sz val="9"/>
        <color theme="1"/>
        <rFont val="Verdana"/>
        <family val="2"/>
      </rPr>
      <t xml:space="preserve">
</t>
    </r>
    <r>
      <rPr>
        <sz val="9"/>
        <color theme="1"/>
        <rFont val="Verdana"/>
        <family val="2"/>
      </rPr>
      <t>Tydeliggjort den krævede indstilling ved første brug af løsningen.
Buy Me a Coffee 🙂</t>
    </r>
  </si>
  <si>
    <t>1/1/2022 til 1/23/2023</t>
  </si>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</sst>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h:mm;@"/>
    <numFmt numFmtId="165" formatCode="[&gt;=10]#,###;0.00"/>
    <numFmt numFmtId="166" formatCode="0.000"/>
    <numFmt numFmtId="167" formatCode="_-* #,##0_-;\-* #,##0_-;_-* &quot;-&quot;??_-;_-@_-"/>
    <numFmt numFmtId="168" formatCode="[$-406]mmmm\ yyyy;@"/>
  </numFmts>
  <fonts count="45"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
      <sz val="9"/>
      <color rgb="FFFF0000"/>
      <name val="Verdana"/>
      <family val="2"/>
    </font>
    <font>
      <sz val="10.8"/>
      <color theme="1"/>
      <name val="Calibri"/>
      <family val="2"/>
    </font>
    <font>
      <vertAlign val="superscript"/>
      <sz val="10"/>
      <color theme="1"/>
      <name val="Tw Cen MT"/>
      <family val="2"/>
      <scheme val="minor"/>
    </font>
    <font>
      <b/>
      <sz val="10"/>
      <color theme="0"/>
      <name val="Tw Cen MT"/>
      <family val="2"/>
      <scheme val="minor"/>
    </font>
    <font>
      <sz val="10"/>
      <color theme="0" tint="-0.499984740745262"/>
      <name val="Tw Cen MT"/>
      <family val="2"/>
      <scheme val="minor"/>
    </font>
    <font>
      <vertAlign val="superscript"/>
      <sz val="10"/>
      <color theme="0" tint="-0.499984740745262"/>
      <name val="Tw Cen MT"/>
      <family val="2"/>
      <scheme val="minor"/>
    </font>
    <font>
      <b/>
      <sz val="10"/>
      <color theme="1"/>
      <name val="Tw Cen MT"/>
      <family val="2"/>
      <scheme val="minor"/>
    </font>
    <font>
      <i/>
      <sz val="10"/>
      <color theme="1"/>
      <name val="Tw Cen MT"/>
      <family val="2"/>
      <scheme val="minor"/>
    </font>
    <font>
      <b/>
      <sz val="14"/>
      <color theme="1"/>
      <name val="Tw Cen MT"/>
      <family val="2"/>
      <scheme val="minor"/>
    </font>
    <font>
      <sz val="10"/>
      <color theme="0"/>
      <name val="Tw Cen MT"/>
      <family val="2"/>
      <scheme val="minor"/>
    </font>
    <font>
      <sz val="9"/>
      <name val="Verdana"/>
      <family val="2"/>
    </font>
  </fonts>
  <fills count="38">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0.49998474074526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40">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xf numFmtId="43" fontId="2" fillId="0" borderId="0" applyFont="0" applyFill="0" applyBorder="0" applyAlignment="0" applyProtection="0"/>
  </cellStyleXfs>
  <cellXfs count="69">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9" fillId="0" borderId="0" xfId="0" applyFont="1" applyAlignment="1">
      <alignment horizontal="left"/>
    </xf>
    <xf numFmtId="14" fontId="30" fillId="0" borderId="0" xfId="0" applyNumberFormat="1" applyFont="1"/>
    <xf numFmtId="0" fontId="0" fillId="0" borderId="0" xfId="0" applyAlignment="1">
      <alignment horizontal="left" wrapText="1" indent="2"/>
    </xf>
    <xf numFmtId="0" fontId="0" fillId="0" borderId="0" xfId="0"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Alignment="1">
      <alignment horizontal="left" vertical="top" wrapText="1" indent="2"/>
    </xf>
    <xf numFmtId="0" fontId="32" fillId="34" borderId="0" xfId="0" applyFont="1" applyFill="1"/>
    <xf numFmtId="0" fontId="33" fillId="0" borderId="0" xfId="0" applyFont="1" applyAlignment="1">
      <alignment vertical="center"/>
    </xf>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4" fillId="0" borderId="0" xfId="0" applyFont="1"/>
    <xf numFmtId="14" fontId="2" fillId="0" borderId="0" xfId="0" applyNumberFormat="1" applyFont="1"/>
    <xf numFmtId="166" fontId="2" fillId="0" borderId="0" xfId="0" applyNumberFormat="1" applyFont="1"/>
    <xf numFmtId="166" fontId="35" fillId="0" borderId="0" xfId="0" applyNumberFormat="1" applyFont="1"/>
    <xf numFmtId="166" fontId="0" fillId="0" borderId="0" xfId="0" applyNumberFormat="1"/>
    <xf numFmtId="14" fontId="0" fillId="0" borderId="0" xfId="0" applyNumberFormat="1"/>
    <xf numFmtId="0" fontId="24" fillId="0" borderId="0" xfId="0" applyNumberFormat="1" applyFont="1"/>
    <xf numFmtId="0" fontId="27" fillId="0" borderId="0" xfId="38"/>
    <xf numFmtId="0" fontId="0" fillId="0" borderId="0" xfId="0" applyFont="1" applyAlignment="1">
      <alignment wrapText="1"/>
    </xf>
    <xf numFmtId="0" fontId="0" fillId="0" borderId="0" xfId="0" applyFont="1" applyAlignment="1">
      <alignment horizontal="left" wrapText="1" indent="5"/>
    </xf>
    <xf numFmtId="2" fontId="27" fillId="0" borderId="0" xfId="38" applyNumberFormat="1" applyFill="1"/>
    <xf numFmtId="168" fontId="27" fillId="0" borderId="0" xfId="38" applyNumberFormat="1" applyAlignment="1">
      <alignment horizontal="left"/>
    </xf>
    <xf numFmtId="168" fontId="27" fillId="0" borderId="0" xfId="38" applyNumberFormat="1" applyAlignment="1">
      <alignment horizontal="right"/>
    </xf>
    <xf numFmtId="0" fontId="27" fillId="0" borderId="0" xfId="38" applyAlignment="1">
      <alignment horizontal="left" indent="1"/>
    </xf>
    <xf numFmtId="2" fontId="27" fillId="0" borderId="0" xfId="38" applyNumberFormat="1" applyFill="1" applyAlignment="1">
      <alignment horizontal="left" indent="1"/>
    </xf>
    <xf numFmtId="167" fontId="27" fillId="0" borderId="0" xfId="39" applyNumberFormat="1" applyFont="1" applyAlignment="1">
      <alignment horizontal="left" indent="1"/>
    </xf>
    <xf numFmtId="167" fontId="27" fillId="0" borderId="0" xfId="38" applyNumberFormat="1" applyAlignment="1">
      <alignment horizontal="left" indent="1"/>
    </xf>
    <xf numFmtId="2" fontId="27" fillId="0" borderId="0" xfId="38" applyNumberFormat="1" applyAlignment="1">
      <alignment horizontal="right" indent="1"/>
    </xf>
    <xf numFmtId="2" fontId="27" fillId="0" borderId="0" xfId="38" applyNumberFormat="1" applyFill="1" applyAlignment="1">
      <alignment horizontal="left"/>
    </xf>
    <xf numFmtId="0" fontId="42" fillId="0" borderId="0" xfId="38" applyFont="1"/>
    <xf numFmtId="0" fontId="37" fillId="37" borderId="0" xfId="38" applyFont="1" applyFill="1"/>
    <xf numFmtId="0" fontId="43" fillId="37" borderId="0" xfId="38" applyFont="1" applyFill="1"/>
    <xf numFmtId="0" fontId="27" fillId="0" borderId="0" xfId="38" applyFont="1"/>
    <xf numFmtId="0" fontId="31" fillId="0" borderId="0" xfId="0" applyFont="1" applyFill="1"/>
    <xf numFmtId="0" fontId="27" fillId="0" borderId="0" xfId="38" applyAlignment="1">
      <alignment horizontal="center"/>
    </xf>
    <xf numFmtId="0" fontId="38" fillId="0" borderId="0" xfId="38" applyFont="1" applyAlignment="1"/>
    <xf numFmtId="0" fontId="2" fillId="0" borderId="0" xfId="0" applyFont="1" applyFill="1"/>
    <xf numFmtId="0" fontId="31" fillId="33" borderId="8" xfId="0" applyFont="1" applyFill="1" applyBorder="1" applyAlignment="1">
      <alignment horizontal="left" wrapText="1"/>
    </xf>
    <xf numFmtId="0" fontId="38" fillId="0" borderId="0" xfId="38" applyFont="1" applyAlignment="1">
      <alignment horizontal="left" wrapText="1"/>
    </xf>
    <xf numFmtId="0" fontId="44" fillId="0" borderId="0" xfId="0" applyFont="1" applyAlignment="1">
      <alignment horizontal="center" wrapText="1"/>
    </xf>
    <xf numFmtId="0" fontId="31" fillId="0" borderId="0" xfId="0" applyFont="1" applyAlignment="1">
      <alignment horizontal="center" vertical="center" wrapText="1"/>
    </xf>
  </cellXfs>
  <cellStyles count="40">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Comma" xfId="39" builtinId="3"/>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79">
    <dxf>
      <font>
        <b val="0"/>
        <i val="0"/>
        <strike val="0"/>
        <condense val="0"/>
        <extend val="0"/>
        <outline val="0"/>
        <shadow val="0"/>
        <u val="none"/>
        <vertAlign val="baseline"/>
        <sz val="9"/>
        <color theme="1"/>
        <name val="Verdana"/>
        <family val="2"/>
        <scheme val="none"/>
      </font>
      <numFmt numFmtId="166" formatCode="0.000"/>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2" formatCode="0.00"/>
      <alignment horizontal="right" vertical="bottom" textRotation="0" wrapText="0" indent="1" justifyLastLine="0" shrinkToFit="0" readingOrder="0"/>
    </dxf>
    <dxf>
      <numFmt numFmtId="2" formatCode="0.00"/>
      <alignment horizontal="right" vertical="bottom" textRotation="0" wrapText="0" indent="1" justifyLastLine="0" shrinkToFit="0" readingOrder="0"/>
    </dxf>
    <dxf>
      <font>
        <color rgb="FF006100"/>
      </font>
      <fill>
        <patternFill>
          <bgColor rgb="FFC6EFCE"/>
        </patternFill>
      </fill>
    </dxf>
    <dxf>
      <font>
        <color rgb="FF9C0006"/>
      </font>
      <fill>
        <patternFill>
          <bgColor rgb="FFFFC7CE"/>
        </patternFill>
      </fill>
    </dxf>
    <dxf>
      <numFmt numFmtId="165" formatCode="[&gt;=10]#,###;0.00"/>
    </dxf>
    <dxf>
      <numFmt numFmtId="30" formatCode="@"/>
    </dxf>
    <dxf>
      <font>
        <sz val="27"/>
      </font>
    </dxf>
    <dxf>
      <alignment wrapText="0"/>
    </dxf>
    <dxf>
      <alignment horizontal="center"/>
    </dxf>
    <dxf>
      <numFmt numFmtId="167"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7" formatCode="_-* #,##0_-;\-* #,##0_-;_-* &quot;-&quot;??_-;_-@_-"/>
    </dxf>
    <dxf>
      <font>
        <color theme="3"/>
      </font>
    </dxf>
    <dxf>
      <font>
        <b/>
      </font>
    </dxf>
    <dxf>
      <font>
        <b/>
      </font>
    </dxf>
    <dxf>
      <font>
        <color theme="0"/>
      </font>
    </dxf>
    <dxf>
      <font>
        <color theme="0"/>
      </font>
    </dxf>
    <dxf>
      <font>
        <color theme="0"/>
      </font>
    </dxf>
    <dxf>
      <font>
        <color theme="0"/>
      </font>
    </dxf>
    <dxf>
      <font>
        <b/>
      </font>
    </dxf>
    <dxf>
      <font>
        <b/>
        <sz val="11"/>
        <color theme="1"/>
      </font>
      <border>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sz val="11"/>
        <color theme="1"/>
      </font>
    </dxf>
    <dxf>
      <fill>
        <patternFill patternType="solid">
          <fgColor theme="0"/>
          <bgColor theme="0"/>
        </patternFill>
      </fill>
      <border diagonalUp="0" diagonalDown="0">
        <left/>
        <right/>
        <top/>
        <bottom/>
        <vertical/>
        <horizontal/>
      </border>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4" defaultTableStyle="TableStyleMedium2" defaultPivotStyle="PivotStyleLight16">
    <tableStyle name="PivotStyleLight21 2" table="0" count="12" xr9:uid="{6560C245-963D-4984-B13C-84CA5E1C15E4}">
      <tableStyleElement type="wholeTable" dxfId="78"/>
      <tableStyleElement type="headerRow" dxfId="77"/>
      <tableStyleElement type="totalRow" dxfId="76"/>
      <tableStyleElement type="firstRowStripe" dxfId="75"/>
      <tableStyleElement type="firstColumnStripe" dxfId="74"/>
      <tableStyleElement type="firstSubtotalColumn" dxfId="73"/>
      <tableStyleElement type="firstSubtotalRow" dxfId="72"/>
      <tableStyleElement type="secondSubtotalRow" dxfId="71"/>
      <tableStyleElement type="firstRowSubheading" dxfId="70"/>
      <tableStyleElement type="secondRowSubheading" dxfId="69"/>
      <tableStyleElement type="pageFieldLabels" dxfId="68"/>
      <tableStyleElement type="pageFieldValues" dxfId="67"/>
    </tableStyle>
    <tableStyle name="SlicerStyleLight1 2" pivot="0" table="0" count="10" xr9:uid="{F38440B3-672B-47FB-916F-7D9BF829ED33}">
      <tableStyleElement type="wholeTable" dxfId="66"/>
      <tableStyleElement type="headerRow" dxfId="65"/>
    </tableStyle>
    <tableStyle name="Timeline Style 1" pivot="0" table="0" count="8" xr9:uid="{2FAF8599-5A0E-4540-85E0-F2AF7CDCB4DC}">
      <tableStyleElement type="wholeTable" dxfId="64"/>
      <tableStyleElement type="headerRow" dxfId="63"/>
    </tableStyle>
    <tableStyle name="TimeSlicerStyleLight2 2" pivot="0" table="0" count="9" xr9:uid="{AE1AACEE-BA85-4000-8FCA-66E82086759F}">
      <tableStyleElement type="wholeTable" dxfId="62"/>
      <tableStyleElement type="headerRow" dxfId="61"/>
    </tableStyle>
  </tableStyles>
  <colors>
    <mruColors>
      <color rgb="FFEFBCD5"/>
      <color rgb="FF403F4C"/>
      <color rgb="FFE84855"/>
      <color rgb="FF3185FC"/>
      <color rgb="FFFFFFFF"/>
      <color rgb="FFF9DC5C"/>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Light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volatileDependencies.xml><?xml version="1.0" encoding="utf-8"?>
<volTypes xmlns="http://schemas.openxmlformats.org/spreadsheetml/2006/main">
  <volType type="olapFunctions">
    <main first="ThisWorkbookDataModel">
      <tp t="e">
        <v>#N/A</v>
        <stp>1</stp>
        <tr r="H4" s="5"/>
        <tr r="H4" s="5"/>
        <tr r="B16" s="7"/>
        <tr r="B16" s="7"/>
        <tr r="B3" s="5"/>
        <tr r="B21" s="7"/>
        <tr r="B21" s="7"/>
        <tr r="B23" s="7"/>
        <tr r="B23" s="7"/>
        <tr r="B9" s="7"/>
        <tr r="B9" s="7"/>
        <tr r="D9" s="7"/>
        <tr r="D9" s="7"/>
      </tp>
    </main>
  </volType>
</volTypes>
</file>

<file path=xl/_rels/workbook.xml.rels><?xml version="1.0" encoding="UTF-8" standalone="yes"?>
<Relationships xmlns="http://schemas.openxmlformats.org/package/2006/relationships"><Relationship Id="rId26" Type="http://schemas.openxmlformats.org/officeDocument/2006/relationships/pivotTable" Target="pivotTables/pivotTable5.xml"/><Relationship Id="rId21" Type="http://schemas.openxmlformats.org/officeDocument/2006/relationships/pivotCacheDefinition" Target="pivotCache/pivotCacheDefinition10.xml"/><Relationship Id="rId42" Type="http://schemas.openxmlformats.org/officeDocument/2006/relationships/customXml" Target="../customXml/item2.xml"/><Relationship Id="rId47" Type="http://schemas.openxmlformats.org/officeDocument/2006/relationships/customXml" Target="../customXml/item7.xml"/><Relationship Id="rId63" Type="http://schemas.openxmlformats.org/officeDocument/2006/relationships/customXml" Target="../customXml/item23.xml"/><Relationship Id="rId68" Type="http://schemas.openxmlformats.org/officeDocument/2006/relationships/customXml" Target="../customXml/item28.xml"/><Relationship Id="rId84" Type="http://schemas.openxmlformats.org/officeDocument/2006/relationships/customXml" Target="../customXml/item44.xml"/><Relationship Id="rId16" Type="http://schemas.openxmlformats.org/officeDocument/2006/relationships/pivotCacheDefinition" Target="pivotCache/pivotCacheDefinition5.xml"/><Relationship Id="rId11" Type="http://schemas.microsoft.com/office/2007/relationships/slicerCache" Target="slicerCaches/slicerCache3.xml"/><Relationship Id="rId32" Type="http://schemas.microsoft.com/office/2011/relationships/timelineCache" Target="timelineCaches/timelineCache2.xml"/><Relationship Id="rId37" Type="http://schemas.openxmlformats.org/officeDocument/2006/relationships/sharedStrings" Target="sharedStrings.xml"/><Relationship Id="rId53" Type="http://schemas.openxmlformats.org/officeDocument/2006/relationships/customXml" Target="../customXml/item13.xml"/><Relationship Id="rId58" Type="http://schemas.openxmlformats.org/officeDocument/2006/relationships/customXml" Target="../customXml/item18.xml"/><Relationship Id="rId74" Type="http://schemas.openxmlformats.org/officeDocument/2006/relationships/customXml" Target="../customXml/item34.xml"/><Relationship Id="rId79" Type="http://schemas.openxmlformats.org/officeDocument/2006/relationships/customXml" Target="../customXml/item39.xml"/><Relationship Id="rId5" Type="http://schemas.openxmlformats.org/officeDocument/2006/relationships/pivotCacheDefinition" Target="pivotCache/pivotCacheDefinition1.xml"/><Relationship Id="rId19" Type="http://schemas.openxmlformats.org/officeDocument/2006/relationships/pivotCacheDefinition" Target="pivotCache/pivotCacheDefinition8.xml"/><Relationship Id="rId14" Type="http://schemas.microsoft.com/office/2007/relationships/slicerCache" Target="slicerCaches/slicerCache6.xml"/><Relationship Id="rId22" Type="http://schemas.openxmlformats.org/officeDocument/2006/relationships/pivotTable" Target="pivotTables/pivotTable1.xml"/><Relationship Id="rId27" Type="http://schemas.openxmlformats.org/officeDocument/2006/relationships/pivotTable" Target="pivotTables/pivotTable6.xml"/><Relationship Id="rId30" Type="http://schemas.openxmlformats.org/officeDocument/2006/relationships/pivotCacheDefinition" Target="pivotCache/pivotCacheDefinition13.xml"/><Relationship Id="rId35" Type="http://schemas.openxmlformats.org/officeDocument/2006/relationships/connections" Target="connections.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77" Type="http://schemas.openxmlformats.org/officeDocument/2006/relationships/customXml" Target="../customXml/item37.xml"/><Relationship Id="rId8" Type="http://schemas.openxmlformats.org/officeDocument/2006/relationships/pivotCacheDefinition" Target="pivotCache/pivotCacheDefinition4.xml"/><Relationship Id="rId51" Type="http://schemas.openxmlformats.org/officeDocument/2006/relationships/customXml" Target="../customXml/item11.xml"/><Relationship Id="rId72" Type="http://schemas.openxmlformats.org/officeDocument/2006/relationships/customXml" Target="../customXml/item32.xml"/><Relationship Id="rId80" Type="http://schemas.openxmlformats.org/officeDocument/2006/relationships/customXml" Target="../customXml/item40.xml"/><Relationship Id="rId85" Type="http://schemas.openxmlformats.org/officeDocument/2006/relationships/customXml" Target="../customXml/item45.xml"/><Relationship Id="rId3" Type="http://schemas.openxmlformats.org/officeDocument/2006/relationships/worksheet" Target="worksheets/sheet3.xml"/><Relationship Id="rId12" Type="http://schemas.microsoft.com/office/2007/relationships/slicerCache" Target="slicerCaches/slicerCache4.xml"/><Relationship Id="rId17" Type="http://schemas.openxmlformats.org/officeDocument/2006/relationships/pivotCacheDefinition" Target="pivotCache/pivotCacheDefinition6.xml"/><Relationship Id="rId25" Type="http://schemas.openxmlformats.org/officeDocument/2006/relationships/pivotTable" Target="pivotTables/pivotTable4.xml"/><Relationship Id="rId33" Type="http://schemas.microsoft.com/office/2011/relationships/timelineCache" Target="timelineCaches/timelineCache3.xml"/><Relationship Id="rId38" Type="http://schemas.openxmlformats.org/officeDocument/2006/relationships/sheetMetadata" Target="metadata.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pivotCacheDefinition" Target="pivotCache/pivotCacheDefinition9.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75" Type="http://schemas.openxmlformats.org/officeDocument/2006/relationships/customXml" Target="../customXml/item35.xml"/><Relationship Id="rId83"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7.xml"/><Relationship Id="rId23" Type="http://schemas.openxmlformats.org/officeDocument/2006/relationships/pivotTable" Target="pivotTables/pivotTable2.xml"/><Relationship Id="rId28" Type="http://schemas.openxmlformats.org/officeDocument/2006/relationships/pivotCacheDefinition" Target="pivotCache/pivotCacheDefinition11.xml"/><Relationship Id="rId36" Type="http://schemas.openxmlformats.org/officeDocument/2006/relationships/styles" Target="styles.xml"/><Relationship Id="rId49" Type="http://schemas.openxmlformats.org/officeDocument/2006/relationships/customXml" Target="../customXml/item9.xml"/><Relationship Id="rId57" Type="http://schemas.openxmlformats.org/officeDocument/2006/relationships/customXml" Target="../customXml/item17.xml"/><Relationship Id="rId10" Type="http://schemas.microsoft.com/office/2007/relationships/slicerCache" Target="slicerCaches/slicerCache2.xml"/><Relationship Id="rId31" Type="http://schemas.microsoft.com/office/2011/relationships/timelineCache" Target="timelineCaches/timelineCache1.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73" Type="http://schemas.openxmlformats.org/officeDocument/2006/relationships/customXml" Target="../customXml/item33.xml"/><Relationship Id="rId78" Type="http://schemas.openxmlformats.org/officeDocument/2006/relationships/customXml" Target="../customXml/item38.xml"/><Relationship Id="rId81" Type="http://schemas.openxmlformats.org/officeDocument/2006/relationships/customXml" Target="../customXml/item41.xml"/><Relationship Id="rId86" Type="http://schemas.openxmlformats.org/officeDocument/2006/relationships/customXml" Target="../customXml/item46.xml"/><Relationship Id="rId4" Type="http://schemas.openxmlformats.org/officeDocument/2006/relationships/worksheet" Target="worksheets/sheet4.xml"/><Relationship Id="rId9" Type="http://schemas.microsoft.com/office/2007/relationships/slicerCache" Target="slicerCaches/slicerCache1.xml"/><Relationship Id="rId13" Type="http://schemas.microsoft.com/office/2007/relationships/slicerCache" Target="slicerCaches/slicerCache5.xml"/><Relationship Id="rId18" Type="http://schemas.openxmlformats.org/officeDocument/2006/relationships/pivotCacheDefinition" Target="pivotCache/pivotCacheDefinition7.xml"/><Relationship Id="rId39" Type="http://schemas.openxmlformats.org/officeDocument/2006/relationships/powerPivotData" Target="model/item.data"/><Relationship Id="rId34" Type="http://schemas.openxmlformats.org/officeDocument/2006/relationships/theme" Target="theme/theme1.xml"/><Relationship Id="rId50" Type="http://schemas.openxmlformats.org/officeDocument/2006/relationships/customXml" Target="../customXml/item10.xml"/><Relationship Id="rId55" Type="http://schemas.openxmlformats.org/officeDocument/2006/relationships/customXml" Target="../customXml/item15.xml"/><Relationship Id="rId76" Type="http://schemas.openxmlformats.org/officeDocument/2006/relationships/customXml" Target="../customXml/item36.xml"/><Relationship Id="rId7" Type="http://schemas.openxmlformats.org/officeDocument/2006/relationships/pivotCacheDefinition" Target="pivotCache/pivotCacheDefinition3.xml"/><Relationship Id="rId71" Type="http://schemas.openxmlformats.org/officeDocument/2006/relationships/customXml" Target="../customXml/item31.xml"/><Relationship Id="rId2" Type="http://schemas.openxmlformats.org/officeDocument/2006/relationships/worksheet" Target="worksheets/sheet2.xml"/><Relationship Id="rId29" Type="http://schemas.openxmlformats.org/officeDocument/2006/relationships/pivotCacheDefinition" Target="pivotCache/pivotCacheDefinition12.xml"/><Relationship Id="rId24" Type="http://schemas.openxmlformats.org/officeDocument/2006/relationships/pivotTable" Target="pivotTables/pivotTable3.xml"/><Relationship Id="rId40" Type="http://schemas.openxmlformats.org/officeDocument/2006/relationships/calcChain" Target="calcChain.xml"/><Relationship Id="rId45" Type="http://schemas.openxmlformats.org/officeDocument/2006/relationships/customXml" Target="../customXml/item5.xml"/><Relationship Id="rId66" Type="http://schemas.openxmlformats.org/officeDocument/2006/relationships/customXml" Target="../customXml/item26.xml"/><Relationship Id="rId87" Type="http://schemas.openxmlformats.org/officeDocument/2006/relationships/volatileDependencies" Target="volatileDependencies.xml"/><Relationship Id="rId61" Type="http://schemas.openxmlformats.org/officeDocument/2006/relationships/customXml" Target="../customXml/item21.xml"/><Relationship Id="rId82"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36.645985591847122</c:v>
              </c:pt>
              <c:pt idx="1">
                <c:v>35.399753302851352</c:v>
              </c:pt>
              <c:pt idx="2">
                <c:v>32.635309034628158</c:v>
              </c:pt>
              <c:pt idx="3">
                <c:v>34.182659010336813</c:v>
              </c:pt>
              <c:pt idx="4">
                <c:v>32.615460234789971</c:v>
              </c:pt>
              <c:pt idx="5">
                <c:v>37.423112458081242</c:v>
              </c:pt>
              <c:pt idx="6">
                <c:v>37.955363963037485</c:v>
              </c:pt>
            </c:numLit>
          </c:val>
          <c:extLst>
            <c:ext xmlns:c16="http://schemas.microsoft.com/office/drawing/2014/chart" uri="{C3380CC4-5D6E-409C-BE32-E72D297353CC}">
              <c16:uniqueId val="{00000008-A69A-47B9-AFC5-271049A957D0}"/>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3"/>
              <c:pt idx="0">
                <c:v>Jan
2022</c:v>
              </c:pt>
              <c:pt idx="1">
                <c:v>Feb
2022</c:v>
              </c:pt>
              <c:pt idx="2">
                <c:v>Mar
2022</c:v>
              </c:pt>
              <c:pt idx="3">
                <c:v>Apr
2022</c:v>
              </c:pt>
              <c:pt idx="4">
                <c:v>May
2022</c:v>
              </c:pt>
              <c:pt idx="5">
                <c:v>Jun
2022</c:v>
              </c:pt>
              <c:pt idx="6">
                <c:v>Jul
2022</c:v>
              </c:pt>
              <c:pt idx="7">
                <c:v>Aug
2022</c:v>
              </c:pt>
              <c:pt idx="8">
                <c:v>Sep
2022</c:v>
              </c:pt>
              <c:pt idx="9">
                <c:v>Oct
2022</c:v>
              </c:pt>
              <c:pt idx="10">
                <c:v>Nov
2022</c:v>
              </c:pt>
              <c:pt idx="11">
                <c:v>Dec
2022</c:v>
              </c:pt>
              <c:pt idx="12">
                <c:v>Jan
2023</c:v>
              </c:pt>
            </c:strLit>
          </c:cat>
          <c:val>
            <c:numLit>
              <c:formatCode>General</c:formatCode>
              <c:ptCount val="13"/>
              <c:pt idx="0">
                <c:v>1028.7739950524251</c:v>
              </c:pt>
              <c:pt idx="1">
                <c:v>818.7402414714129</c:v>
              </c:pt>
              <c:pt idx="2">
                <c:v>1286.1377935475118</c:v>
              </c:pt>
              <c:pt idx="3">
                <c:v>1020.9860371852255</c:v>
              </c:pt>
              <c:pt idx="4">
                <c:v>989.75689030332467</c:v>
              </c:pt>
              <c:pt idx="5">
                <c:v>1013.4230471742129</c:v>
              </c:pt>
              <c:pt idx="6">
                <c:v>1289.4131897798493</c:v>
              </c:pt>
              <c:pt idx="7">
                <c:v>1767.3723871856134</c:v>
              </c:pt>
              <c:pt idx="8">
                <c:v>1116.6789629231512</c:v>
              </c:pt>
              <c:pt idx="9">
                <c:v>891.43213774137485</c:v>
              </c:pt>
              <c:pt idx="10">
                <c:v>716.81256942331345</c:v>
              </c:pt>
              <c:pt idx="11">
                <c:v>1349.557326405662</c:v>
              </c:pt>
              <c:pt idx="12">
                <c:v>400.11028157636298</c:v>
              </c:pt>
            </c:numLit>
          </c:val>
          <c:extLst>
            <c:ext xmlns:c16="http://schemas.microsoft.com/office/drawing/2014/chart" uri="{C3380CC4-5D6E-409C-BE32-E72D297353CC}">
              <c16:uniqueId val="{00000008-FEE7-4A47-A4B8-70376057CEF7}"/>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0">
                <c:v>1.0365601341626296</c:v>
              </c:pt>
              <c:pt idx="1">
                <c:v>1.0003162079335393</c:v>
              </c:pt>
              <c:pt idx="2">
                <c:v>0.88147019574415542</c:v>
              </c:pt>
              <c:pt idx="3">
                <c:v>0.94106224023938423</c:v>
              </c:pt>
              <c:pt idx="4">
                <c:v>0.75585610315412377</c:v>
              </c:pt>
              <c:pt idx="5">
                <c:v>0.77077725296688371</c:v>
              </c:pt>
            </c:numLit>
          </c:val>
          <c:extLst>
            <c:ext xmlns:c16="http://schemas.microsoft.com/office/drawing/2014/chart" uri="{C3380CC4-5D6E-409C-BE32-E72D297353CC}">
              <c16:uniqueId val="{0000002B-70F4-4D34-BDEC-390FB2464C74}"/>
            </c:ext>
          </c:extLst>
        </c:ser>
        <c:ser>
          <c:idx val="1"/>
          <c:order val="1"/>
          <c:tx>
            <c:v>Sen aften</c:v>
          </c:tx>
          <c:spPr>
            <a:solidFill>
              <a:schemeClr val="accent2"/>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21">
                <c:v>1.6547199217454225</c:v>
              </c:pt>
              <c:pt idx="22">
                <c:v>1.479637405554642</c:v>
              </c:pt>
              <c:pt idx="23">
                <c:v>1.1317313736322263</c:v>
              </c:pt>
            </c:numLit>
          </c:val>
          <c:extLst>
            <c:ext xmlns:c16="http://schemas.microsoft.com/office/drawing/2014/chart" uri="{C3380CC4-5D6E-409C-BE32-E72D297353CC}">
              <c16:uniqueId val="{00000031-70F4-4D34-BDEC-390FB2464C74}"/>
            </c:ext>
          </c:extLst>
        </c:ser>
        <c:ser>
          <c:idx val="2"/>
          <c:order val="2"/>
          <c:tx>
            <c:v>Aften</c:v>
          </c:tx>
          <c:spPr>
            <a:solidFill>
              <a:schemeClr val="accent3"/>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7">
                <c:v>3.165640848611428</c:v>
              </c:pt>
              <c:pt idx="18">
                <c:v>2.7370388301464597</c:v>
              </c:pt>
              <c:pt idx="19">
                <c:v>2.1419343980942203</c:v>
              </c:pt>
              <c:pt idx="20">
                <c:v>1.9321978695173705</c:v>
              </c:pt>
            </c:numLit>
          </c:val>
          <c:extLst>
            <c:ext xmlns:c16="http://schemas.microsoft.com/office/drawing/2014/chart" uri="{C3380CC4-5D6E-409C-BE32-E72D297353CC}">
              <c16:uniqueId val="{00000032-70F4-4D34-BDEC-390FB2464C74}"/>
            </c:ext>
          </c:extLst>
        </c:ser>
        <c:ser>
          <c:idx val="3"/>
          <c:order val="3"/>
          <c:tx>
            <c:v>Eftermiddag</c:v>
          </c:tx>
          <c:spPr>
            <a:solidFill>
              <a:schemeClr val="accent4"/>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2">
                <c:v>1.389960463188312</c:v>
              </c:pt>
              <c:pt idx="13">
                <c:v>1.339913336570292</c:v>
              </c:pt>
              <c:pt idx="14">
                <c:v>1.3359574003200974</c:v>
              </c:pt>
              <c:pt idx="15">
                <c:v>1.2913343025916555</c:v>
              </c:pt>
              <c:pt idx="16">
                <c:v>1.4862813277138311</c:v>
              </c:pt>
            </c:numLit>
          </c:val>
          <c:extLst>
            <c:ext xmlns:c16="http://schemas.microsoft.com/office/drawing/2014/chart" uri="{C3380CC4-5D6E-409C-BE32-E72D297353CC}">
              <c16:uniqueId val="{00000033-70F4-4D34-BDEC-390FB2464C74}"/>
            </c:ext>
          </c:extLst>
        </c:ser>
        <c:ser>
          <c:idx val="4"/>
          <c:order val="4"/>
          <c:tx>
            <c:v>Formiddag</c:v>
          </c:tx>
          <c:spPr>
            <a:solidFill>
              <a:schemeClr val="accent5"/>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9">
                <c:v>1.679435974817403</c:v>
              </c:pt>
              <c:pt idx="10">
                <c:v>1.4978237059638639</c:v>
              </c:pt>
              <c:pt idx="11">
                <c:v>1.4430384633908444</c:v>
              </c:pt>
            </c:numLit>
          </c:val>
          <c:extLst>
            <c:ext xmlns:c16="http://schemas.microsoft.com/office/drawing/2014/chart" uri="{C3380CC4-5D6E-409C-BE32-E72D297353CC}">
              <c16:uniqueId val="{00000034-70F4-4D34-BDEC-390FB2464C74}"/>
            </c:ext>
          </c:extLst>
        </c:ser>
        <c:ser>
          <c:idx val="5"/>
          <c:order val="5"/>
          <c:tx>
            <c:v>Morgen</c:v>
          </c:tx>
          <c:spPr>
            <a:solidFill>
              <a:schemeClr val="accent6"/>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6">
                <c:v>1.1295310186779224</c:v>
              </c:pt>
              <c:pt idx="7">
                <c:v>1.6515125193671767</c:v>
              </c:pt>
              <c:pt idx="8">
                <c:v>1.6855585530209742</c:v>
              </c:pt>
            </c:numLit>
          </c:val>
          <c:extLst>
            <c:ext xmlns:c16="http://schemas.microsoft.com/office/drawing/2014/chart" uri="{C3380CC4-5D6E-409C-BE32-E72D297353CC}">
              <c16:uniqueId val="{00000035-70F4-4D34-BDEC-390FB2464C74}"/>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409]hh:mm\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31.277636501222954</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35.281430050952174</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5649.1360969155503</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1940.212117</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422.76174389999994</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2939.24593</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2737.8389719538886</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403F4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84855">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9DC5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185F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FBCD5">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84855">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03F4C">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FBCD5">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Spotpris</c:v>
          </c:tx>
          <c:spPr>
            <a:solidFill>
              <a:srgbClr val="403F4C">
                <a:alpha val="50000"/>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0.6038099979999999</c:v>
              </c:pt>
              <c:pt idx="1">
                <c:v>0.37477999899999997</c:v>
              </c:pt>
              <c:pt idx="2">
                <c:v>0.37179998799999997</c:v>
              </c:pt>
              <c:pt idx="3">
                <c:v>0.24777000399999999</c:v>
              </c:pt>
              <c:pt idx="4">
                <c:v>0.27432000699999998</c:v>
              </c:pt>
              <c:pt idx="5">
                <c:v>0.36049999999999999</c:v>
              </c:pt>
              <c:pt idx="6">
                <c:v>0.42779998799999996</c:v>
              </c:pt>
              <c:pt idx="7">
                <c:v>0.73022997999999995</c:v>
              </c:pt>
              <c:pt idx="8">
                <c:v>0.90869000200000005</c:v>
              </c:pt>
              <c:pt idx="9">
                <c:v>1.0846999510000002</c:v>
              </c:pt>
              <c:pt idx="10">
                <c:v>1.1377199709999999</c:v>
              </c:pt>
              <c:pt idx="11">
                <c:v>1.0783800050000001</c:v>
              </c:pt>
              <c:pt idx="12">
                <c:v>1.0306400149999999</c:v>
              </c:pt>
              <c:pt idx="13">
                <c:v>1.102550049</c:v>
              </c:pt>
              <c:pt idx="14">
                <c:v>1.1235899659999999</c:v>
              </c:pt>
              <c:pt idx="15">
                <c:v>1.19222998</c:v>
              </c:pt>
              <c:pt idx="16">
                <c:v>1.212459961</c:v>
              </c:pt>
              <c:pt idx="17">
                <c:v>1.2373699950000001</c:v>
              </c:pt>
              <c:pt idx="18">
                <c:v>1.1130400389999999</c:v>
              </c:pt>
              <c:pt idx="19">
                <c:v>1.032060059</c:v>
              </c:pt>
              <c:pt idx="20">
                <c:v>0.96423999000000005</c:v>
              </c:pt>
              <c:pt idx="21">
                <c:v>0.89233001700000003</c:v>
              </c:pt>
              <c:pt idx="22">
                <c:v>0.86778997800000002</c:v>
              </c:pt>
              <c:pt idx="23">
                <c:v>0.82377001999999999</c:v>
              </c:pt>
            </c:numLit>
          </c:val>
          <c:extLst>
            <c:ext xmlns:c16="http://schemas.microsoft.com/office/drawing/2014/chart" uri="{C3380CC4-5D6E-409C-BE32-E72D297353CC}">
              <c16:uniqueId val="{00000001-BEA5-42BC-96BF-C7E72EB7BF8C}"/>
            </c:ext>
          </c:extLst>
        </c:ser>
        <c:ser>
          <c:idx val="1"/>
          <c:order val="1"/>
          <c:tx>
            <c:v>Tariffer</c:v>
          </c:tx>
          <c:spPr>
            <a:solidFill>
              <a:srgbClr val="E84855">
                <a:alpha val="50000"/>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0.50780000000000003</c:v>
              </c:pt>
              <c:pt idx="1">
                <c:v>0.50780000000000003</c:v>
              </c:pt>
              <c:pt idx="2">
                <c:v>0.50780000000000003</c:v>
              </c:pt>
              <c:pt idx="3">
                <c:v>0.50780000000000003</c:v>
              </c:pt>
              <c:pt idx="4">
                <c:v>0.50780000000000003</c:v>
              </c:pt>
              <c:pt idx="5">
                <c:v>0.50780000000000003</c:v>
              </c:pt>
              <c:pt idx="6">
                <c:v>0.50780000000000003</c:v>
              </c:pt>
              <c:pt idx="7">
                <c:v>0.50780000000000003</c:v>
              </c:pt>
              <c:pt idx="8">
                <c:v>0.50780000000000003</c:v>
              </c:pt>
              <c:pt idx="9">
                <c:v>0.50780000000000003</c:v>
              </c:pt>
              <c:pt idx="10">
                <c:v>0.50780000000000003</c:v>
              </c:pt>
              <c:pt idx="11">
                <c:v>0.50780000000000003</c:v>
              </c:pt>
              <c:pt idx="12">
                <c:v>0.50780000000000003</c:v>
              </c:pt>
              <c:pt idx="13">
                <c:v>0.50780000000000003</c:v>
              </c:pt>
              <c:pt idx="14">
                <c:v>0.50780000000000003</c:v>
              </c:pt>
              <c:pt idx="15">
                <c:v>0.50780000000000003</c:v>
              </c:pt>
              <c:pt idx="16">
                <c:v>0.50780000000000003</c:v>
              </c:pt>
              <c:pt idx="17">
                <c:v>1.2573000000000001</c:v>
              </c:pt>
              <c:pt idx="18">
                <c:v>1.2573000000000001</c:v>
              </c:pt>
              <c:pt idx="19">
                <c:v>1.2573000000000001</c:v>
              </c:pt>
              <c:pt idx="20">
                <c:v>0.50780000000000003</c:v>
              </c:pt>
              <c:pt idx="21">
                <c:v>0.50780000000000003</c:v>
              </c:pt>
              <c:pt idx="22">
                <c:v>0.50780000000000003</c:v>
              </c:pt>
              <c:pt idx="23">
                <c:v>0.50780000000000003</c:v>
              </c:pt>
            </c:numLit>
          </c:val>
          <c:extLst>
            <c:ext xmlns:c16="http://schemas.microsoft.com/office/drawing/2014/chart" uri="{C3380CC4-5D6E-409C-BE32-E72D297353CC}">
              <c16:uniqueId val="{00000002-BEA5-42BC-96BF-C7E72EB7BF8C}"/>
            </c:ext>
          </c:extLst>
        </c:ser>
        <c:ser>
          <c:idx val="2"/>
          <c:order val="2"/>
          <c:tx>
            <c:v>Transmission</c:v>
          </c:tx>
          <c:spPr>
            <a:solidFill>
              <a:srgbClr val="F9DC5C">
                <a:alpha val="49804"/>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0.11229</c:v>
              </c:pt>
              <c:pt idx="1">
                <c:v>0.11229</c:v>
              </c:pt>
              <c:pt idx="2">
                <c:v>0.11229</c:v>
              </c:pt>
              <c:pt idx="3">
                <c:v>0.11229</c:v>
              </c:pt>
              <c:pt idx="4">
                <c:v>0.11229</c:v>
              </c:pt>
              <c:pt idx="5">
                <c:v>0.11229</c:v>
              </c:pt>
              <c:pt idx="6">
                <c:v>0.11229</c:v>
              </c:pt>
              <c:pt idx="7">
                <c:v>0.11229</c:v>
              </c:pt>
              <c:pt idx="8">
                <c:v>0.11229</c:v>
              </c:pt>
              <c:pt idx="9">
                <c:v>0.11229</c:v>
              </c:pt>
              <c:pt idx="10">
                <c:v>0.11229</c:v>
              </c:pt>
              <c:pt idx="11">
                <c:v>0.11229</c:v>
              </c:pt>
              <c:pt idx="12">
                <c:v>0.11229</c:v>
              </c:pt>
              <c:pt idx="13">
                <c:v>0.11229</c:v>
              </c:pt>
              <c:pt idx="14">
                <c:v>0.11229</c:v>
              </c:pt>
              <c:pt idx="15">
                <c:v>0.11229</c:v>
              </c:pt>
              <c:pt idx="16">
                <c:v>0.11229</c:v>
              </c:pt>
              <c:pt idx="17">
                <c:v>0.11229</c:v>
              </c:pt>
              <c:pt idx="18">
                <c:v>0.11229</c:v>
              </c:pt>
              <c:pt idx="19">
                <c:v>0.11229</c:v>
              </c:pt>
              <c:pt idx="20">
                <c:v>0.11229</c:v>
              </c:pt>
              <c:pt idx="21">
                <c:v>0.11229</c:v>
              </c:pt>
              <c:pt idx="22">
                <c:v>0.11229</c:v>
              </c:pt>
              <c:pt idx="23">
                <c:v>0.11229</c:v>
              </c:pt>
            </c:numLit>
          </c:val>
          <c:extLst>
            <c:ext xmlns:c16="http://schemas.microsoft.com/office/drawing/2014/chart" uri="{C3380CC4-5D6E-409C-BE32-E72D297353CC}">
              <c16:uniqueId val="{00000003-BEA5-42BC-96BF-C7E72EB7BF8C}"/>
            </c:ext>
          </c:extLst>
        </c:ser>
        <c:ser>
          <c:idx val="3"/>
          <c:order val="3"/>
          <c:tx>
            <c:v>Elafgift</c:v>
          </c:tx>
          <c:spPr>
            <a:solidFill>
              <a:srgbClr val="3185FC">
                <a:alpha val="49804"/>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0.72299999999999998</c:v>
              </c:pt>
              <c:pt idx="1">
                <c:v>0.72299999999999998</c:v>
              </c:pt>
              <c:pt idx="2">
                <c:v>0.72299999999999998</c:v>
              </c:pt>
              <c:pt idx="3">
                <c:v>0.72299999999999998</c:v>
              </c:pt>
              <c:pt idx="4">
                <c:v>0.72299999999999998</c:v>
              </c:pt>
              <c:pt idx="5">
                <c:v>0.72299999999999998</c:v>
              </c:pt>
              <c:pt idx="6">
                <c:v>0.72299999999999998</c:v>
              </c:pt>
              <c:pt idx="7">
                <c:v>0.72299999999999998</c:v>
              </c:pt>
              <c:pt idx="8">
                <c:v>0.72299999999999998</c:v>
              </c:pt>
              <c:pt idx="9">
                <c:v>0.72299999999999998</c:v>
              </c:pt>
              <c:pt idx="10">
                <c:v>0.72299999999999998</c:v>
              </c:pt>
              <c:pt idx="11">
                <c:v>0.72299999999999998</c:v>
              </c:pt>
              <c:pt idx="12">
                <c:v>0.72299999999999998</c:v>
              </c:pt>
              <c:pt idx="13">
                <c:v>0.72299999999999998</c:v>
              </c:pt>
              <c:pt idx="14">
                <c:v>0.72299999999999998</c:v>
              </c:pt>
              <c:pt idx="15">
                <c:v>0.72299999999999998</c:v>
              </c:pt>
              <c:pt idx="16">
                <c:v>0.72299999999999998</c:v>
              </c:pt>
              <c:pt idx="17">
                <c:v>0.72299999999999998</c:v>
              </c:pt>
              <c:pt idx="18">
                <c:v>0.72299999999999998</c:v>
              </c:pt>
              <c:pt idx="19">
                <c:v>0.72299999999999998</c:v>
              </c:pt>
              <c:pt idx="20">
                <c:v>0.72299999999999998</c:v>
              </c:pt>
              <c:pt idx="21">
                <c:v>0.72299999999999998</c:v>
              </c:pt>
              <c:pt idx="22">
                <c:v>0.72299999999999998</c:v>
              </c:pt>
              <c:pt idx="23">
                <c:v>0.72299999999999998</c:v>
              </c:pt>
            </c:numLit>
          </c:val>
          <c:extLst>
            <c:ext xmlns:c16="http://schemas.microsoft.com/office/drawing/2014/chart" uri="{C3380CC4-5D6E-409C-BE32-E72D297353CC}">
              <c16:uniqueId val="{00000004-BEA5-42BC-96BF-C7E72EB7BF8C}"/>
            </c:ext>
          </c:extLst>
        </c:ser>
        <c:ser>
          <c:idx val="4"/>
          <c:order val="4"/>
          <c:tx>
            <c:v>Moms</c:v>
          </c:tx>
          <c:spPr>
            <a:solidFill>
              <a:srgbClr val="EFBCD5">
                <a:alpha val="50000"/>
              </a:srgbClr>
            </a:solidFill>
            <a:ln>
              <a:noFill/>
            </a:ln>
            <a:effectLst/>
          </c:spPr>
          <c:invertIfNegative val="0"/>
          <c:cat>
            <c:strLit>
              <c:ptCount val="24"/>
              <c:pt idx="0">
                <c:v>00:00
2022-12-24</c:v>
              </c:pt>
              <c:pt idx="1">
                <c:v>01:00
2022-12-24</c:v>
              </c:pt>
              <c:pt idx="2">
                <c:v>02:00
2022-12-24</c:v>
              </c:pt>
              <c:pt idx="3">
                <c:v>03:00
2022-12-24</c:v>
              </c:pt>
              <c:pt idx="4">
                <c:v>04:00
2022-12-24</c:v>
              </c:pt>
              <c:pt idx="5">
                <c:v>05:00
2022-12-24</c:v>
              </c:pt>
              <c:pt idx="6">
                <c:v>06:00
2022-12-24</c:v>
              </c:pt>
              <c:pt idx="7">
                <c:v>07:00
2022-12-24</c:v>
              </c:pt>
              <c:pt idx="8">
                <c:v>08:00
2022-12-24</c:v>
              </c:pt>
              <c:pt idx="9">
                <c:v>09:00
2022-12-24</c:v>
              </c:pt>
              <c:pt idx="10">
                <c:v>10:00
2022-12-24</c:v>
              </c:pt>
              <c:pt idx="11">
                <c:v>11:00
2022-12-24</c:v>
              </c:pt>
              <c:pt idx="12">
                <c:v>12:00
2022-12-24</c:v>
              </c:pt>
              <c:pt idx="13">
                <c:v>13:00
2022-12-24</c:v>
              </c:pt>
              <c:pt idx="14">
                <c:v>14:00
2022-12-24</c:v>
              </c:pt>
              <c:pt idx="15">
                <c:v>15:00
2022-12-24</c:v>
              </c:pt>
              <c:pt idx="16">
                <c:v>16:00
2022-12-24</c:v>
              </c:pt>
              <c:pt idx="17">
                <c:v>17:00
2022-12-24</c:v>
              </c:pt>
              <c:pt idx="18">
                <c:v>18:00
2022-12-24</c:v>
              </c:pt>
              <c:pt idx="19">
                <c:v>19:00
2022-12-24</c:v>
              </c:pt>
              <c:pt idx="20">
                <c:v>20:00
2022-12-24</c:v>
              </c:pt>
              <c:pt idx="21">
                <c:v>21:00
2022-12-24</c:v>
              </c:pt>
              <c:pt idx="22">
                <c:v>22:00
2022-12-24</c:v>
              </c:pt>
              <c:pt idx="23">
                <c:v>23:00
2022-12-24</c:v>
              </c:pt>
            </c:strLit>
          </c:cat>
          <c:val>
            <c:numLit>
              <c:formatCode>General</c:formatCode>
              <c:ptCount val="24"/>
              <c:pt idx="0">
                <c:v>0.48672499949999998</c:v>
              </c:pt>
              <c:pt idx="1">
                <c:v>0.42946749975000004</c:v>
              </c:pt>
              <c:pt idx="2">
                <c:v>0.42872249700000004</c:v>
              </c:pt>
              <c:pt idx="3">
                <c:v>0.39771500099999996</c:v>
              </c:pt>
              <c:pt idx="4">
                <c:v>0.40435250174999998</c:v>
              </c:pt>
              <c:pt idx="5">
                <c:v>0.42589749999999998</c:v>
              </c:pt>
              <c:pt idx="6">
                <c:v>0.44272249699999999</c:v>
              </c:pt>
              <c:pt idx="7">
                <c:v>0.51832999499999999</c:v>
              </c:pt>
              <c:pt idx="8">
                <c:v>0.56294500050000007</c:v>
              </c:pt>
              <c:pt idx="9">
                <c:v>0.60694748775000007</c:v>
              </c:pt>
              <c:pt idx="10">
                <c:v>0.62020249275000006</c:v>
              </c:pt>
              <c:pt idx="11">
                <c:v>0.60536750124999994</c:v>
              </c:pt>
              <c:pt idx="12">
                <c:v>0.5934325037499999</c:v>
              </c:pt>
              <c:pt idx="13">
                <c:v>0.61141001224999991</c:v>
              </c:pt>
              <c:pt idx="14">
                <c:v>0.61666999150000001</c:v>
              </c:pt>
              <c:pt idx="15">
                <c:v>0.63382999499999992</c:v>
              </c:pt>
              <c:pt idx="16">
                <c:v>0.63888749024999991</c:v>
              </c:pt>
              <c:pt idx="17">
                <c:v>0.83248999875000007</c:v>
              </c:pt>
              <c:pt idx="18">
                <c:v>0.80140750974999997</c:v>
              </c:pt>
              <c:pt idx="19">
                <c:v>0.78116251474999987</c:v>
              </c:pt>
              <c:pt idx="20">
                <c:v>0.5768324975000001</c:v>
              </c:pt>
              <c:pt idx="21">
                <c:v>0.55885500425000001</c:v>
              </c:pt>
              <c:pt idx="22">
                <c:v>0.55271999450000009</c:v>
              </c:pt>
              <c:pt idx="23">
                <c:v>0.54171500499999992</c:v>
              </c:pt>
            </c:numLit>
          </c:val>
          <c:extLst>
            <c:ext xmlns:c16="http://schemas.microsoft.com/office/drawing/2014/chart" uri="{C3380CC4-5D6E-409C-BE32-E72D297353CC}">
              <c16:uniqueId val="{00000005-BEA5-42BC-96BF-C7E72EB7BF8C}"/>
            </c:ext>
          </c:extLst>
        </c:ser>
        <c:dLbls>
          <c:showLegendKey val="0"/>
          <c:showVal val="0"/>
          <c:showCatName val="0"/>
          <c:showSerName val="0"/>
          <c:showPercent val="0"/>
          <c:showBubbleSize val="0"/>
        </c:dLbls>
        <c:gapWidth val="0"/>
        <c:overlap val="100"/>
        <c:axId val="2073505312"/>
        <c:axId val="2073502400"/>
      </c:barChart>
      <c:catAx>
        <c:axId val="2073505312"/>
        <c:scaling>
          <c:orientation val="minMax"/>
        </c:scaling>
        <c:delete val="0"/>
        <c:axPos val="b"/>
        <c:numFmt formatCode="hh:mm:ss;@"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73502400"/>
        <c:crosses val="autoZero"/>
        <c:auto val="1"/>
        <c:lblAlgn val="ctr"/>
        <c:lblOffset val="20"/>
        <c:noMultiLvlLbl val="0"/>
      </c:catAx>
      <c:valAx>
        <c:axId val="2073502400"/>
        <c:scaling>
          <c:orientation val="minMax"/>
        </c:scaling>
        <c:delete val="0"/>
        <c:axPos val="l"/>
        <c:majorGridlines>
          <c:spPr>
            <a:ln w="9525" cap="flat" cmpd="sng" algn="ctr">
              <a:solidFill>
                <a:schemeClr val="tx1">
                  <a:lumMod val="15000"/>
                  <a:lumOff val="85000"/>
                </a:schemeClr>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DKK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73505312"/>
        <c:crosses val="autoZero"/>
        <c:crossBetween val="between"/>
      </c:valAx>
      <c:spPr>
        <a:noFill/>
        <a:ln>
          <a:noFill/>
        </a:ln>
        <a:effectLst/>
      </c:spPr>
    </c:plotArea>
    <c:legend>
      <c:legendPos val="tr"/>
      <c:layout>
        <c:manualLayout>
          <c:xMode val="edge"/>
          <c:yMode val="edge"/>
          <c:x val="0.1159797279352642"/>
          <c:y val="4.8888888888888891E-2"/>
          <c:w val="0.13500887406520104"/>
          <c:h val="0.34893263342082242"/>
        </c:manualLayout>
      </c:layout>
      <c:overlay val="1"/>
      <c:spPr>
        <a:solidFill>
          <a:srgbClr val="FFFFFF">
            <a:alpha val="50196"/>
          </a:srgbClr>
        </a:solidFill>
        <a:ln w="12700" cap="flat" cmpd="sng" algn="ctr">
          <a:solidFill>
            <a:srgbClr val="403F4C">
              <a:alpha val="50196"/>
            </a:srgb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403F4C">
          <a:alpha val="50196"/>
        </a:srgb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Dashboard!A1"/><Relationship Id="rId6" Type="http://schemas.openxmlformats.org/officeDocument/2006/relationships/image" Target="../media/image10.svg"/><Relationship Id="rId5" Type="http://schemas.openxmlformats.org/officeDocument/2006/relationships/image" Target="../media/image4.png"/><Relationship Id="rId4" Type="http://schemas.openxmlformats.org/officeDocument/2006/relationships/hyperlink" Target="#Om!A1"/></Relationships>
</file>

<file path=xl/drawings/_rels/drawing4.xml.rels><?xml version="1.0" encoding="UTF-8" standalone="yes"?>
<Relationships xmlns="http://schemas.openxmlformats.org/package/2006/relationships"><Relationship Id="rId8" Type="http://schemas.openxmlformats.org/officeDocument/2006/relationships/hyperlink" Target="https://www.buymeacoffee.com/torben87" TargetMode="External"/><Relationship Id="rId3" Type="http://schemas.openxmlformats.org/officeDocument/2006/relationships/image" Target="../media/image2.png"/><Relationship Id="rId7" Type="http://schemas.openxmlformats.org/officeDocument/2006/relationships/image" Target="../media/image9.svg"/><Relationship Id="rId2" Type="http://schemas.openxmlformats.org/officeDocument/2006/relationships/hyperlink" Target="#Indstillinger!A1"/><Relationship Id="rId1" Type="http://schemas.openxmlformats.org/officeDocument/2006/relationships/image" Target="../media/image11.png"/><Relationship Id="rId6" Type="http://schemas.openxmlformats.org/officeDocument/2006/relationships/image" Target="../media/image8.png"/><Relationship Id="rId5" Type="http://schemas.openxmlformats.org/officeDocument/2006/relationships/hyperlink" Target="#Dashboard!A1"/><Relationship Id="rId4" Type="http://schemas.openxmlformats.org/officeDocument/2006/relationships/image" Target="../media/image12.svg"/><Relationship Id="rId9"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9</xdr:col>
      <xdr:colOff>130630</xdr:colOff>
      <xdr:row>10</xdr:row>
      <xdr:rowOff>0</xdr:rowOff>
    </xdr:from>
    <xdr:to>
      <xdr:col>15</xdr:col>
      <xdr:colOff>1</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130630</xdr:colOff>
      <xdr:row>1</xdr:row>
      <xdr:rowOff>0</xdr:rowOff>
    </xdr:from>
    <xdr:to>
      <xdr:col>15</xdr:col>
      <xdr:colOff>1</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549316</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515780</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549315</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250335</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257174</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10</xdr:col>
      <xdr:colOff>641954</xdr:colOff>
      <xdr:row>24</xdr:row>
      <xdr:rowOff>131289</xdr:rowOff>
    </xdr:from>
    <xdr:to>
      <xdr:col>11</xdr:col>
      <xdr:colOff>643449</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719159</xdr:colOff>
      <xdr:row>2</xdr:row>
      <xdr:rowOff>58942</xdr:rowOff>
    </xdr:from>
    <xdr:to>
      <xdr:col>8</xdr:col>
      <xdr:colOff>947575</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512448</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13,689</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10</xdr:col>
      <xdr:colOff>39275</xdr:colOff>
      <xdr:row>2</xdr:row>
      <xdr:rowOff>76200</xdr:rowOff>
    </xdr:from>
    <xdr:to>
      <xdr:col>10</xdr:col>
      <xdr:colOff>272929</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868849" y="858926"/>
          <a:ext cx="637055" cy="2254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523877</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229687</xdr:colOff>
      <xdr:row>34</xdr:row>
      <xdr:rowOff>21771</xdr:rowOff>
    </xdr:from>
    <xdr:to>
      <xdr:col>23</xdr:col>
      <xdr:colOff>250369</xdr:colOff>
      <xdr:row>47</xdr:row>
      <xdr:rowOff>21773</xdr:rowOff>
    </xdr:to>
    <mc:AlternateContent xmlns:mc="http://schemas.openxmlformats.org/markup-compatibility/2006" xmlns:a14="http://schemas.microsoft.com/office/drawing/2010/main">
      <mc:Choice Requires="a14">
        <xdr:graphicFrame macro="">
          <xdr:nvGraphicFramePr>
            <xdr:cNvPr id="27" name="TidFormat">
              <a:extLst>
                <a:ext uri="{FF2B5EF4-FFF2-40B4-BE49-F238E27FC236}">
                  <a16:creationId xmlns:a16="http://schemas.microsoft.com/office/drawing/2014/main" id="{748FF2D5-C687-4A78-BAAA-612489D7702B}"/>
                </a:ext>
              </a:extLst>
            </xdr:cNvPr>
            <xdr:cNvGraphicFramePr/>
          </xdr:nvGraphicFramePr>
          <xdr:xfrm>
            <a:off x="0" y="0"/>
            <a:ext cx="0" cy="0"/>
          </xdr:xfrm>
          <a:graphic>
            <a:graphicData uri="http://schemas.microsoft.com/office/drawing/2010/slicer">
              <sle:slicer xmlns:sle="http://schemas.microsoft.com/office/drawing/2010/slicer" name="TidFormat"/>
            </a:graphicData>
          </a:graphic>
        </xdr:graphicFrame>
      </mc:Choice>
      <mc:Fallback xmlns="">
        <xdr:sp macro="" textlink="">
          <xdr:nvSpPr>
            <xdr:cNvPr id="0" name=""/>
            <xdr:cNvSpPr>
              <a:spLocks noTextEdit="1"/>
            </xdr:cNvSpPr>
          </xdr:nvSpPr>
          <xdr:spPr>
            <a:xfrm>
              <a:off x="12029801" y="5410200"/>
              <a:ext cx="3983083" cy="183968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xdr:colOff>
      <xdr:row>40</xdr:row>
      <xdr:rowOff>167640</xdr:rowOff>
    </xdr:from>
    <xdr:to>
      <xdr:col>9</xdr:col>
      <xdr:colOff>45720</xdr:colOff>
      <xdr:row>57</xdr:row>
      <xdr:rowOff>0</xdr:rowOff>
    </xdr:to>
    <xdr:graphicFrame macro="">
      <xdr:nvGraphicFramePr>
        <xdr:cNvPr id="3" name="Chart 2">
          <a:extLst>
            <a:ext uri="{FF2B5EF4-FFF2-40B4-BE49-F238E27FC236}">
              <a16:creationId xmlns:a16="http://schemas.microsoft.com/office/drawing/2014/main" id="{5C14F25D-D6EF-4D9A-9E10-9585B128F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32</xdr:row>
      <xdr:rowOff>99060</xdr:rowOff>
    </xdr:from>
    <xdr:to>
      <xdr:col>5</xdr:col>
      <xdr:colOff>441960</xdr:colOff>
      <xdr:row>40</xdr:row>
      <xdr:rowOff>68580</xdr:rowOff>
    </xdr:to>
    <mc:AlternateContent xmlns:mc="http://schemas.openxmlformats.org/markup-compatibility/2006" xmlns:tsle="http://schemas.microsoft.com/office/drawing/2012/timeslicer">
      <mc:Choice Requires="tsle">
        <xdr:graphicFrame macro="">
          <xdr:nvGraphicFramePr>
            <xdr:cNvPr id="4" name="Dato 1">
              <a:extLst>
                <a:ext uri="{FF2B5EF4-FFF2-40B4-BE49-F238E27FC236}">
                  <a16:creationId xmlns:a16="http://schemas.microsoft.com/office/drawing/2014/main" id="{771433BD-6CB0-4CDC-B1E8-7C3592741DCF}"/>
                </a:ext>
              </a:extLst>
            </xdr:cNvPr>
            <xdr:cNvGraphicFramePr/>
          </xdr:nvGraphicFramePr>
          <xdr:xfrm>
            <a:off x="0" y="0"/>
            <a:ext cx="0" cy="0"/>
          </xdr:xfrm>
          <a:graphic>
            <a:graphicData uri="http://schemas.microsoft.com/office/drawing/2012/timeslicer">
              <tsle:timeslicer name="Dato 1"/>
            </a:graphicData>
          </a:graphic>
        </xdr:graphicFrame>
      </mc:Choice>
      <mc:Fallback xmlns="">
        <xdr:sp macro="" textlink="">
          <xdr:nvSpPr>
            <xdr:cNvPr id="0" name=""/>
            <xdr:cNvSpPr>
              <a:spLocks noTextEdit="1"/>
            </xdr:cNvSpPr>
          </xdr:nvSpPr>
          <xdr:spPr>
            <a:xfrm>
              <a:off x="259080" y="5356860"/>
              <a:ext cx="3337560" cy="137160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5</xdr:col>
      <xdr:colOff>617220</xdr:colOff>
      <xdr:row>6</xdr:row>
      <xdr:rowOff>38100</xdr:rowOff>
    </xdr:from>
    <xdr:to>
      <xdr:col>10</xdr:col>
      <xdr:colOff>617220</xdr:colOff>
      <xdr:row>15</xdr:row>
      <xdr:rowOff>7620</xdr:rowOff>
    </xdr:to>
    <mc:AlternateContent xmlns:mc="http://schemas.openxmlformats.org/markup-compatibility/2006" xmlns:tsle="http://schemas.microsoft.com/office/drawing/2012/timeslicer">
      <mc:Choice Requires="tsle">
        <xdr:graphicFrame macro="">
          <xdr:nvGraphicFramePr>
            <xdr:cNvPr id="5" name="Dato 2">
              <a:extLst>
                <a:ext uri="{FF2B5EF4-FFF2-40B4-BE49-F238E27FC236}">
                  <a16:creationId xmlns:a16="http://schemas.microsoft.com/office/drawing/2014/main" id="{45E2116E-44C7-3A43-BC53-2BB23C7FE5B7}"/>
                </a:ext>
              </a:extLst>
            </xdr:cNvPr>
            <xdr:cNvGraphicFramePr/>
          </xdr:nvGraphicFramePr>
          <xdr:xfrm>
            <a:off x="0" y="0"/>
            <a:ext cx="0" cy="0"/>
          </xdr:xfrm>
          <a:graphic>
            <a:graphicData uri="http://schemas.microsoft.com/office/drawing/2012/timeslicer">
              <tsle:timeslicer name="Dato 2"/>
            </a:graphicData>
          </a:graphic>
        </xdr:graphicFrame>
      </mc:Choice>
      <mc:Fallback xmlns="">
        <xdr:sp macro="" textlink="">
          <xdr:nvSpPr>
            <xdr:cNvPr id="0" name=""/>
            <xdr:cNvSpPr>
              <a:spLocks noTextEdit="1"/>
            </xdr:cNvSpPr>
          </xdr:nvSpPr>
          <xdr:spPr>
            <a:xfrm>
              <a:off x="3771900" y="1089660"/>
              <a:ext cx="3200400" cy="137160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114301</xdr:colOff>
      <xdr:row>8</xdr:row>
      <xdr:rowOff>91440</xdr:rowOff>
    </xdr:from>
    <xdr:to>
      <xdr:col>15</xdr:col>
      <xdr:colOff>222826</xdr:colOff>
      <xdr:row>20</xdr:row>
      <xdr:rowOff>324855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24061" y="1630680"/>
          <a:ext cx="6448365" cy="2633715"/>
        </a:xfrm>
        <a:prstGeom prst="rect">
          <a:avLst/>
        </a:prstGeom>
      </xdr:spPr>
    </xdr:pic>
    <xdr:clientData/>
  </xdr:twoCellAnchor>
  <xdr:twoCellAnchor editAs="oneCell">
    <xdr:from>
      <xdr:col>4</xdr:col>
      <xdr:colOff>68580</xdr:colOff>
      <xdr:row>2</xdr:row>
      <xdr:rowOff>83820</xdr:rowOff>
    </xdr:from>
    <xdr:to>
      <xdr:col>18</xdr:col>
      <xdr:colOff>617220</xdr:colOff>
      <xdr:row>21</xdr:row>
      <xdr:rowOff>24765</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3755" y="407670"/>
          <a:ext cx="11635740" cy="503682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6886" y="407670"/>
          <a:ext cx="1080136" cy="99060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9</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twoCellAnchor editAs="oneCell">
    <xdr:from>
      <xdr:col>0</xdr:col>
      <xdr:colOff>144780</xdr:colOff>
      <xdr:row>8</xdr:row>
      <xdr:rowOff>15240</xdr:rowOff>
    </xdr:from>
    <xdr:to>
      <xdr:col>1</xdr:col>
      <xdr:colOff>586740</xdr:colOff>
      <xdr:row>9</xdr:row>
      <xdr:rowOff>38100</xdr:rowOff>
    </xdr:to>
    <xdr:pic>
      <xdr:nvPicPr>
        <xdr:cNvPr id="13" name="Picture 12" descr="Downloads | Buy Me a Coffee">
          <a:hlinkClick xmlns:r="http://schemas.openxmlformats.org/officeDocument/2006/relationships" r:id="rId8"/>
          <a:extLst>
            <a:ext uri="{FF2B5EF4-FFF2-40B4-BE49-F238E27FC236}">
              <a16:creationId xmlns:a16="http://schemas.microsoft.com/office/drawing/2014/main" id="{89D9B758-FC05-FAD1-6942-B2A1ECFC6A1D}"/>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4780" y="1554480"/>
          <a:ext cx="662940" cy="662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981.618872222221" backgroundQuery="1" createdVersion="3" refreshedVersion="8" minRefreshableVersion="3" recordCount="0" tupleCache="1" supportSubquery="1" supportAdvancedDrill="1" xr:uid="{60F228A7-06BF-4BC6-80A1-D441A40D1C29}">
  <cacheSource type="external" connectionId="14"/>
  <cacheFields count="3">
    <cacheField name="[DimKalender].[Dato].[Dato]" caption="Dato" numFmtId="0" level="1">
      <sharedItems count="2">
        <s v="[DimKalender].[Dato].&amp;[2022-10-01T00:00:00]" c="2022-10-01"/>
        <s v="[DimKalender].[Dato].&amp;[2022-09-01T00:00:00]" c="2022-09-01"/>
      </sharedItems>
    </cacheField>
    <cacheField name="[OutputParameterTable].[Parameter].[Parameter]" caption="Parameter" numFmtId="0" hierarchy="29" level="1">
      <sharedItems count="2">
        <s v="[OutputParameterTable].[Parameter].&amp;[Rater]" c="Rater"/>
        <s v="[OutputParameterTable].[Parameter].&amp;[Priser]" c="Priser"/>
      </sharedItems>
    </cacheField>
    <cacheField name="[Measures].[MeasuresLevel]" caption="MeasuresLevel" numFmtId="0" hierarchy="28">
      <sharedItems count="7">
        <s v="[Measures].[FoundTarif]" c="FoundTarif"/>
        <s v="[Measures].[SumSpotPrice]" c="SumSpotPrice"/>
        <s v="[Measures].[SumSpotPriceFastPris]" c="SumSpotPriceFastPris"/>
        <s v="[Measures].[AverageSpotPriceInclVAT]" c="AverageSpotPriceInclVAT"/>
        <s v="[Measures].[ChosenParameter]" c="ChosenParameter"/>
        <s v="[Measures].[FirstDate]" c="FirstDate"/>
        <s v="[Measures].[LastDate]" c="LastDate"/>
      </sharedItems>
    </cacheField>
  </cacheFields>
  <cacheHierarchies count="154">
    <cacheHierarchy uniqueName="[DimKalender].[Dato]" caption="Dato" attribute="1" time="1" defaultMemberUniqueName="[DimKalender].[Dato].[All]" allUniqueName="[DimKalender].[Dato].[All]" dimensionUniqueName="[DimKalender]" displayFolder="" count="2" memberValueDatatype="7" unbalanced="0">
      <fieldsUsage count="2">
        <fieldUsage x="-1"/>
        <fieldUsage x="0"/>
      </fieldsUsage>
    </cacheHierarchy>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2" memberValueDatatype="5" unbalanced="0"/>
    <cacheHierarchy uniqueName="[ElspotPrices_V2].[Dato]" caption="Dato" attribute="1" time="1" defaultMemberUniqueName="[ElspotPrices_V2].[Dato].[All]" allUniqueName="[ElspotPrices_V2].[Dato].[All]" dimensionUniqueName="[ElspotPrices_V2]" displayFolder="" count="2" memberValueDatatype="7" unbalanced="0"/>
    <cacheHierarchy uniqueName="[ElspotPrices_V2].[Tid]" caption="Tid" attribute="1" time="1" defaultMemberUniqueName="[ElspotPrices_V2].[Tid].[All]" allUniqueName="[ElspotPrices_V2].[Tid].[All]" dimensionUniqueName="[ElspotPrices_V2]" displayFolder="" count="2" memberValueDatatype="7" unbalanced="0"/>
    <cacheHierarchy uniqueName="[ElspotPrices_V2].[Dato (Month)]" caption="Dato (Month)" attribute="1" defaultMemberUniqueName="[ElspotPrices_V2].[Dato (Month)].[All]" allUniqueName="[ElspotPrices_V2].[Dato (Month)].[All]" dimensionUniqueName="[ElspotPrices_V2]" displayFolder="" count="2" memberValueDatatype="130" unbalanced="0"/>
    <cacheHierarchy uniqueName="[kWh_V2].[meteringPointId]" caption="meteringPointId" attribute="1" defaultMemberUniqueName="[kWh_V2].[meteringPointId].[All]" allUniqueName="[kWh_V2].[meteringPointId].[All]" dimensionUniqueName="[kWh_V2]" displayFolder="" count="2" memberValueDatatype="130" unbalanced="0"/>
    <cacheHierarchy uniqueName="[kWh_V2].[StartDate]" caption="StartDate" attribute="1" defaultMemberUniqueName="[kWh_V2].[StartDate].[All]" allUniqueName="[kWh_V2].[StartDate].[All]" dimensionUniqueName="[kWh_V2]" displayFolder="" count="2" memberValueDatatype="130" unbalanced="0"/>
    <cacheHierarchy uniqueName="[kWh_V2].[EndDate]" caption="EndDate" attribute="1" defaultMemberUniqueName="[kWh_V2].[EndDate].[All]" allUniqueName="[kWh_V2].[EndDate].[All]" dimensionUniqueName="[kWh_V2]" displayFolder="" count="2" memberValueDatatype="130" unbalanced="0"/>
    <cacheHierarchy uniqueName="[kWh_V2].[kWh]" caption="kWh" attribute="1" defaultMemberUniqueName="[kWh_V2].[kWh].[All]" allUniqueName="[kWh_V2].[kWh].[All]" dimensionUniqueName="[kWh_V2]" displayFolder="" count="2" memberValueDatatype="5" unbalanced="0"/>
    <cacheHierarchy uniqueName="[kWh_V2].[RunningTotal]" caption="RunningTotal" attribute="1" defaultMemberUniqueName="[kWh_V2].[RunningTotal].[All]" allUniqueName="[kWh_V2].[RunningTotal].[All]" dimensionUniqueName="[kWh_V2]" displayFolder="" count="2" memberValueDatatype="5" unbalanced="0"/>
    <cacheHierarchy uniqueName="[kWh_V2].[Dato]" caption="Dato" attribute="1" time="1" defaultMemberUniqueName="[kWh_V2].[Dato].[All]" allUniqueName="[kWh_V2].[Dato].[All]" dimensionUniqueName="[kWh_V2]" displayFolder="" count="2" memberValueDatatype="7" unbalanced="0"/>
    <cacheHierarchy uniqueName="[kWh_V2].[Tid]" caption="Tid" attribute="1" time="1" defaultMemberUniqueName="[kWh_V2].[Tid].[All]" allUniqueName="[kWh_V2].[Tid].[All]" dimensionUniqueName="[kWh_V2]" displayFolder="" count="2" memberValueDatatype="7" unbalanced="0"/>
    <cacheHierarchy uniqueName="[kWh_V2].[ElafgiftReduceret]" caption="ElafgiftReduceret" attribute="1" defaultMemberUniqueName="[kWh_V2].[ElafgiftReduceret].[All]" allUniqueName="[kWh_V2].[ElafgiftReduceret].[All]" dimensionUniqueName="[kWh_V2]" displayFolder="" count="2" memberValueDatatype="5" unbalanced="0"/>
    <cacheHierarchy uniqueName="[kWh_V2].[Dato (Month)]" caption="Dato (Month)" attribute="1" defaultMemberUniqueName="[kWh_V2].[Dato (Month)].[All]" allUniqueName="[kWh_V2].[Dato (Month)].[All]" dimensionUniqueName="[kWh_V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2"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2"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2"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2" memberValueDatatype="7" unbalanced="0"/>
    <cacheHierarchy uniqueName="[tblElafgift].[Fra]" caption="Fra" attribute="1" time="1" defaultMemberUniqueName="[tblElafgift].[Fra].[All]" allUniqueName="[tblElafgift].[Fra].[All]" dimensionUniqueName="[tblElafgift]" displayFolder="" count="2" memberValueDatatype="7" unbalanced="0"/>
    <cacheHierarchy uniqueName="[tblElafgift].[Til]" caption="Til" attribute="1" time="1" defaultMemberUniqueName="[tblElafgift].[Til].[All]" allUniqueName="[tblElafgift].[Til].[All]" dimensionUniqueName="[tblElafgift]" displayFolder="" count="2" memberValueDatatype="7" unbalanced="0"/>
    <cacheHierarchy uniqueName="[tblElafgift].[Pris]" caption="Pris" attribute="1" defaultMemberUniqueName="[tblElafgift].[Pris].[All]" allUniqueName="[tblElafgift].[Pris].[All]" dimensionUniqueName="[tblElafgift]" displayFolder="" count="2" memberValueDatatype="5" unbalanced="0"/>
    <cacheHierarchy uniqueName="[tblFastPris].[FastPris]" caption="FastPris" attribute="1" defaultMemberUniqueName="[tblFastPris].[FastPris].[All]" allUniqueName="[tblFastPris].[FastPris].[All]" dimensionUniqueName="[tblFastPri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2" memberValueDatatype="20" unbalanced="0" hidden="1"/>
    <cacheHierarchy uniqueName="[kWh_V2].[Dato (Month Index)]" caption="Dato (Month Index)" attribute="1" defaultMemberUniqueName="[kWh_V2].[Dato (Month Index)].[All]" allUniqueName="[kWh_V2].[Dato (Month Index)].[All]" dimensionUniqueName="[kWh_V2]"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tupleCache>
    <entries count="13">
      <s v="" in="0">
        <tpls c="1">
          <tpl fld="2" item="0"/>
        </tpls>
      </s>
      <n v="1153.75960315628" in="0">
        <tpls c="2">
          <tpl hier="0" item="0"/>
          <tpl fld="2" item="1"/>
        </tpls>
      </n>
      <n v="3037.7979559999994" in="0">
        <tpls c="2">
          <tpl hier="0" item="0"/>
          <tpl fld="2" item="2"/>
        </tpls>
      </n>
      <n v="1.7514536802707579" in="0">
        <tpls c="2">
          <tpl hier="0" item="0"/>
          <tpl fld="2" item="3"/>
        </tpls>
      </n>
      <s v="DKK/kWh" in="0">
        <tpls c="2">
          <tpl fld="2" item="4"/>
          <tpl hier="29" item="1"/>
        </tpls>
      </s>
      <n v="44835" in="1">
        <tpls c="2">
          <tpl hier="0" item="0"/>
          <tpl fld="2" item="5"/>
        </tpls>
      </n>
      <n v="44926" in="1">
        <tpls c="2">
          <tpl hier="0" item="0"/>
          <tpl fld="2" item="6"/>
        </tpls>
      </n>
      <n v="44926" in="1">
        <tpls c="2">
          <tpl hier="0" item="2"/>
          <tpl fld="2" item="6"/>
        </tpls>
      </n>
      <n v="44805" in="1">
        <tpls c="2">
          <tpl hier="0" item="2"/>
          <tpl fld="2" item="5"/>
        </tpls>
      </n>
      <n v="1726.0045990948001" in="0">
        <tpls c="2">
          <tpl hier="0" item="2"/>
          <tpl fld="2" item="1"/>
        </tpls>
      </n>
      <n v="3894.2826280000031" in="0">
        <tpls c="2">
          <tpl hier="0" item="2"/>
          <tpl fld="2" item="2"/>
        </tpls>
      </n>
      <n v="2.0438861194862596" in="0">
        <tpls c="2">
          <tpl hier="0" item="2"/>
          <tpl fld="2" item="3"/>
        </tpls>
      </n>
      <s v="DKK" in="0">
        <tpls c="2">
          <tpl fld="2" item="4"/>
          <tpl hier="29" item="3"/>
        </tpls>
      </s>
    </entries>
    <sets count="4">
      <set count="92" maxRank="1" setDefinition="Filter({[DimKalender].[Dato].Levels(1).Members}, ([DimKalender].[Dato].CurrentMember.MemberValue&gt;=CDate(&quot;2022-10-01&quot;) AND [DimKalender].[Dato].CurrentMember.MemberValue&lt;CDate(&quot;2023-01-01&quot;)))">
        <tpls c="1">
          <tpl fld="0" item="0"/>
        </tpls>
      </set>
      <set count="1" maxRank="1" setDefinition="{[OutputParameterTable].[Parameter].&amp;[Rater]}">
        <tpls c="1">
          <tpl fld="1" item="0"/>
        </tpls>
      </set>
      <set count="122" maxRank="1" setDefinition="Filter({[DimKalender].[Dato].Levels(1).Members}, ([DimKalender].[Dato].CurrentMember.MemberValue&gt;=CDate(&quot;2022-09-01&quot;) AND [DimKalender].[Dato].CurrentMember.MemberValue&lt;CDate(&quot;2023-01-01&quot;)))">
        <tpls c="1">
          <tpl fld="0" item="1"/>
        </tpls>
      </set>
      <set count="1" maxRank="1" setDefinition="{[OutputParameterTable].[Parameter].&amp;[Priser]}">
        <tpls c="1">
          <tpl fld="1" item="1"/>
        </tpls>
      </set>
    </sets>
    <queryCache count="8">
      <query mdx="[Measures].[FoundTarif]]">
        <tpls c="1">
          <tpl fld="2" item="0"/>
        </tpls>
      </query>
      <query mdx="[Measures].[SumSpotPrice]">
        <tpls c="1">
          <tpl fld="2" item="1"/>
        </tpls>
      </query>
      <query mdx="[Measures].[SumSpotPriceFastPris]">
        <tpls c="1">
          <tpl fld="2" item="2"/>
        </tpls>
      </query>
      <query mdx="[Measures].[AverageSpotPriceInclVAT]]">
        <tpls c="1">
          <tpl fld="2" item="3"/>
        </tpls>
      </query>
      <query mdx="[Measures].[ChosenParameter]">
        <tpls c="1">
          <tpl fld="2" item="4"/>
        </tpls>
      </query>
      <query mdx="[Measures].[FirstDate]]]"/>
      <query mdx="[Measures].[FirstDate]">
        <tpls c="1">
          <tpl fld="2" item="5"/>
        </tpls>
      </query>
      <query mdx="[Measures].[LastDate]">
        <tpls c="1">
          <tpl fld="2" item="6"/>
        </tpls>
      </query>
    </queryCache>
    <serverFormats count="2">
      <serverFormat format=""/>
      <serverFormat format="Short Date"/>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6.909645949076" backgroundQuery="1" createdVersion="6" refreshedVersion="8" minRefreshableVersion="3" recordCount="0" supportSubquery="1" supportAdvancedDrill="1" xr:uid="{61D00E10-B609-405B-B400-1A0800CA8594}">
  <cacheSource type="external" connectionId="14">
    <extLst>
      <ext xmlns:x14="http://schemas.microsoft.com/office/spreadsheetml/2009/9/main" uri="{F057638F-6D5F-4e77-A914-E7F072B9BCA8}">
        <x14:sourceConnection name="ThisWorkbookDataModel"/>
      </ext>
    </extLst>
  </cacheSource>
  <cacheFields count="7">
    <cacheField name="[Measures].[SumSpotPriceParameter]" caption="SumSpotPriceParameter" numFmtId="0" hierarchy="136" level="32767"/>
    <cacheField name="[Measures].[SumTarifParameter]" caption="SumTarifParameter" numFmtId="0" hierarchy="137" level="32767"/>
    <cacheField name="[Measures].[SumTransmissionParameter]" caption="SumTransmissionParameter" numFmtId="0" hierarchy="135" level="32767"/>
    <cacheField name="[Measures].[SumElafgiftParameter]" caption="SumElafgiftParameter" numFmtId="0" hierarchy="134" level="32767"/>
    <cacheField name="[Measures].[SumMomsParameter]" caption="SumMomsParameter" numFmtId="0" hierarchy="138"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1.61887395833" backgroundQuery="1" createdVersion="3" refreshedVersion="8" minRefreshableVersion="3" recordCount="0" supportSubquery="1" supportAdvancedDrill="1" xr:uid="{D2134FEF-35CF-47ED-A31D-5819E035A772}">
  <cacheSource type="external" connectionId="14">
    <extLst>
      <ext xmlns:x14="http://schemas.microsoft.com/office/spreadsheetml/2009/9/main" uri="{F057638F-6D5F-4e77-A914-E7F072B9BCA8}">
        <x14:sourceConnection name="ThisWorkbookDataModel"/>
      </ext>
    </extLst>
  </cacheSource>
  <cacheFields count="0"/>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144876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1.618879745372" backgroundQuery="1" createdVersion="3" refreshedVersion="8" minRefreshableVersion="3" recordCount="0" supportSubquery="1" supportAdvancedDrill="1" xr:uid="{CE544086-72D3-4A9B-8829-46DADB8461FD}">
  <cacheSource type="external" connectionId="14">
    <extLst>
      <ext xmlns:x14="http://schemas.microsoft.com/office/spreadsheetml/2009/9/main" uri="{F057638F-6D5F-4e77-A914-E7F072B9BCA8}">
        <x14:sourceConnection name="ThisWorkbookDataModel"/>
      </ext>
    </extLst>
  </cacheSource>
  <cacheFields count="0"/>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71262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1.618922106485" backgroundQuery="1" createdVersion="3" refreshedVersion="8" minRefreshableVersion="3" recordCount="0" supportSubquery="1" supportAdvancedDrill="1" xr:uid="{13576218-48F4-499F-852C-8F93374389EB}">
  <cacheSource type="external" connectionId="14">
    <extLst>
      <ext xmlns:x14="http://schemas.microsoft.com/office/spreadsheetml/2009/9/main" uri="{F057638F-6D5F-4e77-A914-E7F072B9BCA8}">
        <x14:sourceConnection name="ThisWorkbookDataModel"/>
      </ext>
    </extLst>
  </cacheSource>
  <cacheFields count="0"/>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840133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6.909639699072" backgroundQuery="1" createdVersion="6" refreshedVersion="8" minRefreshableVersion="3" recordCount="0" supportSubquery="1" supportAdvancedDrill="1" xr:uid="{E8F211EF-A980-4A29-8029-5DB8CE7F6A29}">
  <cacheSource type="external" connectionId="14"/>
  <cacheFields count="3">
    <cacheField name="[Measures].[SumParameter]" caption="SumParameter" numFmtId="0" hierarchy="105"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6.909640162034" backgroundQuery="1" createdVersion="6" refreshedVersion="8" minRefreshableVersion="3" recordCount="0" supportSubquery="1" supportAdvancedDrill="1" xr:uid="{DAFDF27A-4F86-4FA6-B228-B2E9CF1D7A3F}">
  <cacheSource type="external" connectionId="14"/>
  <cacheFields count="7">
    <cacheField name="[Measures].[Adresse]" caption="Adresse" numFmtId="0" hierarchy="98" level="32767"/>
    <cacheField name="[Measures].[Bruger(e)]" caption="Bruger(e)" numFmtId="0" hierarchy="99" level="32767"/>
    <cacheField name="[Measures].[Vist periode]" caption="Vist periode" numFmtId="0" hierarchy="100" level="32767"/>
    <cacheField name="[Measures].[Viste ugedage]" caption="Viste ugedage" numFmtId="0" hierarchy="101" level="32767"/>
    <cacheField name="[Measures].[Viste tidsrum]" caption="Viste tidsrum" numFmtId="0" hierarchy="102" level="32767"/>
    <cacheField name="[Measures].[Bruger 2]" caption="Bruger 2" numFmtId="0" hierarchy="124" level="32767"/>
    <cacheField name="[DimKalender].[År].[År]" caption="År" numFmtId="0" hierarchy="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1.618878009256" backgroundQuery="1" createdVersion="3" refreshedVersion="8" minRefreshableVersion="3" recordCount="0" supportSubquery="1" supportAdvancedDrill="1" xr:uid="{E8EE5B06-F727-4389-9A8A-95F42967659E}">
  <cacheSource type="external" connectionId="14">
    <extLst>
      <ext xmlns:x14="http://schemas.microsoft.com/office/spreadsheetml/2009/9/main" uri="{F057638F-6D5F-4e77-A914-E7F072B9BCA8}">
        <x14:sourceConnection name="ThisWorkbookDataModel"/>
      </ext>
    </extLst>
  </cacheSource>
  <cacheFields count="0"/>
  <cacheHierarchies count="153">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8422553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1.618876504632" backgroundQuery="1" createdVersion="7" refreshedVersion="8" minRefreshableVersion="3" recordCount="0" supportSubquery="1" supportAdvancedDrill="1" xr:uid="{72A42A89-7247-4A2C-B611-FDEF725C0F93}">
  <cacheSource type="external" connectionId="14">
    <extLst>
      <ext xmlns:x14="http://schemas.microsoft.com/office/spreadsheetml/2009/9/main" uri="{F057638F-6D5F-4e77-A914-E7F072B9BCA8}">
        <x14:sourceConnection name="ThisWorkbookDataModel"/>
      </ext>
    </extLst>
  </cacheSource>
  <cacheFields count="7">
    <cacheField name="[DimKalender].[Dato].[Dato]" caption="Dato" numFmtId="0" level="1">
      <sharedItems containsSemiMixedTypes="0" containsNonDate="0" containsDate="1" containsString="0" minDate="2022-12-24T00:00:00" maxDate="2022-12-25T00:00:00" count="1">
        <d v="2022-12-24T00:00:00"/>
      </sharedItems>
      <extLst>
        <ext xmlns:x15="http://schemas.microsoft.com/office/spreadsheetml/2010/11/main" uri="{4F2E5C28-24EA-4eb8-9CBF-B6C8F9C3D259}">
          <x15:cachedUniqueNames>
            <x15:cachedUniqueName index="0" name="[DimKalender].[Dato].&amp;[2022-12-24T00:00:00]"/>
          </x15:cachedUniqueNames>
        </ext>
      </extLst>
    </cacheField>
    <cacheField name="[Measures].[Transmission]" caption="Transmission" numFmtId="0" hierarchy="112" level="32767"/>
    <cacheField name="[Measures].[Elafgift]" caption="Elafgift" numFmtId="0" hierarchy="111" level="32767"/>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Measures].[AverageTarif]" caption="AverageTarif" numFmtId="0" hierarchy="127" level="32767"/>
    <cacheField name="[Measures].[AverageSpotPrice]" caption="AverageSpotPrice" numFmtId="0" hierarchy="126" level="32767"/>
    <cacheField name="[Measures].[AverageMoms]" caption="AverageMoms" numFmtId="0" hierarchy="128" level="32767"/>
  </cacheFields>
  <cacheHierarchies count="153">
    <cacheHierarchy uniqueName="[DimKalender].[Dato]" caption="Dato" attribute="1" time="1" defaultMemberUniqueName="[DimKalender].[Dato].[All]" allUniqueName="[DimKalender].[Dato].[All]" dimensionUniqueName="[DimKalender]" displayFolder="" count="2" memberValueDatatype="7" unbalanced="0">
      <fieldsUsage count="2">
        <fieldUsage x="-1"/>
        <fieldUsage x="0"/>
      </fieldsUsage>
    </cacheHierarchy>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3"/>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oneField="1">
      <fieldsUsage count="1">
        <fieldUsage x="2"/>
      </fieldsUsage>
    </cacheHierarchy>
    <cacheHierarchy uniqueName="[Measures].[Transmission]" caption="Transmission" measure="1" displayFolder="" measureGroup="DimKalender" count="0" oneField="1">
      <fieldsUsage count="1">
        <fieldUsage x="1"/>
      </fieldsUsage>
    </cacheHierarchy>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oneField="1">
      <fieldsUsage count="1">
        <fieldUsage x="5"/>
      </fieldsUsage>
    </cacheHierarchy>
    <cacheHierarchy uniqueName="[Measures].[AverageTarif]" caption="AverageTarif" measure="1" displayFolder="" measureGroup="DimKalender" count="0" oneField="1">
      <fieldsUsage count="1">
        <fieldUsage x="4"/>
      </fieldsUsage>
    </cacheHierarchy>
    <cacheHierarchy uniqueName="[Measures].[AverageMoms]" caption="AverageMoms" measure="1" displayFolder="" measureGroup="DimKalender" count="0" oneField="1">
      <fieldsUsage count="1">
        <fieldUsage x="6"/>
      </fieldsUsage>
    </cacheHierarchy>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1183984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6.909641435188" backgroundQuery="1" createdVersion="6" refreshedVersion="8" minRefreshableVersion="3" recordCount="0" supportSubquery="1" supportAdvancedDrill="1" xr:uid="{AAF2C190-0700-4C69-824B-08512D7A0C91}">
  <cacheSource type="external" connectionId="14">
    <extLst>
      <ext xmlns:x14="http://schemas.microsoft.com/office/spreadsheetml/2009/9/main" uri="{F057638F-6D5F-4e77-A914-E7F072B9BCA8}">
        <x14:sourceConnection name="ThisWorkbookDataModel"/>
      </ext>
    </extLst>
  </cacheSource>
  <cacheFields count="4">
    <cacheField name="[Measures].[Forbrug per dag hele perioden parameter]" caption="Forbrug per dag hele perioden parameter" numFmtId="0" hierarchy="116" level="32767"/>
    <cacheField name="[OutputParameterTable].[Parameter].[Parameter]" caption="Parameter" numFmtId="0" hierarchy="28" level="1">
      <sharedItems containsSemiMixedTypes="0" containsNonDate="0" containsString="0"/>
    </cacheField>
    <cacheField name="[Measures].[Forbrug per dag parameter]" caption="Forbrug per dag parameter" numFmtId="0" hierarchy="109" level="32767"/>
    <cacheField name="[DimKalender].[År].[År]" caption="År" numFmtId="0" hierarchy="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6.909642939812" backgroundQuery="1" createdVersion="6" refreshedVersion="8" minRefreshableVersion="3" recordCount="0" supportSubquery="1" supportAdvancedDrill="1" xr:uid="{0F91E6C3-79E1-49C8-B197-6F09A83AF459}">
  <cacheSource type="external" connectionId="14">
    <extLst>
      <ext xmlns:x14="http://schemas.microsoft.com/office/spreadsheetml/2009/9/main" uri="{F057638F-6D5F-4e77-A914-E7F072B9BCA8}">
        <x14:sourceConnection name="ThisWorkbookDataModel"/>
      </ext>
    </extLst>
  </cacheSource>
  <cacheFields count="6">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06" level="32767"/>
    <cacheField name="[OutputParameterTable].[Parameter].[Parameter]" caption="Parameter" numFmtId="0" hierarchy="28" level="1">
      <sharedItems containsSemiMixedTypes="0" containsNonDate="0" containsString="0"/>
    </cacheField>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DimKalender].[År].[År]" caption="År" numFmtId="0" hierarchy="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4"/>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6.909644212959" backgroundQuery="1" createdVersion="6" refreshedVersion="8" minRefreshableVersion="3" recordCount="0" supportSubquery="1" supportAdvancedDrill="1" xr:uid="{81D231CB-7F1A-40C8-955F-331363A704ED}">
  <cacheSource type="external" connectionId="14">
    <extLst>
      <ext xmlns:x14="http://schemas.microsoft.com/office/spreadsheetml/2009/9/main" uri="{F057638F-6D5F-4e77-A914-E7F072B9BCA8}">
        <x14:sourceConnection name="ThisWorkbookDataModel"/>
      </ext>
    </extLst>
  </cacheSource>
  <cacheFields count="4">
    <cacheField name="[DimKalender].[År].[År]" caption="År" numFmtId="0" hierarchy="4" level="1">
      <sharedItems containsSemiMixedTypes="0" containsString="0" containsNumber="1" containsInteger="1" minValue="2022" maxValue="2023" count="2">
        <n v="2022"/>
        <n v="2023"/>
      </sharedItems>
      <extLst>
        <ext xmlns:x15="http://schemas.microsoft.com/office/spreadsheetml/2010/11/main" uri="{4F2E5C28-24EA-4eb8-9CBF-B6C8F9C3D259}">
          <x15:cachedUniqueNames>
            <x15:cachedUniqueName index="0" name="[DimKalender].[År].&amp;[2022]"/>
            <x15:cachedUniqueName index="1" name="[DimKalender].[År].&amp;[2023]"/>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28" level="1">
      <sharedItems containsSemiMixedTypes="0" containsNonDate="0" containsString="0"/>
    </cacheField>
    <cacheField name="[Measures].[SumParameter]" caption="SumParameter" numFmtId="0" hierarchy="105" level="32767"/>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86.909645254629" backgroundQuery="1" createdVersion="6" refreshedVersion="8" minRefreshableVersion="3" recordCount="0" supportSubquery="1" supportAdvancedDrill="1" xr:uid="{23B4A796-C890-4FD3-ADFA-E910449E9205}">
  <cacheSource type="external" connectionId="14">
    <extLst>
      <ext xmlns:x14="http://schemas.microsoft.com/office/spreadsheetml/2009/9/main" uri="{F057638F-6D5F-4e77-A914-E7F072B9BCA8}">
        <x14:sourceConnection name="ThisWorkbookDataModel"/>
      </ext>
    </extLst>
  </cacheSource>
  <cacheFields count="4">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09"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No measures defined]" caption="__No measures defined" measure="1" displayFolder="" count="0" hidden="1"/>
  </cacheHierarchies>
  <kpis count="0"/>
  <dimensions count="10">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9">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17">
    <map measureGroup="0" dimension="0"/>
    <map measureGroup="1" dimension="1"/>
    <map measureGroup="2" dimension="0"/>
    <map measureGroup="2" dimension="1"/>
    <map measureGroup="2" dimension="2"/>
    <map measureGroup="3" dimension="0"/>
    <map measureGroup="3" dimension="1"/>
    <map measureGroup="3" dimension="3"/>
    <map measureGroup="3" dimension="9"/>
    <map measureGroup="4" dimension="5"/>
    <map measureGroup="5" dimension="0"/>
    <map measureGroup="5" dimension="1"/>
    <map measureGroup="5" dimension="6"/>
    <map measureGroup="5" dimension="9"/>
    <map measureGroup="6" dimension="7"/>
    <map measureGroup="7" dimension="8"/>
    <map measureGroup="8" dimension="9"/>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0778E-A0C2-4326-A390-4F2BD5506318}" name="PivotChartTable4"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
  <location ref="A1:F27" firstHeaderRow="0" firstDataRow="1" firstDataCol="1"/>
  <pivotFields count="7">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s>
  <rowFields count="2">
    <field x="0"/>
    <field x="3"/>
  </rowFields>
  <rowItems count="2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t="grand">
      <x/>
    </i>
  </rowItems>
  <colFields count="1">
    <field x="-2"/>
  </colFields>
  <colItems count="5">
    <i>
      <x/>
    </i>
    <i i="1">
      <x v="1"/>
    </i>
    <i i="2">
      <x v="2"/>
    </i>
    <i i="3">
      <x v="3"/>
    </i>
    <i i="4">
      <x v="4"/>
    </i>
  </colItems>
  <dataFields count="5">
    <dataField name="Spotpris" fld="5" subtotal="count" baseField="0" baseItem="0"/>
    <dataField name="Tariffer" fld="4" subtotal="count" baseField="0" baseItem="0"/>
    <dataField fld="1" subtotal="count" baseField="0" baseItem="0"/>
    <dataField fld="2" subtotal="count" baseField="0" baseItem="0"/>
    <dataField name="Moms" fld="6" subtotal="count" baseField="0" baseItem="0"/>
  </dataFields>
  <chartFormats count="5">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4"/>
          </reference>
        </references>
      </pivotArea>
    </chartFormat>
  </chartFormats>
  <pivotHierarchies count="1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Equal" evalOrder="-1" id="60" name="[DimKalender].[Dato]">
      <autoFilter ref="A1">
        <filterColumn colId="0">
          <customFilters>
            <customFilter val="44919"/>
          </customFilters>
        </filterColumn>
      </autoFilter>
      <extLst>
        <ext xmlns:x15="http://schemas.microsoft.com/office/spreadsheetml/2010/11/main" uri="{0605FD5F-26C8-4aeb-8148-2DB25E43C511}">
          <x15:pivotFilter useWholeDay="1"/>
        </ext>
      </extLst>
    </filter>
  </filters>
  <rowHierarchiesUsage count="2">
    <rowHierarchyUsage hierarchyUsage="0"/>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6" columnCount="5" cacheId="118398437">
        <x15:pivotRow count="5">
          <x15:c t="e">
            <x15:v/>
          </x15:c>
          <x15:c t="e">
            <x15:v/>
          </x15:c>
          <x15:c t="e">
            <x15:v/>
          </x15:c>
          <x15:c t="e">
            <x15:v/>
          </x15:c>
          <x15:c t="e">
            <x15:v/>
          </x15:c>
        </x15:pivotRow>
        <x15:pivotRow count="5">
          <x15:c>
            <x15:v>0.6038099979999999</x15:v>
            <x15:x in="0"/>
          </x15:c>
          <x15:c>
            <x15:v>0.50780000000000003</x15:v>
            <x15:x in="0"/>
          </x15:c>
          <x15:c>
            <x15:v>0.11229</x15:v>
            <x15:x in="0"/>
          </x15:c>
          <x15:c>
            <x15:v>0.72299999999999998</x15:v>
            <x15:x in="0"/>
          </x15:c>
          <x15:c>
            <x15:v>0.48672499949999998</x15:v>
            <x15:x in="0"/>
          </x15:c>
        </x15:pivotRow>
        <x15:pivotRow count="5">
          <x15:c>
            <x15:v>0.37477999899999997</x15:v>
            <x15:x in="0"/>
          </x15:c>
          <x15:c>
            <x15:v>0.50780000000000003</x15:v>
            <x15:x in="0"/>
          </x15:c>
          <x15:c>
            <x15:v>0.11229</x15:v>
            <x15:x in="0"/>
          </x15:c>
          <x15:c>
            <x15:v>0.72299999999999998</x15:v>
            <x15:x in="0"/>
          </x15:c>
          <x15:c>
            <x15:v>0.42946749975000004</x15:v>
            <x15:x in="0"/>
          </x15:c>
        </x15:pivotRow>
        <x15:pivotRow count="5">
          <x15:c>
            <x15:v>0.37179998799999997</x15:v>
            <x15:x in="0"/>
          </x15:c>
          <x15:c>
            <x15:v>0.50780000000000003</x15:v>
            <x15:x in="0"/>
          </x15:c>
          <x15:c>
            <x15:v>0.11229</x15:v>
            <x15:x in="0"/>
          </x15:c>
          <x15:c>
            <x15:v>0.72299999999999998</x15:v>
            <x15:x in="0"/>
          </x15:c>
          <x15:c>
            <x15:v>0.42872249700000004</x15:v>
            <x15:x in="0"/>
          </x15:c>
        </x15:pivotRow>
        <x15:pivotRow count="5">
          <x15:c>
            <x15:v>0.24777000399999999</x15:v>
            <x15:x in="0"/>
          </x15:c>
          <x15:c>
            <x15:v>0.50780000000000003</x15:v>
            <x15:x in="0"/>
          </x15:c>
          <x15:c>
            <x15:v>0.11229</x15:v>
            <x15:x in="0"/>
          </x15:c>
          <x15:c>
            <x15:v>0.72299999999999998</x15:v>
            <x15:x in="0"/>
          </x15:c>
          <x15:c>
            <x15:v>0.39771500099999996</x15:v>
            <x15:x in="0"/>
          </x15:c>
        </x15:pivotRow>
        <x15:pivotRow count="5">
          <x15:c>
            <x15:v>0.27432000699999998</x15:v>
            <x15:x in="0"/>
          </x15:c>
          <x15:c>
            <x15:v>0.50780000000000003</x15:v>
            <x15:x in="0"/>
          </x15:c>
          <x15:c>
            <x15:v>0.11229</x15:v>
            <x15:x in="0"/>
          </x15:c>
          <x15:c>
            <x15:v>0.72299999999999998</x15:v>
            <x15:x in="0"/>
          </x15:c>
          <x15:c>
            <x15:v>0.40435250174999998</x15:v>
            <x15:x in="0"/>
          </x15:c>
        </x15:pivotRow>
        <x15:pivotRow count="5">
          <x15:c>
            <x15:v>0.36049999999999999</x15:v>
            <x15:x in="0"/>
          </x15:c>
          <x15:c>
            <x15:v>0.50780000000000003</x15:v>
            <x15:x in="0"/>
          </x15:c>
          <x15:c>
            <x15:v>0.11229</x15:v>
            <x15:x in="0"/>
          </x15:c>
          <x15:c>
            <x15:v>0.72299999999999998</x15:v>
            <x15:x in="0"/>
          </x15:c>
          <x15:c>
            <x15:v>0.42589749999999998</x15:v>
            <x15:x in="0"/>
          </x15:c>
        </x15:pivotRow>
        <x15:pivotRow count="5">
          <x15:c>
            <x15:v>0.42779998799999996</x15:v>
            <x15:x in="0"/>
          </x15:c>
          <x15:c>
            <x15:v>0.50780000000000003</x15:v>
            <x15:x in="0"/>
          </x15:c>
          <x15:c>
            <x15:v>0.11229</x15:v>
            <x15:x in="0"/>
          </x15:c>
          <x15:c>
            <x15:v>0.72299999999999998</x15:v>
            <x15:x in="0"/>
          </x15:c>
          <x15:c>
            <x15:v>0.44272249699999999</x15:v>
            <x15:x in="0"/>
          </x15:c>
        </x15:pivotRow>
        <x15:pivotRow count="5">
          <x15:c>
            <x15:v>0.73022997999999995</x15:v>
            <x15:x in="0"/>
          </x15:c>
          <x15:c>
            <x15:v>0.50780000000000003</x15:v>
            <x15:x in="0"/>
          </x15:c>
          <x15:c>
            <x15:v>0.11229</x15:v>
            <x15:x in="0"/>
          </x15:c>
          <x15:c>
            <x15:v>0.72299999999999998</x15:v>
            <x15:x in="0"/>
          </x15:c>
          <x15:c>
            <x15:v>0.51832999499999999</x15:v>
            <x15:x in="0"/>
          </x15:c>
        </x15:pivotRow>
        <x15:pivotRow count="5">
          <x15:c>
            <x15:v>0.90869000200000005</x15:v>
            <x15:x in="0"/>
          </x15:c>
          <x15:c>
            <x15:v>0.50780000000000003</x15:v>
            <x15:x in="0"/>
          </x15:c>
          <x15:c>
            <x15:v>0.11229</x15:v>
            <x15:x in="0"/>
          </x15:c>
          <x15:c>
            <x15:v>0.72299999999999998</x15:v>
            <x15:x in="0"/>
          </x15:c>
          <x15:c>
            <x15:v>0.56294500050000007</x15:v>
            <x15:x in="0"/>
          </x15:c>
        </x15:pivotRow>
        <x15:pivotRow count="5">
          <x15:c>
            <x15:v>1.0846999510000002</x15:v>
            <x15:x in="0"/>
          </x15:c>
          <x15:c>
            <x15:v>0.50780000000000003</x15:v>
            <x15:x in="0"/>
          </x15:c>
          <x15:c>
            <x15:v>0.11229</x15:v>
            <x15:x in="0"/>
          </x15:c>
          <x15:c>
            <x15:v>0.72299999999999998</x15:v>
            <x15:x in="0"/>
          </x15:c>
          <x15:c>
            <x15:v>0.60694748775000007</x15:v>
            <x15:x in="0"/>
          </x15:c>
        </x15:pivotRow>
        <x15:pivotRow count="5">
          <x15:c>
            <x15:v>1.1377199709999999</x15:v>
            <x15:x in="0"/>
          </x15:c>
          <x15:c>
            <x15:v>0.50780000000000003</x15:v>
            <x15:x in="0"/>
          </x15:c>
          <x15:c>
            <x15:v>0.11229</x15:v>
            <x15:x in="0"/>
          </x15:c>
          <x15:c>
            <x15:v>0.72299999999999998</x15:v>
            <x15:x in="0"/>
          </x15:c>
          <x15:c>
            <x15:v>0.62020249275000006</x15:v>
            <x15:x in="0"/>
          </x15:c>
        </x15:pivotRow>
        <x15:pivotRow count="5">
          <x15:c>
            <x15:v>1.0783800050000001</x15:v>
            <x15:x in="0"/>
          </x15:c>
          <x15:c>
            <x15:v>0.50780000000000003</x15:v>
            <x15:x in="0"/>
          </x15:c>
          <x15:c>
            <x15:v>0.11229</x15:v>
            <x15:x in="0"/>
          </x15:c>
          <x15:c>
            <x15:v>0.72299999999999998</x15:v>
            <x15:x in="0"/>
          </x15:c>
          <x15:c>
            <x15:v>0.60536750124999994</x15:v>
            <x15:x in="0"/>
          </x15:c>
        </x15:pivotRow>
        <x15:pivotRow count="5">
          <x15:c>
            <x15:v>1.0306400149999999</x15:v>
            <x15:x in="0"/>
          </x15:c>
          <x15:c>
            <x15:v>0.50780000000000003</x15:v>
            <x15:x in="0"/>
          </x15:c>
          <x15:c>
            <x15:v>0.11229</x15:v>
            <x15:x in="0"/>
          </x15:c>
          <x15:c>
            <x15:v>0.72299999999999998</x15:v>
            <x15:x in="0"/>
          </x15:c>
          <x15:c>
            <x15:v>0.5934325037499999</x15:v>
            <x15:x in="0"/>
          </x15:c>
        </x15:pivotRow>
        <x15:pivotRow count="5">
          <x15:c>
            <x15:v>1.102550049</x15:v>
            <x15:x in="0"/>
          </x15:c>
          <x15:c>
            <x15:v>0.50780000000000003</x15:v>
            <x15:x in="0"/>
          </x15:c>
          <x15:c>
            <x15:v>0.11229</x15:v>
            <x15:x in="0"/>
          </x15:c>
          <x15:c>
            <x15:v>0.72299999999999998</x15:v>
            <x15:x in="0"/>
          </x15:c>
          <x15:c>
            <x15:v>0.61141001224999991</x15:v>
            <x15:x in="0"/>
          </x15:c>
        </x15:pivotRow>
        <x15:pivotRow count="5">
          <x15:c>
            <x15:v>1.1235899659999999</x15:v>
            <x15:x in="0"/>
          </x15:c>
          <x15:c>
            <x15:v>0.50780000000000003</x15:v>
            <x15:x in="0"/>
          </x15:c>
          <x15:c>
            <x15:v>0.11229</x15:v>
            <x15:x in="0"/>
          </x15:c>
          <x15:c>
            <x15:v>0.72299999999999998</x15:v>
            <x15:x in="0"/>
          </x15:c>
          <x15:c>
            <x15:v>0.61666999150000001</x15:v>
            <x15:x in="0"/>
          </x15:c>
        </x15:pivotRow>
        <x15:pivotRow count="5">
          <x15:c>
            <x15:v>1.19222998</x15:v>
            <x15:x in="0"/>
          </x15:c>
          <x15:c>
            <x15:v>0.50780000000000003</x15:v>
            <x15:x in="0"/>
          </x15:c>
          <x15:c>
            <x15:v>0.11229</x15:v>
            <x15:x in="0"/>
          </x15:c>
          <x15:c>
            <x15:v>0.72299999999999998</x15:v>
            <x15:x in="0"/>
          </x15:c>
          <x15:c>
            <x15:v>0.63382999499999992</x15:v>
            <x15:x in="0"/>
          </x15:c>
        </x15:pivotRow>
        <x15:pivotRow count="5">
          <x15:c>
            <x15:v>1.212459961</x15:v>
            <x15:x in="0"/>
          </x15:c>
          <x15:c>
            <x15:v>0.50780000000000003</x15:v>
            <x15:x in="0"/>
          </x15:c>
          <x15:c>
            <x15:v>0.11229</x15:v>
            <x15:x in="0"/>
          </x15:c>
          <x15:c>
            <x15:v>0.72299999999999998</x15:v>
            <x15:x in="0"/>
          </x15:c>
          <x15:c>
            <x15:v>0.63888749024999991</x15:v>
            <x15:x in="0"/>
          </x15:c>
        </x15:pivotRow>
        <x15:pivotRow count="5">
          <x15:c>
            <x15:v>1.2373699950000001</x15:v>
            <x15:x in="0"/>
          </x15:c>
          <x15:c>
            <x15:v>1.2573000000000001</x15:v>
            <x15:x in="0"/>
          </x15:c>
          <x15:c>
            <x15:v>0.11229</x15:v>
            <x15:x in="0"/>
          </x15:c>
          <x15:c>
            <x15:v>0.72299999999999998</x15:v>
            <x15:x in="0"/>
          </x15:c>
          <x15:c>
            <x15:v>0.83248999875000007</x15:v>
            <x15:x in="0"/>
          </x15:c>
        </x15:pivotRow>
        <x15:pivotRow count="5">
          <x15:c>
            <x15:v>1.1130400389999999</x15:v>
            <x15:x in="0"/>
          </x15:c>
          <x15:c>
            <x15:v>1.2573000000000001</x15:v>
            <x15:x in="0"/>
          </x15:c>
          <x15:c>
            <x15:v>0.11229</x15:v>
            <x15:x in="0"/>
          </x15:c>
          <x15:c>
            <x15:v>0.72299999999999998</x15:v>
            <x15:x in="0"/>
          </x15:c>
          <x15:c>
            <x15:v>0.80140750974999997</x15:v>
            <x15:x in="0"/>
          </x15:c>
        </x15:pivotRow>
        <x15:pivotRow count="5">
          <x15:c>
            <x15:v>1.032060059</x15:v>
            <x15:x in="0"/>
          </x15:c>
          <x15:c>
            <x15:v>1.2573000000000001</x15:v>
            <x15:x in="0"/>
          </x15:c>
          <x15:c>
            <x15:v>0.11229</x15:v>
            <x15:x in="0"/>
          </x15:c>
          <x15:c>
            <x15:v>0.72299999999999998</x15:v>
            <x15:x in="0"/>
          </x15:c>
          <x15:c>
            <x15:v>0.78116251474999987</x15:v>
            <x15:x in="0"/>
          </x15:c>
        </x15:pivotRow>
        <x15:pivotRow count="5">
          <x15:c>
            <x15:v>0.96423999000000005</x15:v>
            <x15:x in="0"/>
          </x15:c>
          <x15:c>
            <x15:v>0.50780000000000003</x15:v>
            <x15:x in="0"/>
          </x15:c>
          <x15:c>
            <x15:v>0.11229</x15:v>
            <x15:x in="0"/>
          </x15:c>
          <x15:c>
            <x15:v>0.72299999999999998</x15:v>
            <x15:x in="0"/>
          </x15:c>
          <x15:c>
            <x15:v>0.5768324975000001</x15:v>
            <x15:x in="0"/>
          </x15:c>
        </x15:pivotRow>
        <x15:pivotRow count="5">
          <x15:c>
            <x15:v>0.89233001700000003</x15:v>
            <x15:x in="0"/>
          </x15:c>
          <x15:c>
            <x15:v>0.50780000000000003</x15:v>
            <x15:x in="0"/>
          </x15:c>
          <x15:c>
            <x15:v>0.11229</x15:v>
            <x15:x in="0"/>
          </x15:c>
          <x15:c>
            <x15:v>0.72299999999999998</x15:v>
            <x15:x in="0"/>
          </x15:c>
          <x15:c>
            <x15:v>0.55885500425000001</x15:v>
            <x15:x in="0"/>
          </x15:c>
        </x15:pivotRow>
        <x15:pivotRow count="5">
          <x15:c>
            <x15:v>0.86778997800000002</x15:v>
            <x15:x in="0"/>
          </x15:c>
          <x15:c>
            <x15:v>0.50780000000000003</x15:v>
            <x15:x in="0"/>
          </x15:c>
          <x15:c>
            <x15:v>0.11229</x15:v>
            <x15:x in="0"/>
          </x15:c>
          <x15:c>
            <x15:v>0.72299999999999998</x15:v>
            <x15:x in="0"/>
          </x15:c>
          <x15:c>
            <x15:v>0.55271999450000009</x15:v>
            <x15:x in="0"/>
          </x15:c>
        </x15:pivotRow>
        <x15:pivotRow count="5">
          <x15:c>
            <x15:v>0.82377001999999999</x15:v>
            <x15:x in="0"/>
          </x15:c>
          <x15:c>
            <x15:v>0.50780000000000003</x15:v>
            <x15:x in="0"/>
          </x15:c>
          <x15:c>
            <x15:v>0.11229</x15:v>
            <x15:x in="0"/>
          </x15:c>
          <x15:c>
            <x15:v>0.72299999999999998</x15:v>
            <x15:x in="0"/>
          </x15:c>
          <x15:c>
            <x15:v>0.54171500499999992</x15:v>
            <x15:x in="0"/>
          </x15:c>
        </x15:pivotRow>
        <x15:pivotRow count="5">
          <x15:c>
            <x15:v>0.8413570817499999</x15:v>
            <x15:x in="0"/>
          </x15:c>
          <x15:c>
            <x15:v>0.60148750000000006</x15:v>
            <x15:x in="0"/>
          </x15:c>
          <x15:c>
            <x15:v>0.11229</x15:v>
            <x15:x in="0"/>
          </x15:c>
          <x15:c>
            <x15:v>0.72299999999999998</x15:v>
            <x15:x in="0"/>
          </x15:c>
          <x15:c>
            <x15:v>0.56953364543749996</x15:v>
            <x15:x in="0"/>
          </x15:c>
        </x15:pivotRow>
      </x15:pivotTableData>
    </ext>
    <ext xmlns:x15="http://schemas.microsoft.com/office/spreadsheetml/2010/11/main" uri="{E67621CE-5B39-4880-91FE-76760E9C1902}">
      <x15:pivotTableUISettings relNeededHidden="1">
        <x15:activeTabTopLevelEntity name="[DimKalender]"/>
        <x15:activeTabTopLevelEntity name="[DimT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8"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1">
  <location ref="A1:B9"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36.645985591847122</x15:v>
            <x15:x in="0"/>
          </x15:c>
        </x15:pivotRow>
        <x15:pivotRow count="1">
          <x15:c>
            <x15:v>35.399753302851352</x15:v>
            <x15:x in="0"/>
          </x15:c>
        </x15:pivotRow>
        <x15:pivotRow count="1">
          <x15:c>
            <x15:v>32.635309034628158</x15:v>
            <x15:x in="0"/>
          </x15:c>
        </x15:pivotRow>
        <x15:pivotRow count="1">
          <x15:c>
            <x15:v>34.182659010336813</x15:v>
            <x15:x in="0"/>
          </x15:c>
        </x15:pivotRow>
        <x15:pivotRow count="1">
          <x15:c>
            <x15:v>32.615460234789971</x15:v>
            <x15:x in="0"/>
          </x15:c>
        </x15:pivotRow>
        <x15:pivotRow count="1">
          <x15:c>
            <x15:v>37.423112458081242</x15:v>
            <x15:x in="0"/>
          </x15:c>
        </x15:pivotRow>
        <x15:pivotRow count="1">
          <x15:c>
            <x15:v>37.955363963037485</x15:v>
            <x15:x in="0"/>
          </x15:c>
        </x15:pivotRow>
        <x15:pivotRow count="1">
          <x15:c>
            <x15:v>35.281430050952174</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7"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5">
  <location ref="A1:B17" firstHeaderRow="1" firstDataRow="1" firstDataCol="1"/>
  <pivotFields count="4">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2">
    <field x="0"/>
    <field x="1"/>
  </rowFields>
  <rowItems count="16">
    <i>
      <x/>
    </i>
    <i r="1">
      <x/>
    </i>
    <i r="1">
      <x v="1"/>
    </i>
    <i r="1">
      <x v="2"/>
    </i>
    <i r="1">
      <x v="3"/>
    </i>
    <i r="1">
      <x v="4"/>
    </i>
    <i r="1">
      <x v="5"/>
    </i>
    <i r="1">
      <x v="6"/>
    </i>
    <i r="1">
      <x v="7"/>
    </i>
    <i r="1">
      <x v="8"/>
    </i>
    <i r="1">
      <x v="9"/>
    </i>
    <i r="1">
      <x v="10"/>
    </i>
    <i r="1">
      <x v="11"/>
    </i>
    <i>
      <x v="1"/>
    </i>
    <i r="1">
      <x/>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6" columnCount="1" cacheId="582011434">
        <x15:pivotRow count="1">
          <x15:c t="e">
            <x15:v/>
          </x15:c>
        </x15:pivotRow>
        <x15:pivotRow count="1">
          <x15:c>
            <x15:v>1028.7739950524251</x15:v>
            <x15:x in="0"/>
          </x15:c>
        </x15:pivotRow>
        <x15:pivotRow count="1">
          <x15:c>
            <x15:v>818.7402414714129</x15:v>
            <x15:x in="0"/>
          </x15:c>
        </x15:pivotRow>
        <x15:pivotRow count="1">
          <x15:c>
            <x15:v>1286.1377935475118</x15:v>
            <x15:x in="0"/>
          </x15:c>
        </x15:pivotRow>
        <x15:pivotRow count="1">
          <x15:c>
            <x15:v>1020.9860371852255</x15:v>
            <x15:x in="0"/>
          </x15:c>
        </x15:pivotRow>
        <x15:pivotRow count="1">
          <x15:c>
            <x15:v>989.75689030332467</x15:v>
            <x15:x in="0"/>
          </x15:c>
        </x15:pivotRow>
        <x15:pivotRow count="1">
          <x15:c>
            <x15:v>1013.4230471742129</x15:v>
            <x15:x in="0"/>
          </x15:c>
        </x15:pivotRow>
        <x15:pivotRow count="1">
          <x15:c>
            <x15:v>1289.4131897798493</x15:v>
            <x15:x in="0"/>
          </x15:c>
        </x15:pivotRow>
        <x15:pivotRow count="1">
          <x15:c>
            <x15:v>1767.3723871856134</x15:v>
            <x15:x in="0"/>
          </x15:c>
        </x15:pivotRow>
        <x15:pivotRow count="1">
          <x15:c>
            <x15:v>1116.6789629231512</x15:v>
            <x15:x in="0"/>
          </x15:c>
        </x15:pivotRow>
        <x15:pivotRow count="1">
          <x15:c>
            <x15:v>891.43213774137485</x15:v>
            <x15:x in="0"/>
          </x15:c>
        </x15:pivotRow>
        <x15:pivotRow count="1">
          <x15:c>
            <x15:v>716.81256942331345</x15:v>
            <x15:x in="0"/>
          </x15:c>
        </x15:pivotRow>
        <x15:pivotRow count="1">
          <x15:c>
            <x15:v>1349.557326405662</x15:v>
            <x15:x in="0"/>
          </x15:c>
        </x15:pivotRow>
        <x15:pivotRow count="1">
          <x15:c t="e">
            <x15:v/>
          </x15:c>
        </x15:pivotRow>
        <x15:pivotRow count="1">
          <x15:c>
            <x15:v>400.11028157636298</x15:v>
            <x15:x in="0"/>
          </x15:c>
        </x15:pivotRow>
        <x15:pivotRow count="1">
          <x15:c>
            <x15:v>13689.194859769445</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6"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6">
  <location ref="A1:H27" firstHeaderRow="1" firstDataRow="2" firstDataCol="1"/>
  <pivotFields count="6">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1.0365601341626296</x15:v>
            <x15:x in="0"/>
          </x15:c>
          <x15:c t="e">
            <x15:v/>
            <x15:x in="0"/>
          </x15:c>
          <x15:c t="e">
            <x15:v/>
            <x15:x in="0"/>
          </x15:c>
          <x15:c t="e">
            <x15:v/>
            <x15:x in="0"/>
          </x15:c>
          <x15:c t="e">
            <x15:v/>
            <x15:x in="0"/>
          </x15:c>
          <x15:c t="e">
            <x15:v/>
            <x15:x in="0"/>
          </x15:c>
          <x15:c>
            <x15:v>1.0365601341626296</x15:v>
            <x15:x in="0"/>
          </x15:c>
        </x15:pivotRow>
        <x15:pivotRow count="7">
          <x15:c>
            <x15:v>1.0003162079335393</x15:v>
            <x15:x in="0"/>
          </x15:c>
          <x15:c t="e">
            <x15:v/>
            <x15:x in="0"/>
          </x15:c>
          <x15:c t="e">
            <x15:v/>
            <x15:x in="0"/>
          </x15:c>
          <x15:c t="e">
            <x15:v/>
            <x15:x in="0"/>
          </x15:c>
          <x15:c t="e">
            <x15:v/>
            <x15:x in="0"/>
          </x15:c>
          <x15:c t="e">
            <x15:v/>
            <x15:x in="0"/>
          </x15:c>
          <x15:c>
            <x15:v>1.0003162079335393</x15:v>
            <x15:x in="0"/>
          </x15:c>
        </x15:pivotRow>
        <x15:pivotRow count="7">
          <x15:c>
            <x15:v>0.88147019574415542</x15:v>
            <x15:x in="0"/>
          </x15:c>
          <x15:c t="e">
            <x15:v/>
            <x15:x in="0"/>
          </x15:c>
          <x15:c t="e">
            <x15:v/>
            <x15:x in="0"/>
          </x15:c>
          <x15:c t="e">
            <x15:v/>
            <x15:x in="0"/>
          </x15:c>
          <x15:c t="e">
            <x15:v/>
            <x15:x in="0"/>
          </x15:c>
          <x15:c t="e">
            <x15:v/>
            <x15:x in="0"/>
          </x15:c>
          <x15:c>
            <x15:v>0.88147019574415542</x15:v>
            <x15:x in="0"/>
          </x15:c>
        </x15:pivotRow>
        <x15:pivotRow count="7">
          <x15:c>
            <x15:v>0.94106224023938423</x15:v>
            <x15:x in="0"/>
          </x15:c>
          <x15:c t="e">
            <x15:v/>
            <x15:x in="0"/>
          </x15:c>
          <x15:c t="e">
            <x15:v/>
            <x15:x in="0"/>
          </x15:c>
          <x15:c t="e">
            <x15:v/>
            <x15:x in="0"/>
          </x15:c>
          <x15:c t="e">
            <x15:v/>
            <x15:x in="0"/>
          </x15:c>
          <x15:c t="e">
            <x15:v/>
            <x15:x in="0"/>
          </x15:c>
          <x15:c>
            <x15:v>0.94106224023938423</x15:v>
            <x15:x in="0"/>
          </x15:c>
        </x15:pivotRow>
        <x15:pivotRow count="7">
          <x15:c>
            <x15:v>0.75585610315412377</x15:v>
            <x15:x in="0"/>
          </x15:c>
          <x15:c t="e">
            <x15:v/>
            <x15:x in="0"/>
          </x15:c>
          <x15:c t="e">
            <x15:v/>
            <x15:x in="0"/>
          </x15:c>
          <x15:c t="e">
            <x15:v/>
            <x15:x in="0"/>
          </x15:c>
          <x15:c t="e">
            <x15:v/>
            <x15:x in="0"/>
          </x15:c>
          <x15:c t="e">
            <x15:v/>
            <x15:x in="0"/>
          </x15:c>
          <x15:c>
            <x15:v>0.75585610315412377</x15:v>
            <x15:x in="0"/>
          </x15:c>
        </x15:pivotRow>
        <x15:pivotRow count="7">
          <x15:c>
            <x15:v>0.77077725296688371</x15:v>
            <x15:x in="0"/>
          </x15:c>
          <x15:c t="e">
            <x15:v/>
            <x15:x in="0"/>
          </x15:c>
          <x15:c t="e">
            <x15:v/>
            <x15:x in="0"/>
          </x15:c>
          <x15:c t="e">
            <x15:v/>
            <x15:x in="0"/>
          </x15:c>
          <x15:c t="e">
            <x15:v/>
            <x15:x in="0"/>
          </x15:c>
          <x15:c t="e">
            <x15:v/>
            <x15:x in="0"/>
          </x15:c>
          <x15:c>
            <x15:v>0.77077725296688371</x15:v>
            <x15:x in="0"/>
          </x15:c>
        </x15:pivotRow>
        <x15:pivotRow count="7">
          <x15:c t="e">
            <x15:v/>
            <x15:x in="0"/>
          </x15:c>
          <x15:c t="e">
            <x15:v/>
            <x15:x in="0"/>
          </x15:c>
          <x15:c t="e">
            <x15:v/>
            <x15:x in="0"/>
          </x15:c>
          <x15:c t="e">
            <x15:v/>
            <x15:x in="0"/>
          </x15:c>
          <x15:c t="e">
            <x15:v/>
            <x15:x in="0"/>
          </x15:c>
          <x15:c>
            <x15:v>1.1295310186779224</x15:v>
            <x15:x in="0"/>
          </x15:c>
          <x15:c>
            <x15:v>1.1295310186779224</x15:v>
            <x15:x in="0"/>
          </x15:c>
        </x15:pivotRow>
        <x15:pivotRow count="7">
          <x15:c t="e">
            <x15:v/>
            <x15:x in="0"/>
          </x15:c>
          <x15:c t="e">
            <x15:v/>
            <x15:x in="0"/>
          </x15:c>
          <x15:c t="e">
            <x15:v/>
            <x15:x in="0"/>
          </x15:c>
          <x15:c t="e">
            <x15:v/>
            <x15:x in="0"/>
          </x15:c>
          <x15:c t="e">
            <x15:v/>
            <x15:x in="0"/>
          </x15:c>
          <x15:c>
            <x15:v>1.6515125193671767</x15:v>
            <x15:x in="0"/>
          </x15:c>
          <x15:c>
            <x15:v>1.6515125193671767</x15:v>
            <x15:x in="0"/>
          </x15:c>
        </x15:pivotRow>
        <x15:pivotRow count="7">
          <x15:c t="e">
            <x15:v/>
            <x15:x in="0"/>
          </x15:c>
          <x15:c t="e">
            <x15:v/>
            <x15:x in="0"/>
          </x15:c>
          <x15:c t="e">
            <x15:v/>
            <x15:x in="0"/>
          </x15:c>
          <x15:c t="e">
            <x15:v/>
            <x15:x in="0"/>
          </x15:c>
          <x15:c t="e">
            <x15:v/>
            <x15:x in="0"/>
          </x15:c>
          <x15:c>
            <x15:v>1.6855585530209742</x15:v>
            <x15:x in="0"/>
          </x15:c>
          <x15:c>
            <x15:v>1.6855585530209742</x15:v>
            <x15:x in="0"/>
          </x15:c>
        </x15:pivotRow>
        <x15:pivotRow count="7">
          <x15:c t="e">
            <x15:v/>
            <x15:x in="0"/>
          </x15:c>
          <x15:c t="e">
            <x15:v/>
            <x15:x in="0"/>
          </x15:c>
          <x15:c t="e">
            <x15:v/>
            <x15:x in="0"/>
          </x15:c>
          <x15:c t="e">
            <x15:v/>
            <x15:x in="0"/>
          </x15:c>
          <x15:c>
            <x15:v>1.679435974817403</x15:v>
            <x15:x in="0"/>
          </x15:c>
          <x15:c t="e">
            <x15:v/>
            <x15:x in="0"/>
          </x15:c>
          <x15:c>
            <x15:v>1.679435974817403</x15:v>
            <x15:x in="0"/>
          </x15:c>
        </x15:pivotRow>
        <x15:pivotRow count="7">
          <x15:c t="e">
            <x15:v/>
            <x15:x in="0"/>
          </x15:c>
          <x15:c t="e">
            <x15:v/>
            <x15:x in="0"/>
          </x15:c>
          <x15:c t="e">
            <x15:v/>
            <x15:x in="0"/>
          </x15:c>
          <x15:c t="e">
            <x15:v/>
            <x15:x in="0"/>
          </x15:c>
          <x15:c>
            <x15:v>1.4978237059638639</x15:v>
            <x15:x in="0"/>
          </x15:c>
          <x15:c t="e">
            <x15:v/>
            <x15:x in="0"/>
          </x15:c>
          <x15:c>
            <x15:v>1.4978237059638639</x15:v>
            <x15:x in="0"/>
          </x15:c>
        </x15:pivotRow>
        <x15:pivotRow count="7">
          <x15:c t="e">
            <x15:v/>
            <x15:x in="0"/>
          </x15:c>
          <x15:c t="e">
            <x15:v/>
            <x15:x in="0"/>
          </x15:c>
          <x15:c t="e">
            <x15:v/>
            <x15:x in="0"/>
          </x15:c>
          <x15:c t="e">
            <x15:v/>
            <x15:x in="0"/>
          </x15:c>
          <x15:c>
            <x15:v>1.4430384633908444</x15:v>
            <x15:x in="0"/>
          </x15:c>
          <x15:c t="e">
            <x15:v/>
            <x15:x in="0"/>
          </x15:c>
          <x15:c>
            <x15:v>1.4430384633908444</x15:v>
            <x15:x in="0"/>
          </x15:c>
        </x15:pivotRow>
        <x15:pivotRow count="7">
          <x15:c t="e">
            <x15:v/>
            <x15:x in="0"/>
          </x15:c>
          <x15:c t="e">
            <x15:v/>
            <x15:x in="0"/>
          </x15:c>
          <x15:c t="e">
            <x15:v/>
            <x15:x in="0"/>
          </x15:c>
          <x15:c>
            <x15:v>1.389960463188312</x15:v>
            <x15:x in="0"/>
          </x15:c>
          <x15:c t="e">
            <x15:v/>
            <x15:x in="0"/>
          </x15:c>
          <x15:c t="e">
            <x15:v/>
            <x15:x in="0"/>
          </x15:c>
          <x15:c>
            <x15:v>1.389960463188312</x15:v>
            <x15:x in="0"/>
          </x15:c>
        </x15:pivotRow>
        <x15:pivotRow count="7">
          <x15:c t="e">
            <x15:v/>
            <x15:x in="0"/>
          </x15:c>
          <x15:c t="e">
            <x15:v/>
            <x15:x in="0"/>
          </x15:c>
          <x15:c t="e">
            <x15:v/>
            <x15:x in="0"/>
          </x15:c>
          <x15:c>
            <x15:v>1.339913336570292</x15:v>
            <x15:x in="0"/>
          </x15:c>
          <x15:c t="e">
            <x15:v/>
            <x15:x in="0"/>
          </x15:c>
          <x15:c t="e">
            <x15:v/>
            <x15:x in="0"/>
          </x15:c>
          <x15:c>
            <x15:v>1.339913336570292</x15:v>
            <x15:x in="0"/>
          </x15:c>
        </x15:pivotRow>
        <x15:pivotRow count="7">
          <x15:c t="e">
            <x15:v/>
            <x15:x in="0"/>
          </x15:c>
          <x15:c t="e">
            <x15:v/>
            <x15:x in="0"/>
          </x15:c>
          <x15:c t="e">
            <x15:v/>
            <x15:x in="0"/>
          </x15:c>
          <x15:c>
            <x15:v>1.3359574003200974</x15:v>
            <x15:x in="0"/>
          </x15:c>
          <x15:c t="e">
            <x15:v/>
            <x15:x in="0"/>
          </x15:c>
          <x15:c t="e">
            <x15:v/>
            <x15:x in="0"/>
          </x15:c>
          <x15:c>
            <x15:v>1.3359574003200974</x15:v>
            <x15:x in="0"/>
          </x15:c>
        </x15:pivotRow>
        <x15:pivotRow count="7">
          <x15:c t="e">
            <x15:v/>
            <x15:x in="0"/>
          </x15:c>
          <x15:c t="e">
            <x15:v/>
            <x15:x in="0"/>
          </x15:c>
          <x15:c t="e">
            <x15:v/>
            <x15:x in="0"/>
          </x15:c>
          <x15:c>
            <x15:v>1.2913343025916555</x15:v>
            <x15:x in="0"/>
          </x15:c>
          <x15:c t="e">
            <x15:v/>
            <x15:x in="0"/>
          </x15:c>
          <x15:c t="e">
            <x15:v/>
            <x15:x in="0"/>
          </x15:c>
          <x15:c>
            <x15:v>1.2913343025916555</x15:v>
            <x15:x in="0"/>
          </x15:c>
        </x15:pivotRow>
        <x15:pivotRow count="7">
          <x15:c t="e">
            <x15:v/>
            <x15:x in="0"/>
          </x15:c>
          <x15:c t="e">
            <x15:v/>
            <x15:x in="0"/>
          </x15:c>
          <x15:c t="e">
            <x15:v/>
            <x15:x in="0"/>
          </x15:c>
          <x15:c>
            <x15:v>1.4862813277138311</x15:v>
            <x15:x in="0"/>
          </x15:c>
          <x15:c t="e">
            <x15:v/>
            <x15:x in="0"/>
          </x15:c>
          <x15:c t="e">
            <x15:v/>
            <x15:x in="0"/>
          </x15:c>
          <x15:c>
            <x15:v>1.4862813277138311</x15:v>
            <x15:x in="0"/>
          </x15:c>
        </x15:pivotRow>
        <x15:pivotRow count="7">
          <x15:c t="e">
            <x15:v/>
            <x15:x in="0"/>
          </x15:c>
          <x15:c t="e">
            <x15:v/>
            <x15:x in="0"/>
          </x15:c>
          <x15:c>
            <x15:v>3.165640848611428</x15:v>
            <x15:x in="0"/>
          </x15:c>
          <x15:c t="e">
            <x15:v/>
            <x15:x in="0"/>
          </x15:c>
          <x15:c t="e">
            <x15:v/>
            <x15:x in="0"/>
          </x15:c>
          <x15:c t="e">
            <x15:v/>
            <x15:x in="0"/>
          </x15:c>
          <x15:c>
            <x15:v>3.165640848611428</x15:v>
            <x15:x in="0"/>
          </x15:c>
        </x15:pivotRow>
        <x15:pivotRow count="7">
          <x15:c t="e">
            <x15:v/>
            <x15:x in="0"/>
          </x15:c>
          <x15:c t="e">
            <x15:v/>
            <x15:x in="0"/>
          </x15:c>
          <x15:c>
            <x15:v>2.7370388301464597</x15:v>
            <x15:x in="0"/>
          </x15:c>
          <x15:c t="e">
            <x15:v/>
            <x15:x in="0"/>
          </x15:c>
          <x15:c t="e">
            <x15:v/>
            <x15:x in="0"/>
          </x15:c>
          <x15:c t="e">
            <x15:v/>
            <x15:x in="0"/>
          </x15:c>
          <x15:c>
            <x15:v>2.7370388301464597</x15:v>
            <x15:x in="0"/>
          </x15:c>
        </x15:pivotRow>
        <x15:pivotRow count="7">
          <x15:c t="e">
            <x15:v/>
            <x15:x in="0"/>
          </x15:c>
          <x15:c t="e">
            <x15:v/>
            <x15:x in="0"/>
          </x15:c>
          <x15:c>
            <x15:v>2.1419343980942203</x15:v>
            <x15:x in="0"/>
          </x15:c>
          <x15:c t="e">
            <x15:v/>
            <x15:x in="0"/>
          </x15:c>
          <x15:c t="e">
            <x15:v/>
            <x15:x in="0"/>
          </x15:c>
          <x15:c t="e">
            <x15:v/>
            <x15:x in="0"/>
          </x15:c>
          <x15:c>
            <x15:v>2.1419343980942203</x15:v>
            <x15:x in="0"/>
          </x15:c>
        </x15:pivotRow>
        <x15:pivotRow count="7">
          <x15:c t="e">
            <x15:v/>
            <x15:x in="0"/>
          </x15:c>
          <x15:c t="e">
            <x15:v/>
            <x15:x in="0"/>
          </x15:c>
          <x15:c>
            <x15:v>1.9321978695173705</x15:v>
            <x15:x in="0"/>
          </x15:c>
          <x15:c t="e">
            <x15:v/>
            <x15:x in="0"/>
          </x15:c>
          <x15:c t="e">
            <x15:v/>
            <x15:x in="0"/>
          </x15:c>
          <x15:c t="e">
            <x15:v/>
            <x15:x in="0"/>
          </x15:c>
          <x15:c>
            <x15:v>1.9321978695173705</x15:v>
            <x15:x in="0"/>
          </x15:c>
        </x15:pivotRow>
        <x15:pivotRow count="7">
          <x15:c t="e">
            <x15:v/>
            <x15:x in="0"/>
          </x15:c>
          <x15:c>
            <x15:v>1.6547199217454225</x15:v>
            <x15:x in="0"/>
          </x15:c>
          <x15:c t="e">
            <x15:v/>
            <x15:x in="0"/>
          </x15:c>
          <x15:c t="e">
            <x15:v/>
            <x15:x in="0"/>
          </x15:c>
          <x15:c t="e">
            <x15:v/>
            <x15:x in="0"/>
          </x15:c>
          <x15:c t="e">
            <x15:v/>
            <x15:x in="0"/>
          </x15:c>
          <x15:c>
            <x15:v>1.6547199217454225</x15:v>
            <x15:x in="0"/>
          </x15:c>
        </x15:pivotRow>
        <x15:pivotRow count="7">
          <x15:c t="e">
            <x15:v/>
            <x15:x in="0"/>
          </x15:c>
          <x15:c>
            <x15:v>1.479637405554642</x15:v>
            <x15:x in="0"/>
          </x15:c>
          <x15:c t="e">
            <x15:v/>
            <x15:x in="0"/>
          </x15:c>
          <x15:c t="e">
            <x15:v/>
            <x15:x in="0"/>
          </x15:c>
          <x15:c t="e">
            <x15:v/>
            <x15:x in="0"/>
          </x15:c>
          <x15:c t="e">
            <x15:v/>
            <x15:x in="0"/>
          </x15:c>
          <x15:c>
            <x15:v>1.479637405554642</x15:v>
            <x15:x in="0"/>
          </x15:c>
        </x15:pivotRow>
        <x15:pivotRow count="7">
          <x15:c t="e">
            <x15:v/>
            <x15:x in="0"/>
          </x15:c>
          <x15:c>
            <x15:v>1.1317313736322263</x15:v>
            <x15:x in="0"/>
          </x15:c>
          <x15:c t="e">
            <x15:v/>
            <x15:x in="0"/>
          </x15:c>
          <x15:c t="e">
            <x15:v/>
            <x15:x in="0"/>
          </x15:c>
          <x15:c t="e">
            <x15:v/>
            <x15:x in="0"/>
          </x15:c>
          <x15:c t="e">
            <x15:v/>
            <x15:x in="0"/>
          </x15:c>
          <x15:c>
            <x15:v>1.1317313736322263</x15:v>
            <x15:x in="0"/>
          </x15:c>
        </x15:pivotRow>
        <x15:pivotRow count="7">
          <x15:c>
            <x15:v>0.89767368903345313</x15:v>
            <x15:x in="0"/>
          </x15:c>
          <x15:c>
            <x15:v>1.422281125203898</x15:v>
            <x15:x in="0"/>
          </x15:c>
          <x15:c>
            <x15:v>2.4942029865923692</x15:v>
            <x15:x in="0"/>
          </x15:c>
          <x15:c>
            <x15:v>1.3686893660768389</x15:v>
            <x15:x in="0"/>
          </x15:c>
          <x15:c>
            <x15:v>1.5400993813907036</x15:v>
            <x15:x in="0"/>
          </x15:c>
          <x15:c>
            <x15:v>1.4888673636886898</x15:v>
            <x15:x in="0"/>
          </x15:c>
          <x15:c>
            <x15:v>1.4816749496449231</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5"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31.277636501222954</x15:v>
            <x15:x in="0"/>
          </x15:c>
          <x15:c>
            <x15:v>35.281430050952174</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9"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location ref="A1:E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53">
    <pivotHierarchy dragToData="1"/>
    <pivotHierarchy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5649.1360969155503</x15:v>
            <x15:x in="0"/>
          </x15:c>
          <x15:c>
            <x15:v>1940.212117</x15:v>
            <x15:x in="0"/>
          </x15:c>
          <x15:c>
            <x15:v>422.76174389999994</x15:v>
            <x15:x in="0"/>
          </x15:c>
          <x15:c>
            <x15:v>2939.24593</x15:v>
            <x15:x in="0"/>
          </x15:c>
          <x15:c>
            <x15:v>2737.8389719538886</x15:v>
            <x15:x in="0"/>
          </x15:c>
        </x15:pivotRow>
      </x15:pivotTableData>
    </ext>
    <ext xmlns:x15="http://schemas.microsoft.com/office/spreadsheetml/2010/11/main" uri="{E67621CE-5B39-4880-91FE-76760E9C1902}">
      <x15:pivotTableUISettings>
        <x15:activeTabTopLevelEntity name="[DimKalender]"/>
        <x15:activeTabTopLevelEntity name="[OutputParameterTable]"/>
        <x15:activeTabTopLevelEntity name="[DimTid]"/>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1" applyNumberFormats="0" applyBorderFormats="0" applyFontFormats="0" applyPatternFormats="0" applyAlignmentFormats="0" applyWidthHeightFormats="1" dataCaption="Values" tag="8ef9da6c-af42-4642-9657-30a8ba964db0" updatedVersion="8" minRefreshableVersion="5" useAutoFormatting="1" subtotalHiddenItems="1" itemPrintTitles="1" createdVersion="6" indent="0" outline="1" outlineData="1" multipleFieldFilters="0">
  <location ref="H2:H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52">
      <pivotArea outline="0" collapsedLevelsAreSubtotals="1" fieldPosition="0"/>
    </format>
    <format dxfId="51">
      <pivotArea type="all" dataOnly="0" outline="0" fieldPosition="0"/>
    </format>
    <format dxfId="50">
      <pivotArea dataOnly="0" labelOnly="1" outline="0" axis="axisValues" fieldPosition="0"/>
    </format>
    <format dxfId="49">
      <pivotArea outline="0" collapsedLevelsAreSubtotals="1" fieldPosition="0"/>
    </format>
    <format dxfId="48">
      <pivotArea outline="0" collapsedLevelsAreSubtotals="1" fieldPosition="0"/>
    </format>
    <format dxfId="47">
      <pivotArea dataOnly="0" labelOnly="1" outline="0" axis="axisValues" fieldPosition="0"/>
    </format>
    <format dxfId="46">
      <pivotArea outline="0" collapsedLevelsAreSubtotals="1"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dataOnly="0" labelOnly="1" outline="0" axis="axisValues" fieldPosition="0"/>
    </format>
    <format dxfId="16">
      <pivotArea outline="0" collapsedLevelsAreSubtotals="1" fieldPosition="0"/>
    </format>
  </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2" dataOnRows="1" applyNumberFormats="0" applyBorderFormats="0" applyFontFormats="0" applyPatternFormats="0" applyAlignmentFormats="0" applyWidthHeightFormats="1" dataCaption="Values" tag="42964cca-d5bf-4d79-97bf-f1587f30b967" updatedVersion="8"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60">
      <pivotArea dataOnly="0" labelOnly="1" outline="0" fieldPosition="0">
        <references count="1">
          <reference field="4294967294" count="3">
            <x v="0"/>
            <x v="1"/>
            <x v="3"/>
          </reference>
        </references>
      </pivotArea>
    </format>
    <format dxfId="59">
      <pivotArea type="all" dataOnly="0" outline="0" fieldPosition="0"/>
    </format>
    <format dxfId="58">
      <pivotArea outline="0" collapsedLevelsAreSubtotals="1" fieldPosition="0"/>
    </format>
    <format dxfId="57">
      <pivotArea dataOnly="0" labelOnly="1" outline="0" fieldPosition="0">
        <references count="1">
          <reference field="4294967294" count="3">
            <x v="0"/>
            <x v="1"/>
            <x v="3"/>
          </reference>
        </references>
      </pivotArea>
    </format>
    <format dxfId="56">
      <pivotArea fieldPosition="0">
        <references count="1">
          <reference field="4294967294" count="1">
            <x v="0"/>
          </reference>
        </references>
      </pivotArea>
    </format>
    <format dxfId="55">
      <pivotArea dataOnly="0" labelOnly="1" outline="0" fieldPosition="0">
        <references count="1">
          <reference field="4294967294" count="1">
            <x v="4"/>
          </reference>
        </references>
      </pivotArea>
    </format>
    <format dxfId="54">
      <pivotArea dataOnly="0" labelOnly="1" outline="0" fieldPosition="0">
        <references count="1">
          <reference field="4294967294" count="1">
            <x v="5"/>
          </reference>
        </references>
      </pivotArea>
    </format>
    <format dxfId="53">
      <pivotArea dataOnly="0" labelOnly="1" outline="0" fieldPosition="0">
        <references count="1">
          <reference field="4294967294" count="1">
            <x v="2"/>
          </reference>
        </references>
      </pivotArea>
    </format>
  </formats>
  <pivotHierarchies count="153">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2]"/>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584225530">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584225530">
      <levels count="2">
        <level uniqueName="[DimKalender].[År].[(All)]" sourceCaption="(All)" count="0"/>
        <level uniqueName="[DimKalender].[År].[År]" sourceCaption="År" count="3">
          <ranges>
            <range startItem="0">
              <i n="[DimKalender].[År].&amp;[2021]" c="2021"/>
              <i n="[DimKalender].[År].&amp;[2022]" c="2022"/>
              <i n="[DimKalender].[År].&amp;[2023]" c="2023"/>
            </range>
          </ranges>
        </level>
      </levels>
      <selections count="2">
        <selection n="[DimKalender].[År].&amp;[2022]"/>
        <selection n="[DimKalender].[År].&amp;[2023]"/>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584225530">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584225530">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584225530">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584225530">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Format" xr10:uid="{0C3ACF46-EF2B-4FA2-95DD-BAAF01095086}" sourceName="[DimTid].[TidFormat]">
  <pivotTables>
    <pivotTable tabId="5" name="PivotTable1"/>
    <pivotTable tabId="5" name="PivotTable4"/>
  </pivotTables>
  <data>
    <olap pivotCacheId="1584225530">
      <levels count="2">
        <level uniqueName="[DimTid].[TidFormat].[(All)]" sourceCaption="(All)" count="0"/>
        <level uniqueName="[DimTid].[TidFormat].[TidFormat]" sourceCaption="TidFormat" count="24">
          <ranges>
            <range startItem="0">
              <i n="[DimTid].[TidFormat].&amp;[00:00]" c="00:00"/>
              <i n="[DimTid].[TidFormat].&amp;[01:00]" c="01:00"/>
              <i n="[DimTid].[TidFormat].&amp;[02:00]" c="02:00"/>
              <i n="[DimTid].[TidFormat].&amp;[03:00]" c="03:00"/>
              <i n="[DimTid].[TidFormat].&amp;[04:00]" c="04:00"/>
              <i n="[DimTid].[TidFormat].&amp;[05:00]" c="05:00"/>
              <i n="[DimTid].[TidFormat].&amp;[06:00]" c="06:00"/>
              <i n="[DimTid].[TidFormat].&amp;[07:00]" c="07:00"/>
              <i n="[DimTid].[TidFormat].&amp;[08:00]" c="08:00"/>
              <i n="[DimTid].[TidFormat].&amp;[09:00]" c="09:00"/>
              <i n="[DimTid].[TidFormat].&amp;[10:00]" c="10:00"/>
              <i n="[DimTid].[TidFormat].&amp;[11:00]" c="11:00"/>
              <i n="[DimTid].[TidFormat].&amp;[12:00]" c="12:00"/>
              <i n="[DimTid].[TidFormat].&amp;[13:00]" c="13:00"/>
              <i n="[DimTid].[TidFormat].&amp;[14:00]" c="14:00"/>
              <i n="[DimTid].[TidFormat].&amp;[15:00]" c="15:00"/>
              <i n="[DimTid].[TidFormat].&amp;[16:00]" c="16:00"/>
              <i n="[DimTid].[TidFormat].&amp;[17:00]" c="17:00"/>
              <i n="[DimTid].[TidFormat].&amp;[18:00]" c="18:00"/>
              <i n="[DimTid].[TidFormat].&amp;[19:00]" c="19:00"/>
              <i n="[DimTid].[TidFormat].&amp;[20:00]" c="20:00"/>
              <i n="[DimTid].[TidFormat].&amp;[21:00]" c="21:00"/>
              <i n="[DimTid].[TidFormat].&amp;[22:00]" c="22:00"/>
              <i n="[DimTid].[TidFormat].&amp;[23:00]" c="23:00"/>
            </range>
          </ranges>
        </level>
      </levels>
      <selections count="1">
        <selection n="[DimTid].[TidFormat].[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 name="TidFormat" xr10:uid="{A5792023-A002-49E1-B4C3-CA5A18A456B7}" cache="Slicer_TidFormat" caption="TidFormat" columnCount="4"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C49052-3A85-459D-986E-D00CED7099E8}" name="tblFastPris" displayName="tblFastPris" ref="B11:B12" totalsRowShown="0" dataDxfId="13" headerRowCellStyle="Normal 2" dataCellStyle="Normal 2">
  <autoFilter ref="B11:B12" xr:uid="{B3C49052-3A85-459D-986E-D00CED7099E8}"/>
  <tableColumns count="1">
    <tableColumn id="1" xr3:uid="{D66948E1-CBA9-4ABB-9112-13738B5A33FB}" name="FastPris" dataDxfId="12"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11" dataDxfId="10">
  <autoFilter ref="B2:D26" xr:uid="{93F4B94C-C4B2-47C7-A3EF-3469C1E5FC6C}"/>
  <tableColumns count="3">
    <tableColumn id="1" xr3:uid="{FB2D1371-A017-4AAE-81A6-B2E70168FE90}" name="Tid" dataDxfId="9"/>
    <tableColumn id="2" xr3:uid="{9CFC732F-13DE-4E54-881D-F784DE872282}" name="Tidsrum" dataDxfId="8"/>
    <tableColumn id="3" xr3:uid="{C5346E88-0E3C-4FFD-9E21-5E4F90C3CEBC}" name="Sortering" dataDxfId="7"/>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6" dataDxfId="5">
  <autoFilter ref="F2:G6" xr:uid="{01F2F6BD-ECA0-45DB-BE02-E4D6E7BDA103}"/>
  <tableColumns count="2">
    <tableColumn id="1" xr3:uid="{B9005353-D25B-4AEC-BC73-9BE18AE706A3}" name="Parameter" dataDxfId="4"/>
    <tableColumn id="2" xr3:uid="{25843371-6E2C-4DE9-874E-5F76405B0B94}" name="Værdi"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4CAA8-E2CB-42E7-A89B-02C9070E365E}" name="tblElafgift" displayName="tblElafgift" ref="E32:G37" totalsRowShown="0">
  <autoFilter ref="E32:G37" xr:uid="{0454CAA8-E2CB-42E7-A89B-02C9070E365E}"/>
  <tableColumns count="3">
    <tableColumn id="1" xr3:uid="{5F6AC38A-0717-46D1-B479-F111C8465A5C}" name="Fra" dataDxfId="2"/>
    <tableColumn id="2" xr3:uid="{5585FC45-261B-4C38-B55B-F3C21243B57D}" name="Til" dataDxfId="1">
      <calculatedColumnFormula>IF(ISBLANK(E34),DATE(2030,12,31),E34-1)</calculatedColumnFormula>
    </tableColumn>
    <tableColumn id="3" xr3:uid="{85876FB7-7879-46F8-91A4-4AE2E7A288F5}" name="Pris"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6"/>
    <pivotTable tabId="4294967295" name="PivotChartTable1"/>
    <pivotTable tabId="4294967295" name="PivotChartTable2"/>
    <pivotTable tabId="4294967295" name="PivotChartTable3"/>
    <pivotTable tabId="4294967295" name="PivotChartTable5"/>
  </pivotTables>
  <state minimalRefreshVersion="6" lastRefreshVersion="6" pivotCacheId="37126294" filterType="unknown">
    <bounds startDate="2021-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1" xr10:uid="{6BA9B271-77FE-4B79-895D-729707CF5D85}" sourceName="[DimKalender].[Dato]">
  <pivotTables>
    <pivotTable tabId="4294967295" name="PivotChartTable4"/>
  </pivotTables>
  <state minimalRefreshVersion="6" lastRefreshVersion="6" pivotCacheId="414487609" filterType="dateEqual">
    <selection startDate="2022-12-24T00:00:00" endDate="2022-12-24T00:00:00"/>
    <bounds startDate="2021-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2" xr10:uid="{325A766E-B284-45F2-ABFE-5DC54A43BF34}" sourceName="[DimKalender].[Dato]">
  <state minimalRefreshVersion="6" lastRefreshVersion="6" pivotCacheId="1584013361" filterType="dateBetween">
    <selection startDate="2022-10-01T00:00:00" endDate="2022-12-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12-27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1" xr10:uid="{C8E157C6-331E-4FB6-B6FE-9BD8202CD41B}" cache="Timeline_Dato1" caption="Dato" level="3" selectionLevel="3" scrollPosition="2022-12-18T00:00:00" style="TimeSlicerStyleLight2 2"/>
  <timeline name="Dato 2" xr10:uid="{3F111998-24E7-4A30-A266-68EFBFEC0BCE}" cache="Timeline_Dato2" caption="Dato" level="2" selectionLevel="1" scrollPosition="2022-08-13T00:00:00" style="TimeSlicerStyleLight2 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1/relationships/timeline" Target="../timelines/timelin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torben87/DitElforbrugExcelPriser/raw/main/Eloverblik%20-%20Adgang%20til%20egne%20data%20via%20API-kald%20forkortet.pdf" TargetMode="External"/><Relationship Id="rId13" Type="http://schemas.openxmlformats.org/officeDocument/2006/relationships/drawing" Target="../drawings/drawing4.xml"/><Relationship Id="rId3" Type="http://schemas.openxmlformats.org/officeDocument/2006/relationships/hyperlink" Target="https://www.energidataservice.dk/tso-electricity/datahubpricelist" TargetMode="External"/><Relationship Id="rId7" Type="http://schemas.openxmlformats.org/officeDocument/2006/relationships/hyperlink" Target="https://youtu.be/nTOQvAIx404" TargetMode="External"/><Relationship Id="rId12" Type="http://schemas.openxmlformats.org/officeDocument/2006/relationships/printerSettings" Target="../printerSettings/printerSettings4.bin"/><Relationship Id="rId2" Type="http://schemas.openxmlformats.org/officeDocument/2006/relationships/hyperlink" Target="https://api.eloverblik.dk/CustomerApi/swagger/index.html" TargetMode="External"/><Relationship Id="rId1" Type="http://schemas.openxmlformats.org/officeDocument/2006/relationships/hyperlink" Target="https://eloverblik.dk/" TargetMode="External"/><Relationship Id="rId6" Type="http://schemas.openxmlformats.org/officeDocument/2006/relationships/hyperlink" Target="https://www.skm.dk/skattetal/satser/satser-og-beloebsgraenser-i-lovgivningen/elafgiftsloven/" TargetMode="External"/><Relationship Id="rId11" Type="http://schemas.openxmlformats.org/officeDocument/2006/relationships/hyperlink" Target="mailto:tkwo@niras.dk" TargetMode="External"/><Relationship Id="rId5" Type="http://schemas.openxmlformats.org/officeDocument/2006/relationships/hyperlink" Target="https://energinet.dk/El/Elmarkedet/Tariffer/Aktuelle-tariffer" TargetMode="External"/><Relationship Id="rId15" Type="http://schemas.openxmlformats.org/officeDocument/2006/relationships/table" Target="../tables/table4.xml"/><Relationship Id="rId10" Type="http://schemas.openxmlformats.org/officeDocument/2006/relationships/hyperlink" Target="https://docs.microsoft.com/en-us/power-query/dataprivacyfirewall" TargetMode="External"/><Relationship Id="rId4" Type="http://schemas.openxmlformats.org/officeDocument/2006/relationships/hyperlink" Target="https://www.energidataservice.dk/tso-electricity/elspotprices" TargetMode="External"/><Relationship Id="rId9" Type="http://schemas.openxmlformats.org/officeDocument/2006/relationships/hyperlink" Target="https://github.com/torben87/DitElforbrugExcelPriser" TargetMode="External"/><Relationship Id="rId1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K1548"/>
  <sheetViews>
    <sheetView showGridLines="0" showRowColHeaders="0" tabSelected="1" showRuler="0" zoomScale="80" zoomScaleNormal="80" zoomScaleSheetLayoutView="400" zoomScalePageLayoutView="55" workbookViewId="0">
      <selection activeCell="D53" sqref="D53"/>
    </sheetView>
  </sheetViews>
  <sheetFormatPr defaultColWidth="9.25" defaultRowHeight="12.75" customHeight="1" x14ac:dyDescent="0.15"/>
  <cols>
    <col min="1" max="1" width="3.25" style="1" customWidth="1"/>
    <col min="2" max="2" width="13.125" style="1" customWidth="1"/>
    <col min="3" max="3" width="9.375" style="1" customWidth="1"/>
    <col min="4" max="6" width="9.25" style="1"/>
    <col min="7" max="7" width="9.25" style="1" customWidth="1"/>
    <col min="8" max="8" width="22.625" style="1" bestFit="1" customWidth="1"/>
    <col min="9" max="9" width="17.25" style="1" customWidth="1"/>
    <col min="10" max="10" width="3.25" style="1" customWidth="1"/>
    <col min="11" max="12" width="9.25" style="1"/>
    <col min="13" max="14" width="9.25" style="1" customWidth="1"/>
    <col min="15" max="15" width="9.25" style="1"/>
    <col min="16" max="17" width="3.25" style="1" customWidth="1"/>
    <col min="18" max="19" width="9.25" style="1"/>
    <col min="20" max="20" width="9.25" style="1" customWidth="1"/>
    <col min="21" max="21" width="3.25" style="1" customWidth="1"/>
    <col min="22" max="24" width="9.25" style="1"/>
    <col min="25" max="25" width="3.25" style="1" customWidth="1"/>
    <col min="26" max="28" width="9.25" style="1"/>
    <col min="29" max="29" width="3.25" style="1" customWidth="1"/>
    <col min="30" max="32" width="9.25" style="1"/>
    <col min="33" max="33" width="12.625" style="1" bestFit="1" customWidth="1"/>
    <col min="34" max="34" width="15.875" style="1" bestFit="1" customWidth="1"/>
    <col min="35" max="35" width="12.625" style="1" bestFit="1" customWidth="1"/>
    <col min="36" max="16384" width="9.25" style="1"/>
  </cols>
  <sheetData>
    <row r="1" spans="1:36" ht="12.75" customHeight="1" x14ac:dyDescent="0.15">
      <c r="A1" s="4"/>
      <c r="B1" s="36" t="str">
        <f>IF(GETPIVOTDATA("[Measures].[Adresse]",$B$4)="Stenhøj Vænge 10 , Birkerød","NB: Husk at læse om opsætning og brug i Om-arket, før du går i gang.","")</f>
        <v>NB: Husk at læse om opsætning og brug i Om-arket, før du går i gang.</v>
      </c>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3" thickBot="1" x14ac:dyDescent="0.45">
      <c r="A2" s="4"/>
      <c r="B2" s="8" t="s">
        <v>0</v>
      </c>
      <c r="C2" s="5"/>
      <c r="D2" s="5"/>
      <c r="E2" s="5"/>
      <c r="F2" s="5"/>
      <c r="G2" s="32"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5.25" thickTop="1" x14ac:dyDescent="0.15">
      <c r="A3" s="4"/>
      <c r="B3" s="65" t="str" vm="1">
        <f>CUBEVALUE("ThisWorkbookDataModel","[Measures].[FoundTarif]]")</f>
        <v/>
      </c>
      <c r="C3" s="65"/>
      <c r="D3" s="65"/>
      <c r="E3" s="65"/>
      <c r="F3" s="65"/>
      <c r="G3" s="9"/>
      <c r="H3" s="30">
        <v>13689.194859769445</v>
      </c>
      <c r="I3"/>
      <c r="J3" s="4"/>
      <c r="K3" s="4"/>
      <c r="L3" s="4"/>
      <c r="M3" s="4"/>
      <c r="N3" s="4"/>
      <c r="O3" s="4"/>
      <c r="P3" s="4"/>
      <c r="Q3" s="11"/>
      <c r="R3" s="11"/>
      <c r="S3" s="11"/>
      <c r="T3" s="11"/>
      <c r="U3" s="11"/>
      <c r="V3" s="11"/>
      <c r="W3" s="11"/>
      <c r="X3" s="11"/>
      <c r="Y3" s="11"/>
      <c r="Z3" s="11"/>
      <c r="AA3" s="11"/>
      <c r="AB3" s="11"/>
      <c r="AC3" s="11"/>
      <c r="AD3" s="11"/>
      <c r="AE3" s="11"/>
      <c r="AH3"/>
      <c r="AI3"/>
      <c r="AJ3"/>
    </row>
    <row r="4" spans="1:36" ht="12" x14ac:dyDescent="0.2">
      <c r="A4" s="4"/>
      <c r="B4" s="20" t="s">
        <v>2</v>
      </c>
      <c r="C4" s="44" t="s">
        <v>3</v>
      </c>
      <c r="D4" s="4"/>
      <c r="E4" s="4"/>
      <c r="F4" s="4"/>
      <c r="G4" s="9"/>
      <c r="H4" s="10" t="str" vm="6">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25" x14ac:dyDescent="0.15">
      <c r="A5" s="4"/>
      <c r="B5" s="20" t="s">
        <v>4</v>
      </c>
      <c r="C5" s="44" t="s">
        <v>5</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25" x14ac:dyDescent="0.15">
      <c r="A6" s="4"/>
      <c r="B6" s="25" t="s">
        <v>6</v>
      </c>
      <c r="C6" s="44" t="s">
        <v>7</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25" x14ac:dyDescent="0.15">
      <c r="A7" s="4"/>
      <c r="B7" s="20" t="s">
        <v>8</v>
      </c>
      <c r="C7" s="44" t="s">
        <v>118</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25" x14ac:dyDescent="0.15">
      <c r="A8" s="4"/>
      <c r="B8" s="20" t="s">
        <v>9</v>
      </c>
      <c r="C8" s="44" t="s">
        <v>10</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25" x14ac:dyDescent="0.15">
      <c r="A9" s="4"/>
      <c r="B9" s="20" t="s">
        <v>11</v>
      </c>
      <c r="C9" s="44" t="s">
        <v>12</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25" x14ac:dyDescent="0.15">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25" x14ac:dyDescent="0.15">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25" x14ac:dyDescent="0.15">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25" x14ac:dyDescent="0.15">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25" x14ac:dyDescent="0.15">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25" x14ac:dyDescent="0.15">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25" x14ac:dyDescent="0.15">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7" ht="11.25" x14ac:dyDescent="0.15">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7" ht="11.25" x14ac:dyDescent="0.15">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7" ht="11.25" x14ac:dyDescent="0.15">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G19"/>
      <c r="AH19"/>
      <c r="AI19"/>
      <c r="AJ19"/>
      <c r="AK19"/>
    </row>
    <row r="20" spans="1:37" ht="11.25" x14ac:dyDescent="0.15">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G20"/>
      <c r="AH20"/>
      <c r="AI20"/>
      <c r="AJ20"/>
      <c r="AK20"/>
    </row>
    <row r="21" spans="1:37" ht="11.25" x14ac:dyDescent="0.15">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G21"/>
      <c r="AH21"/>
      <c r="AI21"/>
      <c r="AJ21"/>
      <c r="AK21"/>
    </row>
    <row r="22" spans="1:37" ht="11.25" x14ac:dyDescent="0.15">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G22"/>
      <c r="AH22"/>
      <c r="AI22"/>
      <c r="AJ22"/>
      <c r="AK22"/>
    </row>
    <row r="23" spans="1:37" ht="11.25" x14ac:dyDescent="0.15">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G23"/>
      <c r="AH23"/>
      <c r="AI23"/>
      <c r="AJ23"/>
      <c r="AK23"/>
    </row>
    <row r="24" spans="1:37" ht="11.25" x14ac:dyDescent="0.15">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G24"/>
      <c r="AH24"/>
      <c r="AI24"/>
      <c r="AJ24"/>
      <c r="AK24"/>
    </row>
    <row r="25" spans="1:37" ht="11.25" x14ac:dyDescent="0.15">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G25"/>
      <c r="AH25"/>
      <c r="AI25"/>
      <c r="AJ25"/>
      <c r="AK25"/>
    </row>
    <row r="26" spans="1:37" ht="11.25" x14ac:dyDescent="0.15">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G26"/>
      <c r="AH26"/>
      <c r="AI26"/>
      <c r="AJ26"/>
      <c r="AK26"/>
    </row>
    <row r="27" spans="1:37" ht="11.25" x14ac:dyDescent="0.15">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G27"/>
      <c r="AH27"/>
      <c r="AI27"/>
      <c r="AJ27"/>
      <c r="AK27"/>
    </row>
    <row r="28" spans="1:37" ht="11.25" x14ac:dyDescent="0.15">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G28"/>
      <c r="AH28"/>
      <c r="AI28"/>
      <c r="AJ28"/>
      <c r="AK28"/>
    </row>
    <row r="29" spans="1:37" ht="11.25" x14ac:dyDescent="0.15">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G29"/>
      <c r="AH29"/>
      <c r="AI29"/>
      <c r="AJ29"/>
      <c r="AK29"/>
    </row>
    <row r="30" spans="1:37" ht="11.25" x14ac:dyDescent="0.15">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G30"/>
      <c r="AH30"/>
      <c r="AI30"/>
      <c r="AJ30"/>
      <c r="AK30"/>
    </row>
    <row r="31" spans="1:37" ht="11.25" x14ac:dyDescent="0.15">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G31"/>
      <c r="AH31"/>
      <c r="AI31"/>
      <c r="AJ31"/>
      <c r="AK31"/>
    </row>
    <row r="32" spans="1:37" ht="11.25" x14ac:dyDescent="0.15">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G32"/>
      <c r="AH32"/>
      <c r="AI32"/>
      <c r="AJ32"/>
      <c r="AK32"/>
    </row>
    <row r="33" spans="1:37" ht="11.25" x14ac:dyDescent="0.15">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G33"/>
      <c r="AH33"/>
      <c r="AI33"/>
      <c r="AJ33"/>
      <c r="AK33"/>
    </row>
    <row r="34" spans="1:37" ht="11.25" x14ac:dyDescent="0.15">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G34"/>
      <c r="AH34"/>
      <c r="AI34"/>
      <c r="AJ34"/>
      <c r="AK34"/>
    </row>
    <row r="35" spans="1:37" ht="11.25" x14ac:dyDescent="0.15">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G35"/>
      <c r="AH35"/>
      <c r="AI35"/>
      <c r="AJ35"/>
      <c r="AK35"/>
    </row>
    <row r="36" spans="1:37" ht="11.25" x14ac:dyDescent="0.15">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G36"/>
      <c r="AH36"/>
      <c r="AI36"/>
      <c r="AJ36"/>
      <c r="AK36"/>
    </row>
    <row r="37" spans="1:37" ht="11.25" x14ac:dyDescent="0.15">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G37"/>
      <c r="AH37"/>
      <c r="AI37"/>
    </row>
    <row r="38" spans="1:37" ht="11.25" x14ac:dyDescent="0.15">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G38"/>
      <c r="AH38"/>
      <c r="AI38"/>
    </row>
    <row r="39" spans="1:37" ht="11.25" x14ac:dyDescent="0.15">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G39"/>
      <c r="AH39"/>
      <c r="AI39"/>
    </row>
    <row r="40" spans="1:37" ht="11.25" x14ac:dyDescent="0.15">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G40"/>
      <c r="AH40"/>
      <c r="AI40"/>
    </row>
    <row r="41" spans="1:37" ht="11.25" x14ac:dyDescent="0.15">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G41"/>
      <c r="AH41"/>
      <c r="AI41"/>
    </row>
    <row r="42" spans="1:37" ht="11.25" x14ac:dyDescent="0.15">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G42"/>
      <c r="AH42"/>
      <c r="AI42"/>
    </row>
    <row r="43" spans="1:37" ht="11.25" x14ac:dyDescent="0.15">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G43"/>
      <c r="AH43"/>
      <c r="AI43"/>
    </row>
    <row r="44" spans="1:37" ht="11.25" x14ac:dyDescent="0.15">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G44"/>
      <c r="AH44"/>
      <c r="AI44"/>
    </row>
    <row r="45" spans="1:37" ht="11.25" x14ac:dyDescent="0.15">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G45"/>
      <c r="AH45"/>
      <c r="AI45"/>
    </row>
    <row r="46" spans="1:37" ht="11.25" x14ac:dyDescent="0.15">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G46"/>
      <c r="AH46"/>
      <c r="AI46"/>
    </row>
    <row r="47" spans="1:37" ht="11.25" x14ac:dyDescent="0.15">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G47"/>
      <c r="AH47"/>
      <c r="AI47"/>
    </row>
    <row r="48" spans="1:37" ht="11.25" x14ac:dyDescent="0.15">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G48"/>
      <c r="AH48"/>
      <c r="AI48"/>
    </row>
    <row r="49" spans="33:35" ht="11.25" x14ac:dyDescent="0.15">
      <c r="AG49"/>
      <c r="AH49"/>
      <c r="AI49"/>
    </row>
    <row r="50" spans="33:35" ht="11.25" x14ac:dyDescent="0.15">
      <c r="AG50"/>
      <c r="AH50"/>
      <c r="AI50"/>
    </row>
    <row r="51" spans="33:35" ht="11.25" x14ac:dyDescent="0.15">
      <c r="AG51"/>
      <c r="AH51"/>
      <c r="AI51"/>
    </row>
    <row r="52" spans="33:35" ht="11.25" x14ac:dyDescent="0.15">
      <c r="AG52"/>
      <c r="AH52"/>
      <c r="AI52"/>
    </row>
    <row r="53" spans="33:35" ht="11.25" x14ac:dyDescent="0.15">
      <c r="AG53"/>
      <c r="AH53"/>
      <c r="AI53"/>
    </row>
    <row r="54" spans="33:35" ht="11.25" x14ac:dyDescent="0.15">
      <c r="AG54"/>
      <c r="AH54"/>
      <c r="AI54"/>
    </row>
    <row r="55" spans="33:35" ht="11.25" x14ac:dyDescent="0.15">
      <c r="AG55"/>
      <c r="AH55"/>
      <c r="AI55"/>
    </row>
    <row r="56" spans="33:35" ht="11.25" x14ac:dyDescent="0.15">
      <c r="AG56"/>
      <c r="AH56"/>
      <c r="AI56"/>
    </row>
    <row r="57" spans="33:35" ht="11.25" x14ac:dyDescent="0.15">
      <c r="AG57"/>
      <c r="AH57"/>
      <c r="AI57"/>
    </row>
    <row r="58" spans="33:35" ht="11.25" x14ac:dyDescent="0.15">
      <c r="AG58"/>
      <c r="AH58"/>
      <c r="AI58"/>
    </row>
    <row r="59" spans="33:35" ht="11.25" x14ac:dyDescent="0.15">
      <c r="AG59"/>
      <c r="AH59"/>
      <c r="AI59"/>
    </row>
    <row r="60" spans="33:35" ht="11.25" x14ac:dyDescent="0.15">
      <c r="AG60"/>
      <c r="AH60"/>
      <c r="AI60"/>
    </row>
    <row r="61" spans="33:35" ht="11.25" x14ac:dyDescent="0.15">
      <c r="AG61"/>
      <c r="AH61"/>
      <c r="AI61"/>
    </row>
    <row r="62" spans="33:35" ht="11.25" x14ac:dyDescent="0.15">
      <c r="AG62"/>
      <c r="AH62"/>
      <c r="AI62"/>
    </row>
    <row r="63" spans="33:35" ht="11.25" x14ac:dyDescent="0.15">
      <c r="AG63"/>
      <c r="AH63"/>
      <c r="AI63"/>
    </row>
    <row r="64" spans="33:35" ht="11.25" x14ac:dyDescent="0.15">
      <c r="AG64"/>
      <c r="AH64"/>
      <c r="AI64"/>
    </row>
    <row r="65" spans="33:35" ht="11.25" x14ac:dyDescent="0.15">
      <c r="AG65"/>
      <c r="AH65"/>
      <c r="AI65"/>
    </row>
    <row r="66" spans="33:35" ht="11.25" x14ac:dyDescent="0.15">
      <c r="AG66"/>
      <c r="AH66"/>
      <c r="AI66"/>
    </row>
    <row r="67" spans="33:35" ht="11.25" x14ac:dyDescent="0.15">
      <c r="AG67"/>
      <c r="AH67"/>
      <c r="AI67"/>
    </row>
    <row r="68" spans="33:35" ht="11.25" x14ac:dyDescent="0.15">
      <c r="AG68"/>
      <c r="AH68"/>
      <c r="AI68"/>
    </row>
    <row r="69" spans="33:35" ht="11.25" x14ac:dyDescent="0.15">
      <c r="AG69"/>
      <c r="AH69"/>
      <c r="AI69"/>
    </row>
    <row r="70" spans="33:35" ht="11.25" x14ac:dyDescent="0.15">
      <c r="AG70"/>
      <c r="AH70"/>
      <c r="AI70"/>
    </row>
    <row r="71" spans="33:35" ht="11.25" x14ac:dyDescent="0.15">
      <c r="AG71"/>
      <c r="AH71"/>
      <c r="AI71"/>
    </row>
    <row r="72" spans="33:35" ht="11.25" x14ac:dyDescent="0.15">
      <c r="AG72"/>
      <c r="AH72"/>
      <c r="AI72"/>
    </row>
    <row r="73" spans="33:35" ht="11.25" x14ac:dyDescent="0.15">
      <c r="AG73"/>
      <c r="AH73"/>
      <c r="AI73"/>
    </row>
    <row r="74" spans="33:35" ht="11.25" x14ac:dyDescent="0.15">
      <c r="AG74"/>
      <c r="AH74"/>
      <c r="AI74"/>
    </row>
    <row r="75" spans="33:35" ht="11.25" x14ac:dyDescent="0.15">
      <c r="AG75"/>
      <c r="AH75"/>
      <c r="AI75"/>
    </row>
    <row r="76" spans="33:35" ht="11.25" x14ac:dyDescent="0.15">
      <c r="AG76"/>
      <c r="AH76"/>
      <c r="AI76"/>
    </row>
    <row r="77" spans="33:35" ht="11.25" x14ac:dyDescent="0.15">
      <c r="AG77"/>
      <c r="AH77"/>
      <c r="AI77"/>
    </row>
    <row r="78" spans="33:35" ht="11.25" x14ac:dyDescent="0.15">
      <c r="AG78"/>
      <c r="AH78"/>
      <c r="AI78"/>
    </row>
    <row r="79" spans="33:35" ht="11.25" x14ac:dyDescent="0.15">
      <c r="AG79"/>
      <c r="AH79"/>
      <c r="AI79"/>
    </row>
    <row r="80" spans="33:35" ht="11.25" x14ac:dyDescent="0.15">
      <c r="AG80"/>
      <c r="AH80"/>
      <c r="AI80"/>
    </row>
    <row r="81" spans="33:35" ht="11.25" x14ac:dyDescent="0.15">
      <c r="AG81"/>
      <c r="AH81"/>
      <c r="AI81"/>
    </row>
    <row r="82" spans="33:35" ht="11.25" x14ac:dyDescent="0.15">
      <c r="AG82"/>
      <c r="AH82"/>
      <c r="AI82"/>
    </row>
    <row r="83" spans="33:35" ht="11.25" x14ac:dyDescent="0.15">
      <c r="AG83"/>
      <c r="AH83"/>
      <c r="AI83"/>
    </row>
    <row r="84" spans="33:35" ht="11.25" x14ac:dyDescent="0.15">
      <c r="AG84"/>
      <c r="AH84"/>
      <c r="AI84"/>
    </row>
    <row r="85" spans="33:35" ht="11.25" x14ac:dyDescent="0.15">
      <c r="AG85"/>
      <c r="AH85"/>
      <c r="AI85"/>
    </row>
    <row r="86" spans="33:35" ht="11.25" x14ac:dyDescent="0.15">
      <c r="AG86"/>
      <c r="AH86"/>
      <c r="AI86"/>
    </row>
    <row r="87" spans="33:35" ht="11.25" x14ac:dyDescent="0.15">
      <c r="AG87"/>
      <c r="AH87"/>
      <c r="AI87"/>
    </row>
    <row r="88" spans="33:35" ht="11.25" x14ac:dyDescent="0.15">
      <c r="AG88"/>
      <c r="AH88"/>
      <c r="AI88"/>
    </row>
    <row r="89" spans="33:35" ht="11.25" x14ac:dyDescent="0.15">
      <c r="AG89"/>
      <c r="AH89"/>
      <c r="AI89"/>
    </row>
    <row r="90" spans="33:35" ht="11.25" x14ac:dyDescent="0.15">
      <c r="AG90"/>
      <c r="AH90"/>
      <c r="AI90"/>
    </row>
    <row r="91" spans="33:35" ht="11.25" x14ac:dyDescent="0.15">
      <c r="AG91"/>
      <c r="AH91"/>
      <c r="AI91"/>
    </row>
    <row r="92" spans="33:35" ht="11.25" x14ac:dyDescent="0.15">
      <c r="AG92"/>
      <c r="AH92"/>
      <c r="AI92"/>
    </row>
    <row r="93" spans="33:35" ht="11.25" x14ac:dyDescent="0.15">
      <c r="AG93"/>
      <c r="AH93"/>
      <c r="AI93"/>
    </row>
    <row r="94" spans="33:35" ht="11.25" x14ac:dyDescent="0.15">
      <c r="AG94"/>
      <c r="AH94"/>
      <c r="AI94"/>
    </row>
    <row r="95" spans="33:35" ht="11.25" x14ac:dyDescent="0.15">
      <c r="AG95"/>
      <c r="AH95"/>
      <c r="AI95"/>
    </row>
    <row r="96" spans="33:35" ht="11.25" x14ac:dyDescent="0.15">
      <c r="AG96"/>
      <c r="AH96"/>
      <c r="AI96"/>
    </row>
    <row r="97" spans="33:35" ht="11.25" x14ac:dyDescent="0.15">
      <c r="AG97"/>
      <c r="AH97"/>
      <c r="AI97"/>
    </row>
    <row r="98" spans="33:35" ht="11.25" x14ac:dyDescent="0.15">
      <c r="AG98"/>
      <c r="AH98"/>
      <c r="AI98"/>
    </row>
    <row r="99" spans="33:35" ht="11.25" x14ac:dyDescent="0.15">
      <c r="AG99"/>
      <c r="AH99"/>
      <c r="AI99"/>
    </row>
    <row r="100" spans="33:35" ht="11.25" x14ac:dyDescent="0.15">
      <c r="AG100"/>
      <c r="AH100"/>
      <c r="AI100"/>
    </row>
    <row r="101" spans="33:35" ht="11.25" x14ac:dyDescent="0.15">
      <c r="AG101"/>
      <c r="AH101"/>
      <c r="AI101"/>
    </row>
    <row r="102" spans="33:35" ht="11.25" x14ac:dyDescent="0.15">
      <c r="AG102"/>
      <c r="AH102"/>
      <c r="AI102"/>
    </row>
    <row r="103" spans="33:35" ht="11.25" x14ac:dyDescent="0.15">
      <c r="AG103"/>
      <c r="AH103"/>
      <c r="AI103"/>
    </row>
    <row r="104" spans="33:35" ht="11.25" x14ac:dyDescent="0.15">
      <c r="AG104"/>
      <c r="AH104"/>
      <c r="AI104"/>
    </row>
    <row r="105" spans="33:35" ht="11.25" x14ac:dyDescent="0.15">
      <c r="AG105"/>
      <c r="AH105"/>
      <c r="AI105"/>
    </row>
    <row r="106" spans="33:35" ht="11.25" x14ac:dyDescent="0.15">
      <c r="AG106"/>
      <c r="AH106"/>
      <c r="AI106"/>
    </row>
    <row r="107" spans="33:35" ht="11.25" x14ac:dyDescent="0.15">
      <c r="AG107"/>
      <c r="AH107"/>
      <c r="AI107"/>
    </row>
    <row r="108" spans="33:35" ht="11.25" x14ac:dyDescent="0.15">
      <c r="AG108"/>
      <c r="AH108"/>
      <c r="AI108"/>
    </row>
    <row r="109" spans="33:35" ht="11.25" x14ac:dyDescent="0.15">
      <c r="AG109"/>
      <c r="AH109"/>
      <c r="AI109"/>
    </row>
    <row r="110" spans="33:35" ht="11.25" x14ac:dyDescent="0.15">
      <c r="AG110"/>
      <c r="AH110"/>
      <c r="AI110"/>
    </row>
    <row r="111" spans="33:35" ht="11.25" x14ac:dyDescent="0.15">
      <c r="AG111"/>
      <c r="AH111"/>
      <c r="AI111"/>
    </row>
    <row r="112" spans="33:35" ht="11.25" x14ac:dyDescent="0.15">
      <c r="AG112"/>
      <c r="AH112"/>
      <c r="AI112"/>
    </row>
    <row r="113" spans="33:35" ht="11.25" x14ac:dyDescent="0.15">
      <c r="AG113"/>
      <c r="AH113"/>
      <c r="AI113"/>
    </row>
    <row r="114" spans="33:35" ht="11.25" x14ac:dyDescent="0.15">
      <c r="AG114"/>
      <c r="AH114"/>
      <c r="AI114"/>
    </row>
    <row r="115" spans="33:35" ht="11.25" x14ac:dyDescent="0.15">
      <c r="AG115"/>
      <c r="AH115"/>
      <c r="AI115"/>
    </row>
    <row r="116" spans="33:35" ht="11.25" x14ac:dyDescent="0.15">
      <c r="AG116"/>
      <c r="AH116"/>
      <c r="AI116"/>
    </row>
    <row r="117" spans="33:35" ht="11.25" x14ac:dyDescent="0.15">
      <c r="AG117"/>
      <c r="AH117"/>
      <c r="AI117"/>
    </row>
    <row r="118" spans="33:35" ht="11.25" x14ac:dyDescent="0.15">
      <c r="AG118"/>
      <c r="AH118"/>
      <c r="AI118"/>
    </row>
    <row r="119" spans="33:35" ht="11.25" x14ac:dyDescent="0.15">
      <c r="AG119"/>
      <c r="AH119"/>
      <c r="AI119"/>
    </row>
    <row r="120" spans="33:35" ht="11.25" x14ac:dyDescent="0.15">
      <c r="AG120"/>
      <c r="AH120"/>
      <c r="AI120"/>
    </row>
    <row r="121" spans="33:35" ht="11.25" x14ac:dyDescent="0.15">
      <c r="AG121"/>
      <c r="AH121"/>
      <c r="AI121"/>
    </row>
    <row r="122" spans="33:35" ht="11.25" x14ac:dyDescent="0.15">
      <c r="AG122"/>
      <c r="AH122"/>
      <c r="AI122"/>
    </row>
    <row r="123" spans="33:35" ht="11.25" x14ac:dyDescent="0.15">
      <c r="AG123"/>
      <c r="AH123"/>
      <c r="AI123"/>
    </row>
    <row r="124" spans="33:35" ht="11.25" x14ac:dyDescent="0.15">
      <c r="AG124"/>
      <c r="AH124"/>
      <c r="AI124"/>
    </row>
    <row r="125" spans="33:35" ht="11.25" x14ac:dyDescent="0.15">
      <c r="AG125"/>
      <c r="AH125"/>
      <c r="AI125"/>
    </row>
    <row r="126" spans="33:35" ht="11.25" x14ac:dyDescent="0.15">
      <c r="AG126"/>
      <c r="AH126"/>
      <c r="AI126"/>
    </row>
    <row r="127" spans="33:35" ht="11.25" x14ac:dyDescent="0.15">
      <c r="AG127"/>
      <c r="AH127"/>
      <c r="AI127"/>
    </row>
    <row r="128" spans="33:35" ht="11.25" x14ac:dyDescent="0.15">
      <c r="AG128"/>
      <c r="AH128"/>
      <c r="AI128"/>
    </row>
    <row r="129" spans="33:35" ht="11.25" x14ac:dyDescent="0.15">
      <c r="AG129"/>
      <c r="AH129"/>
      <c r="AI129"/>
    </row>
    <row r="130" spans="33:35" ht="11.25" x14ac:dyDescent="0.15">
      <c r="AG130"/>
      <c r="AH130"/>
      <c r="AI130"/>
    </row>
    <row r="131" spans="33:35" ht="11.25" x14ac:dyDescent="0.15">
      <c r="AG131"/>
      <c r="AH131"/>
      <c r="AI131"/>
    </row>
    <row r="132" spans="33:35" ht="11.25" x14ac:dyDescent="0.15">
      <c r="AH132"/>
      <c r="AI132"/>
    </row>
    <row r="133" spans="33:35" ht="11.25" x14ac:dyDescent="0.15">
      <c r="AH133"/>
      <c r="AI133"/>
    </row>
    <row r="134" spans="33:35" ht="11.25" x14ac:dyDescent="0.15">
      <c r="AH134"/>
      <c r="AI134"/>
    </row>
    <row r="135" spans="33:35" ht="11.25" x14ac:dyDescent="0.15">
      <c r="AH135"/>
      <c r="AI135"/>
    </row>
    <row r="136" spans="33:35" ht="11.25" x14ac:dyDescent="0.15">
      <c r="AH136"/>
      <c r="AI136"/>
    </row>
    <row r="137" spans="33:35" ht="11.25" x14ac:dyDescent="0.15">
      <c r="AH137"/>
      <c r="AI137"/>
    </row>
    <row r="138" spans="33:35" ht="11.25" x14ac:dyDescent="0.15">
      <c r="AH138"/>
      <c r="AI138"/>
    </row>
    <row r="139" spans="33:35" ht="11.25" x14ac:dyDescent="0.15">
      <c r="AH139"/>
      <c r="AI139"/>
    </row>
    <row r="140" spans="33:35" ht="11.25" x14ac:dyDescent="0.15">
      <c r="AH140"/>
      <c r="AI140"/>
    </row>
    <row r="141" spans="33:35" ht="11.25" x14ac:dyDescent="0.15">
      <c r="AH141"/>
      <c r="AI141"/>
    </row>
    <row r="142" spans="33:35" ht="11.25" x14ac:dyDescent="0.15">
      <c r="AH142"/>
      <c r="AI142"/>
    </row>
    <row r="143" spans="33:35" ht="11.25" x14ac:dyDescent="0.15">
      <c r="AH143"/>
      <c r="AI143"/>
    </row>
    <row r="144" spans="33:35" ht="11.25" x14ac:dyDescent="0.15">
      <c r="AH144"/>
      <c r="AI144"/>
    </row>
    <row r="145" spans="34:35" ht="11.25" x14ac:dyDescent="0.15">
      <c r="AH145"/>
      <c r="AI145"/>
    </row>
    <row r="146" spans="34:35" ht="11.25" x14ac:dyDescent="0.15">
      <c r="AH146"/>
      <c r="AI146"/>
    </row>
    <row r="147" spans="34:35" ht="11.25" x14ac:dyDescent="0.15">
      <c r="AH147"/>
      <c r="AI147"/>
    </row>
    <row r="148" spans="34:35" ht="11.25" x14ac:dyDescent="0.15">
      <c r="AH148"/>
      <c r="AI148"/>
    </row>
    <row r="149" spans="34:35" ht="11.25" x14ac:dyDescent="0.15">
      <c r="AH149"/>
      <c r="AI149"/>
    </row>
    <row r="150" spans="34:35" ht="11.25" x14ac:dyDescent="0.15">
      <c r="AH150"/>
      <c r="AI150"/>
    </row>
    <row r="151" spans="34:35" ht="11.25" x14ac:dyDescent="0.15">
      <c r="AH151"/>
      <c r="AI151"/>
    </row>
    <row r="152" spans="34:35" ht="11.25" x14ac:dyDescent="0.15">
      <c r="AH152"/>
      <c r="AI152"/>
    </row>
    <row r="153" spans="34:35" ht="11.25" x14ac:dyDescent="0.15">
      <c r="AH153"/>
      <c r="AI153"/>
    </row>
    <row r="154" spans="34:35" ht="11.25" x14ac:dyDescent="0.15">
      <c r="AH154"/>
      <c r="AI154"/>
    </row>
    <row r="155" spans="34:35" ht="11.25" x14ac:dyDescent="0.15">
      <c r="AH155"/>
      <c r="AI155"/>
    </row>
    <row r="156" spans="34:35" ht="11.25" x14ac:dyDescent="0.15">
      <c r="AH156"/>
      <c r="AI156"/>
    </row>
    <row r="157" spans="34:35" ht="11.25" x14ac:dyDescent="0.15">
      <c r="AH157"/>
      <c r="AI157"/>
    </row>
    <row r="158" spans="34:35" ht="11.25" x14ac:dyDescent="0.15">
      <c r="AH158"/>
      <c r="AI158"/>
    </row>
    <row r="159" spans="34:35" ht="11.25" x14ac:dyDescent="0.15">
      <c r="AH159"/>
      <c r="AI159"/>
    </row>
    <row r="160" spans="34:35" ht="11.25" x14ac:dyDescent="0.15">
      <c r="AH160"/>
      <c r="AI160"/>
    </row>
    <row r="161" spans="34:35" ht="11.25" x14ac:dyDescent="0.15">
      <c r="AH161"/>
      <c r="AI161"/>
    </row>
    <row r="162" spans="34:35" ht="11.25" x14ac:dyDescent="0.15">
      <c r="AH162"/>
      <c r="AI162"/>
    </row>
    <row r="163" spans="34:35" ht="11.25" x14ac:dyDescent="0.15">
      <c r="AH163"/>
      <c r="AI163"/>
    </row>
    <row r="164" spans="34:35" ht="11.25" x14ac:dyDescent="0.15">
      <c r="AH164"/>
      <c r="AI164"/>
    </row>
    <row r="165" spans="34:35" ht="11.25" x14ac:dyDescent="0.15">
      <c r="AH165"/>
      <c r="AI165"/>
    </row>
    <row r="166" spans="34:35" ht="11.25" x14ac:dyDescent="0.15">
      <c r="AH166"/>
      <c r="AI166"/>
    </row>
    <row r="167" spans="34:35" ht="11.25" x14ac:dyDescent="0.15">
      <c r="AH167"/>
      <c r="AI167"/>
    </row>
    <row r="168" spans="34:35" ht="11.25" x14ac:dyDescent="0.15">
      <c r="AH168"/>
      <c r="AI168"/>
    </row>
    <row r="169" spans="34:35" ht="11.25" x14ac:dyDescent="0.15">
      <c r="AH169"/>
      <c r="AI169"/>
    </row>
    <row r="170" spans="34:35" ht="11.25" x14ac:dyDescent="0.15">
      <c r="AH170"/>
      <c r="AI170"/>
    </row>
    <row r="171" spans="34:35" ht="11.25" x14ac:dyDescent="0.15">
      <c r="AH171"/>
      <c r="AI171"/>
    </row>
    <row r="172" spans="34:35" ht="11.25" x14ac:dyDescent="0.15">
      <c r="AH172"/>
      <c r="AI172"/>
    </row>
    <row r="173" spans="34:35" ht="11.25" x14ac:dyDescent="0.15">
      <c r="AH173"/>
      <c r="AI173"/>
    </row>
    <row r="174" spans="34:35" ht="11.25" x14ac:dyDescent="0.15">
      <c r="AH174"/>
      <c r="AI174"/>
    </row>
    <row r="175" spans="34:35" ht="11.25" x14ac:dyDescent="0.15">
      <c r="AH175"/>
      <c r="AI175"/>
    </row>
    <row r="176" spans="34:35" ht="11.25" x14ac:dyDescent="0.15">
      <c r="AH176"/>
      <c r="AI176"/>
    </row>
    <row r="177" spans="34:35" ht="11.25" x14ac:dyDescent="0.15">
      <c r="AH177"/>
      <c r="AI177"/>
    </row>
    <row r="178" spans="34:35" ht="11.25" x14ac:dyDescent="0.15">
      <c r="AH178"/>
      <c r="AI178"/>
    </row>
    <row r="179" spans="34:35" ht="11.25" x14ac:dyDescent="0.15">
      <c r="AH179"/>
      <c r="AI179"/>
    </row>
    <row r="180" spans="34:35" ht="11.25" x14ac:dyDescent="0.15">
      <c r="AH180"/>
      <c r="AI180"/>
    </row>
    <row r="181" spans="34:35" ht="11.25" x14ac:dyDescent="0.15">
      <c r="AH181"/>
      <c r="AI181"/>
    </row>
    <row r="182" spans="34:35" ht="11.25" x14ac:dyDescent="0.15">
      <c r="AH182"/>
      <c r="AI182"/>
    </row>
    <row r="183" spans="34:35" ht="11.25" x14ac:dyDescent="0.15">
      <c r="AH183"/>
      <c r="AI183"/>
    </row>
    <row r="184" spans="34:35" ht="11.25" x14ac:dyDescent="0.15">
      <c r="AH184"/>
      <c r="AI184"/>
    </row>
    <row r="185" spans="34:35" ht="11.25" x14ac:dyDescent="0.15">
      <c r="AH185"/>
      <c r="AI185"/>
    </row>
    <row r="186" spans="34:35" ht="11.25" x14ac:dyDescent="0.15">
      <c r="AH186"/>
      <c r="AI186"/>
    </row>
    <row r="187" spans="34:35" ht="11.25" x14ac:dyDescent="0.15">
      <c r="AH187"/>
      <c r="AI187"/>
    </row>
    <row r="188" spans="34:35" ht="11.25" x14ac:dyDescent="0.15">
      <c r="AH188"/>
      <c r="AI188"/>
    </row>
    <row r="189" spans="34:35" ht="11.25" x14ac:dyDescent="0.15">
      <c r="AH189"/>
      <c r="AI189"/>
    </row>
    <row r="190" spans="34:35" ht="11.25" x14ac:dyDescent="0.15">
      <c r="AH190"/>
      <c r="AI190"/>
    </row>
    <row r="191" spans="34:35" ht="11.25" x14ac:dyDescent="0.15">
      <c r="AH191"/>
      <c r="AI191"/>
    </row>
    <row r="192" spans="34:35" ht="11.25" x14ac:dyDescent="0.15">
      <c r="AH192"/>
      <c r="AI192"/>
    </row>
    <row r="193" spans="34:35" ht="11.25" x14ac:dyDescent="0.15">
      <c r="AH193"/>
      <c r="AI193"/>
    </row>
    <row r="194" spans="34:35" ht="11.25" x14ac:dyDescent="0.15">
      <c r="AH194"/>
      <c r="AI194"/>
    </row>
    <row r="195" spans="34:35" ht="11.25" x14ac:dyDescent="0.15">
      <c r="AH195"/>
      <c r="AI195"/>
    </row>
    <row r="196" spans="34:35" ht="11.25" x14ac:dyDescent="0.15">
      <c r="AH196"/>
      <c r="AI196"/>
    </row>
    <row r="197" spans="34:35" ht="11.25" x14ac:dyDescent="0.15">
      <c r="AH197"/>
      <c r="AI197"/>
    </row>
    <row r="198" spans="34:35" ht="11.25" x14ac:dyDescent="0.15">
      <c r="AH198"/>
      <c r="AI198"/>
    </row>
    <row r="199" spans="34:35" ht="11.25" x14ac:dyDescent="0.15">
      <c r="AH199"/>
      <c r="AI199"/>
    </row>
    <row r="200" spans="34:35" ht="11.25" x14ac:dyDescent="0.15">
      <c r="AH200"/>
      <c r="AI200"/>
    </row>
    <row r="201" spans="34:35" ht="11.25" x14ac:dyDescent="0.15">
      <c r="AH201"/>
      <c r="AI201"/>
    </row>
    <row r="202" spans="34:35" ht="11.25" x14ac:dyDescent="0.15">
      <c r="AH202"/>
      <c r="AI202"/>
    </row>
    <row r="203" spans="34:35" ht="11.25" x14ac:dyDescent="0.15">
      <c r="AH203"/>
      <c r="AI203"/>
    </row>
    <row r="204" spans="34:35" ht="11.25" x14ac:dyDescent="0.15">
      <c r="AH204"/>
      <c r="AI204"/>
    </row>
    <row r="205" spans="34:35" ht="11.25" x14ac:dyDescent="0.15">
      <c r="AH205"/>
      <c r="AI205"/>
    </row>
    <row r="206" spans="34:35" ht="11.25" x14ac:dyDescent="0.15">
      <c r="AH206"/>
      <c r="AI206"/>
    </row>
    <row r="207" spans="34:35" ht="11.25" x14ac:dyDescent="0.15">
      <c r="AH207"/>
      <c r="AI207"/>
    </row>
    <row r="208" spans="34:35" ht="11.25" x14ac:dyDescent="0.15">
      <c r="AH208"/>
      <c r="AI208"/>
    </row>
    <row r="209" spans="34:35" ht="11.25" x14ac:dyDescent="0.15">
      <c r="AH209"/>
      <c r="AI209"/>
    </row>
    <row r="210" spans="34:35" ht="11.25" x14ac:dyDescent="0.15">
      <c r="AH210"/>
      <c r="AI210"/>
    </row>
    <row r="211" spans="34:35" ht="11.25" x14ac:dyDescent="0.15">
      <c r="AH211"/>
      <c r="AI211"/>
    </row>
    <row r="212" spans="34:35" ht="11.25" x14ac:dyDescent="0.15">
      <c r="AH212"/>
      <c r="AI212"/>
    </row>
    <row r="213" spans="34:35" ht="11.25" x14ac:dyDescent="0.15">
      <c r="AH213"/>
      <c r="AI213"/>
    </row>
    <row r="214" spans="34:35" ht="11.25" x14ac:dyDescent="0.15">
      <c r="AH214"/>
      <c r="AI214"/>
    </row>
    <row r="215" spans="34:35" ht="11.25" x14ac:dyDescent="0.15">
      <c r="AH215"/>
      <c r="AI215"/>
    </row>
    <row r="216" spans="34:35" ht="11.25" x14ac:dyDescent="0.15">
      <c r="AH216"/>
      <c r="AI216"/>
    </row>
    <row r="217" spans="34:35" ht="11.25" x14ac:dyDescent="0.15">
      <c r="AH217"/>
      <c r="AI217"/>
    </row>
    <row r="218" spans="34:35" ht="11.25" x14ac:dyDescent="0.15">
      <c r="AH218"/>
      <c r="AI218"/>
    </row>
    <row r="219" spans="34:35" ht="11.25" x14ac:dyDescent="0.15">
      <c r="AH219"/>
      <c r="AI219"/>
    </row>
    <row r="220" spans="34:35" ht="11.25" x14ac:dyDescent="0.15">
      <c r="AH220"/>
      <c r="AI220"/>
    </row>
    <row r="221" spans="34:35" ht="11.25" x14ac:dyDescent="0.15">
      <c r="AH221"/>
      <c r="AI221"/>
    </row>
    <row r="222" spans="34:35" ht="11.25" x14ac:dyDescent="0.15">
      <c r="AH222"/>
      <c r="AI222"/>
    </row>
    <row r="223" spans="34:35" ht="11.25" x14ac:dyDescent="0.15">
      <c r="AH223"/>
      <c r="AI223"/>
    </row>
    <row r="224" spans="34:35" ht="11.25" x14ac:dyDescent="0.15">
      <c r="AH224"/>
      <c r="AI224"/>
    </row>
    <row r="225" spans="34:35" ht="11.25" x14ac:dyDescent="0.15">
      <c r="AH225"/>
      <c r="AI225"/>
    </row>
    <row r="226" spans="34:35" ht="11.25" x14ac:dyDescent="0.15">
      <c r="AH226"/>
      <c r="AI226"/>
    </row>
    <row r="227" spans="34:35" ht="11.25" x14ac:dyDescent="0.15">
      <c r="AH227"/>
      <c r="AI227"/>
    </row>
    <row r="228" spans="34:35" ht="11.25" x14ac:dyDescent="0.15">
      <c r="AH228"/>
      <c r="AI228"/>
    </row>
    <row r="229" spans="34:35" ht="11.25" x14ac:dyDescent="0.15">
      <c r="AH229"/>
      <c r="AI229"/>
    </row>
    <row r="230" spans="34:35" ht="11.25" x14ac:dyDescent="0.15">
      <c r="AH230"/>
      <c r="AI230"/>
    </row>
    <row r="231" spans="34:35" ht="11.25" x14ac:dyDescent="0.15">
      <c r="AH231"/>
      <c r="AI231"/>
    </row>
    <row r="232" spans="34:35" ht="11.25" x14ac:dyDescent="0.15">
      <c r="AH232"/>
      <c r="AI232"/>
    </row>
    <row r="233" spans="34:35" ht="11.25" x14ac:dyDescent="0.15">
      <c r="AH233"/>
      <c r="AI233"/>
    </row>
    <row r="234" spans="34:35" ht="11.25" x14ac:dyDescent="0.15">
      <c r="AH234"/>
      <c r="AI234"/>
    </row>
    <row r="235" spans="34:35" ht="11.25" x14ac:dyDescent="0.15">
      <c r="AH235"/>
      <c r="AI235"/>
    </row>
    <row r="236" spans="34:35" ht="11.25" x14ac:dyDescent="0.15">
      <c r="AH236"/>
      <c r="AI236"/>
    </row>
    <row r="237" spans="34:35" ht="11.25" x14ac:dyDescent="0.15">
      <c r="AH237"/>
      <c r="AI237"/>
    </row>
    <row r="238" spans="34:35" ht="11.25" x14ac:dyDescent="0.15">
      <c r="AH238"/>
      <c r="AI238"/>
    </row>
    <row r="239" spans="34:35" ht="11.25" x14ac:dyDescent="0.15">
      <c r="AH239"/>
      <c r="AI239"/>
    </row>
    <row r="240" spans="34:35" ht="11.25" x14ac:dyDescent="0.15">
      <c r="AH240"/>
      <c r="AI240"/>
    </row>
    <row r="241" spans="34:35" ht="11.25" x14ac:dyDescent="0.15">
      <c r="AH241"/>
      <c r="AI241"/>
    </row>
    <row r="242" spans="34:35" ht="11.25" x14ac:dyDescent="0.15">
      <c r="AH242"/>
      <c r="AI242"/>
    </row>
    <row r="243" spans="34:35" ht="11.25" x14ac:dyDescent="0.15">
      <c r="AH243"/>
      <c r="AI243"/>
    </row>
    <row r="244" spans="34:35" ht="11.25" x14ac:dyDescent="0.15">
      <c r="AH244"/>
      <c r="AI244"/>
    </row>
    <row r="245" spans="34:35" ht="11.25" x14ac:dyDescent="0.15">
      <c r="AH245"/>
      <c r="AI245"/>
    </row>
    <row r="246" spans="34:35" ht="11.25" x14ac:dyDescent="0.15">
      <c r="AH246"/>
      <c r="AI246"/>
    </row>
    <row r="247" spans="34:35" ht="11.25" x14ac:dyDescent="0.15">
      <c r="AH247"/>
      <c r="AI247"/>
    </row>
    <row r="248" spans="34:35" ht="11.25" x14ac:dyDescent="0.15">
      <c r="AH248"/>
      <c r="AI248"/>
    </row>
    <row r="249" spans="34:35" ht="11.25" x14ac:dyDescent="0.15">
      <c r="AH249"/>
      <c r="AI249"/>
    </row>
    <row r="250" spans="34:35" ht="11.25" x14ac:dyDescent="0.15">
      <c r="AH250"/>
      <c r="AI250"/>
    </row>
    <row r="251" spans="34:35" ht="11.25" x14ac:dyDescent="0.15">
      <c r="AH251"/>
      <c r="AI251"/>
    </row>
    <row r="252" spans="34:35" ht="11.25" x14ac:dyDescent="0.15">
      <c r="AH252"/>
      <c r="AI252"/>
    </row>
    <row r="253" spans="34:35" ht="11.25" x14ac:dyDescent="0.15">
      <c r="AH253"/>
      <c r="AI253"/>
    </row>
    <row r="254" spans="34:35" ht="11.25" x14ac:dyDescent="0.15">
      <c r="AH254"/>
      <c r="AI254"/>
    </row>
    <row r="255" spans="34:35" ht="11.25" x14ac:dyDescent="0.15">
      <c r="AH255"/>
      <c r="AI255"/>
    </row>
    <row r="256" spans="34:35" ht="11.25" x14ac:dyDescent="0.15">
      <c r="AH256"/>
      <c r="AI256"/>
    </row>
    <row r="257" spans="34:35" ht="11.25" x14ac:dyDescent="0.15">
      <c r="AH257"/>
      <c r="AI257"/>
    </row>
    <row r="258" spans="34:35" ht="11.25" x14ac:dyDescent="0.15">
      <c r="AH258"/>
      <c r="AI258"/>
    </row>
    <row r="259" spans="34:35" ht="11.25" x14ac:dyDescent="0.15">
      <c r="AH259"/>
      <c r="AI259"/>
    </row>
    <row r="260" spans="34:35" ht="11.25" x14ac:dyDescent="0.15">
      <c r="AH260"/>
      <c r="AI260"/>
    </row>
    <row r="261" spans="34:35" ht="11.25" x14ac:dyDescent="0.15">
      <c r="AH261"/>
      <c r="AI261"/>
    </row>
    <row r="262" spans="34:35" ht="11.25" x14ac:dyDescent="0.15">
      <c r="AH262"/>
      <c r="AI262"/>
    </row>
    <row r="263" spans="34:35" ht="11.25" x14ac:dyDescent="0.15">
      <c r="AH263"/>
      <c r="AI263"/>
    </row>
    <row r="264" spans="34:35" ht="11.25" x14ac:dyDescent="0.15">
      <c r="AH264"/>
      <c r="AI264"/>
    </row>
    <row r="265" spans="34:35" ht="11.25" x14ac:dyDescent="0.15">
      <c r="AH265"/>
      <c r="AI265"/>
    </row>
    <row r="266" spans="34:35" ht="11.25" x14ac:dyDescent="0.15">
      <c r="AH266"/>
      <c r="AI266"/>
    </row>
    <row r="267" spans="34:35" ht="11.25" x14ac:dyDescent="0.15">
      <c r="AH267"/>
      <c r="AI267"/>
    </row>
    <row r="268" spans="34:35" ht="11.25" x14ac:dyDescent="0.15">
      <c r="AH268"/>
      <c r="AI268"/>
    </row>
    <row r="269" spans="34:35" ht="11.25" x14ac:dyDescent="0.15">
      <c r="AH269"/>
      <c r="AI269"/>
    </row>
    <row r="270" spans="34:35" ht="11.25" x14ac:dyDescent="0.15">
      <c r="AH270"/>
      <c r="AI270"/>
    </row>
    <row r="271" spans="34:35" ht="11.25" x14ac:dyDescent="0.15">
      <c r="AH271"/>
      <c r="AI271"/>
    </row>
    <row r="272" spans="34:35" ht="11.25" x14ac:dyDescent="0.15">
      <c r="AH272"/>
      <c r="AI272"/>
    </row>
    <row r="273" spans="34:35" ht="11.25" x14ac:dyDescent="0.15">
      <c r="AH273"/>
      <c r="AI273"/>
    </row>
    <row r="274" spans="34:35" ht="11.25" x14ac:dyDescent="0.15">
      <c r="AH274"/>
      <c r="AI274"/>
    </row>
    <row r="275" spans="34:35" ht="11.25" x14ac:dyDescent="0.15">
      <c r="AH275"/>
      <c r="AI275"/>
    </row>
    <row r="276" spans="34:35" ht="11.25" x14ac:dyDescent="0.15">
      <c r="AH276"/>
      <c r="AI276"/>
    </row>
    <row r="277" spans="34:35" ht="11.25" x14ac:dyDescent="0.15">
      <c r="AH277"/>
      <c r="AI277"/>
    </row>
    <row r="278" spans="34:35" ht="11.25" x14ac:dyDescent="0.15">
      <c r="AH278"/>
      <c r="AI278"/>
    </row>
    <row r="279" spans="34:35" ht="11.25" x14ac:dyDescent="0.15">
      <c r="AH279"/>
      <c r="AI279"/>
    </row>
    <row r="280" spans="34:35" ht="11.25" x14ac:dyDescent="0.15">
      <c r="AH280"/>
      <c r="AI280"/>
    </row>
    <row r="281" spans="34:35" ht="11.25" x14ac:dyDescent="0.15">
      <c r="AH281"/>
      <c r="AI281"/>
    </row>
    <row r="282" spans="34:35" ht="11.25" x14ac:dyDescent="0.15">
      <c r="AH282"/>
      <c r="AI282"/>
    </row>
    <row r="283" spans="34:35" ht="11.25" x14ac:dyDescent="0.15">
      <c r="AH283"/>
      <c r="AI283"/>
    </row>
    <row r="284" spans="34:35" ht="11.25" x14ac:dyDescent="0.15">
      <c r="AH284"/>
      <c r="AI284"/>
    </row>
    <row r="285" spans="34:35" ht="11.25" x14ac:dyDescent="0.15">
      <c r="AH285"/>
      <c r="AI285"/>
    </row>
    <row r="286" spans="34:35" ht="11.25" x14ac:dyDescent="0.15">
      <c r="AH286"/>
      <c r="AI286"/>
    </row>
    <row r="287" spans="34:35" ht="11.25" x14ac:dyDescent="0.15">
      <c r="AH287"/>
      <c r="AI287"/>
    </row>
    <row r="288" spans="34:35" ht="11.25" x14ac:dyDescent="0.15">
      <c r="AH288"/>
      <c r="AI288"/>
    </row>
    <row r="289" spans="34:35" ht="11.25" x14ac:dyDescent="0.15">
      <c r="AH289"/>
      <c r="AI289"/>
    </row>
    <row r="290" spans="34:35" ht="11.25" x14ac:dyDescent="0.15">
      <c r="AH290"/>
      <c r="AI290"/>
    </row>
    <row r="291" spans="34:35" ht="11.25" x14ac:dyDescent="0.15">
      <c r="AH291"/>
      <c r="AI291"/>
    </row>
    <row r="292" spans="34:35" ht="11.25" x14ac:dyDescent="0.15">
      <c r="AH292"/>
      <c r="AI292"/>
    </row>
    <row r="293" spans="34:35" ht="11.25" x14ac:dyDescent="0.15">
      <c r="AH293"/>
      <c r="AI293"/>
    </row>
    <row r="294" spans="34:35" ht="11.25" x14ac:dyDescent="0.15">
      <c r="AH294"/>
      <c r="AI294"/>
    </row>
    <row r="295" spans="34:35" ht="11.25" x14ac:dyDescent="0.15">
      <c r="AH295"/>
      <c r="AI295"/>
    </row>
    <row r="296" spans="34:35" ht="11.25" x14ac:dyDescent="0.15">
      <c r="AH296"/>
      <c r="AI296"/>
    </row>
    <row r="297" spans="34:35" ht="11.25" x14ac:dyDescent="0.15">
      <c r="AH297"/>
      <c r="AI297"/>
    </row>
    <row r="298" spans="34:35" ht="11.25" x14ac:dyDescent="0.15">
      <c r="AH298"/>
      <c r="AI298"/>
    </row>
    <row r="299" spans="34:35" ht="11.25" x14ac:dyDescent="0.15">
      <c r="AH299"/>
      <c r="AI299"/>
    </row>
    <row r="300" spans="34:35" ht="11.25" x14ac:dyDescent="0.15">
      <c r="AH300"/>
      <c r="AI300"/>
    </row>
    <row r="301" spans="34:35" ht="11.25" x14ac:dyDescent="0.15">
      <c r="AH301"/>
      <c r="AI301"/>
    </row>
    <row r="302" spans="34:35" ht="11.25" x14ac:dyDescent="0.15">
      <c r="AH302"/>
      <c r="AI302"/>
    </row>
    <row r="303" spans="34:35" ht="11.25" x14ac:dyDescent="0.15">
      <c r="AH303"/>
      <c r="AI303"/>
    </row>
    <row r="304" spans="34:35" ht="11.25" x14ac:dyDescent="0.15">
      <c r="AH304"/>
      <c r="AI304"/>
    </row>
    <row r="305" spans="34:35" ht="11.25" x14ac:dyDescent="0.15">
      <c r="AH305"/>
      <c r="AI305"/>
    </row>
    <row r="306" spans="34:35" ht="11.25" x14ac:dyDescent="0.15">
      <c r="AH306"/>
      <c r="AI306"/>
    </row>
    <row r="307" spans="34:35" ht="11.25" x14ac:dyDescent="0.15">
      <c r="AH307"/>
      <c r="AI307"/>
    </row>
    <row r="308" spans="34:35" ht="11.25" x14ac:dyDescent="0.15">
      <c r="AH308"/>
      <c r="AI308"/>
    </row>
    <row r="309" spans="34:35" ht="11.25" x14ac:dyDescent="0.15">
      <c r="AH309"/>
      <c r="AI309"/>
    </row>
    <row r="310" spans="34:35" ht="11.25" x14ac:dyDescent="0.15">
      <c r="AH310"/>
      <c r="AI310"/>
    </row>
    <row r="311" spans="34:35" ht="11.25" x14ac:dyDescent="0.15">
      <c r="AH311"/>
      <c r="AI311"/>
    </row>
    <row r="312" spans="34:35" ht="11.25" x14ac:dyDescent="0.15">
      <c r="AH312"/>
      <c r="AI312"/>
    </row>
    <row r="313" spans="34:35" ht="11.25" x14ac:dyDescent="0.15">
      <c r="AH313"/>
      <c r="AI313"/>
    </row>
    <row r="314" spans="34:35" ht="11.25" x14ac:dyDescent="0.15">
      <c r="AH314"/>
      <c r="AI314"/>
    </row>
    <row r="315" spans="34:35" ht="11.25" x14ac:dyDescent="0.15">
      <c r="AH315"/>
      <c r="AI315"/>
    </row>
    <row r="316" spans="34:35" ht="11.25" x14ac:dyDescent="0.15">
      <c r="AH316"/>
      <c r="AI316"/>
    </row>
    <row r="317" spans="34:35" ht="11.25" x14ac:dyDescent="0.15">
      <c r="AH317"/>
      <c r="AI317"/>
    </row>
    <row r="318" spans="34:35" ht="11.25" x14ac:dyDescent="0.15">
      <c r="AH318"/>
      <c r="AI318"/>
    </row>
    <row r="319" spans="34:35" ht="11.25" x14ac:dyDescent="0.15">
      <c r="AH319"/>
      <c r="AI319"/>
    </row>
    <row r="320" spans="34:35" ht="11.25" x14ac:dyDescent="0.15">
      <c r="AH320"/>
      <c r="AI320"/>
    </row>
    <row r="321" spans="34:35" ht="11.25" x14ac:dyDescent="0.15">
      <c r="AH321"/>
      <c r="AI321"/>
    </row>
    <row r="322" spans="34:35" ht="11.25" x14ac:dyDescent="0.15">
      <c r="AH322"/>
      <c r="AI322"/>
    </row>
    <row r="323" spans="34:35" ht="11.25" x14ac:dyDescent="0.15">
      <c r="AH323"/>
      <c r="AI323"/>
    </row>
    <row r="324" spans="34:35" ht="11.25" x14ac:dyDescent="0.15">
      <c r="AH324"/>
      <c r="AI324"/>
    </row>
    <row r="325" spans="34:35" ht="11.25" x14ac:dyDescent="0.15">
      <c r="AH325"/>
      <c r="AI325"/>
    </row>
    <row r="326" spans="34:35" ht="11.25" x14ac:dyDescent="0.15">
      <c r="AH326"/>
      <c r="AI326"/>
    </row>
    <row r="327" spans="34:35" ht="11.25" x14ac:dyDescent="0.15">
      <c r="AH327"/>
      <c r="AI327"/>
    </row>
    <row r="328" spans="34:35" ht="11.25" x14ac:dyDescent="0.15">
      <c r="AH328"/>
      <c r="AI328"/>
    </row>
    <row r="329" spans="34:35" ht="11.25" x14ac:dyDescent="0.15">
      <c r="AH329"/>
      <c r="AI329"/>
    </row>
    <row r="330" spans="34:35" ht="11.25" x14ac:dyDescent="0.15">
      <c r="AH330"/>
      <c r="AI330"/>
    </row>
    <row r="331" spans="34:35" ht="11.25" x14ac:dyDescent="0.15">
      <c r="AH331"/>
      <c r="AI331"/>
    </row>
    <row r="332" spans="34:35" ht="11.25" x14ac:dyDescent="0.15">
      <c r="AH332"/>
      <c r="AI332"/>
    </row>
    <row r="333" spans="34:35" ht="11.25" x14ac:dyDescent="0.15">
      <c r="AH333"/>
      <c r="AI333"/>
    </row>
    <row r="334" spans="34:35" ht="11.25" x14ac:dyDescent="0.15">
      <c r="AH334"/>
      <c r="AI334"/>
    </row>
    <row r="335" spans="34:35" ht="11.25" x14ac:dyDescent="0.15">
      <c r="AH335"/>
      <c r="AI335"/>
    </row>
    <row r="336" spans="34:35" ht="11.25" x14ac:dyDescent="0.15">
      <c r="AH336"/>
      <c r="AI336"/>
    </row>
    <row r="337" spans="34:35" ht="11.25" x14ac:dyDescent="0.15">
      <c r="AH337"/>
      <c r="AI337"/>
    </row>
    <row r="338" spans="34:35" ht="11.25" x14ac:dyDescent="0.15">
      <c r="AH338"/>
      <c r="AI338"/>
    </row>
    <row r="339" spans="34:35" ht="11.25" x14ac:dyDescent="0.15">
      <c r="AH339"/>
      <c r="AI339"/>
    </row>
    <row r="340" spans="34:35" ht="11.25" x14ac:dyDescent="0.15">
      <c r="AH340"/>
      <c r="AI340"/>
    </row>
    <row r="341" spans="34:35" ht="11.25" x14ac:dyDescent="0.15">
      <c r="AH341"/>
      <c r="AI341"/>
    </row>
    <row r="342" spans="34:35" ht="11.25" x14ac:dyDescent="0.15">
      <c r="AH342"/>
      <c r="AI342"/>
    </row>
    <row r="343" spans="34:35" ht="11.25" x14ac:dyDescent="0.15">
      <c r="AH343"/>
      <c r="AI343"/>
    </row>
    <row r="344" spans="34:35" ht="11.25" x14ac:dyDescent="0.15">
      <c r="AH344"/>
      <c r="AI344"/>
    </row>
    <row r="345" spans="34:35" ht="11.25" x14ac:dyDescent="0.15">
      <c r="AH345"/>
      <c r="AI345"/>
    </row>
    <row r="346" spans="34:35" ht="11.25" x14ac:dyDescent="0.15">
      <c r="AH346"/>
      <c r="AI346"/>
    </row>
    <row r="347" spans="34:35" ht="11.25" x14ac:dyDescent="0.15">
      <c r="AH347"/>
      <c r="AI347"/>
    </row>
    <row r="348" spans="34:35" ht="11.25" x14ac:dyDescent="0.15">
      <c r="AH348"/>
      <c r="AI348"/>
    </row>
    <row r="349" spans="34:35" ht="11.25" x14ac:dyDescent="0.15">
      <c r="AH349"/>
      <c r="AI349"/>
    </row>
    <row r="350" spans="34:35" ht="11.25" x14ac:dyDescent="0.15">
      <c r="AH350"/>
      <c r="AI350"/>
    </row>
    <row r="351" spans="34:35" ht="11.25" x14ac:dyDescent="0.15">
      <c r="AH351"/>
      <c r="AI351"/>
    </row>
    <row r="352" spans="34:35" ht="11.25" x14ac:dyDescent="0.15">
      <c r="AH352"/>
      <c r="AI352"/>
    </row>
    <row r="353" spans="34:35" ht="11.25" x14ac:dyDescent="0.15">
      <c r="AH353"/>
      <c r="AI353"/>
    </row>
    <row r="354" spans="34:35" ht="11.25" x14ac:dyDescent="0.15">
      <c r="AH354"/>
      <c r="AI354"/>
    </row>
    <row r="355" spans="34:35" ht="11.25" x14ac:dyDescent="0.15">
      <c r="AH355"/>
      <c r="AI355"/>
    </row>
    <row r="356" spans="34:35" ht="11.25" x14ac:dyDescent="0.15">
      <c r="AH356"/>
      <c r="AI356"/>
    </row>
    <row r="357" spans="34:35" ht="11.25" x14ac:dyDescent="0.15">
      <c r="AH357"/>
      <c r="AI357"/>
    </row>
    <row r="358" spans="34:35" ht="11.25" x14ac:dyDescent="0.15">
      <c r="AH358"/>
      <c r="AI358"/>
    </row>
    <row r="359" spans="34:35" ht="11.25" x14ac:dyDescent="0.15">
      <c r="AH359"/>
      <c r="AI359"/>
    </row>
    <row r="360" spans="34:35" ht="11.25" x14ac:dyDescent="0.15">
      <c r="AH360"/>
      <c r="AI360"/>
    </row>
    <row r="361" spans="34:35" ht="11.25" x14ac:dyDescent="0.15">
      <c r="AH361"/>
      <c r="AI361"/>
    </row>
    <row r="362" spans="34:35" ht="11.25" x14ac:dyDescent="0.15">
      <c r="AH362"/>
      <c r="AI362"/>
    </row>
    <row r="363" spans="34:35" ht="11.25" x14ac:dyDescent="0.15">
      <c r="AH363"/>
      <c r="AI363"/>
    </row>
    <row r="364" spans="34:35" ht="11.25" x14ac:dyDescent="0.15">
      <c r="AH364"/>
      <c r="AI364"/>
    </row>
    <row r="365" spans="34:35" ht="11.25" x14ac:dyDescent="0.15">
      <c r="AH365"/>
      <c r="AI365"/>
    </row>
    <row r="366" spans="34:35" ht="11.25" x14ac:dyDescent="0.15">
      <c r="AH366"/>
      <c r="AI366"/>
    </row>
    <row r="367" spans="34:35" ht="11.25" x14ac:dyDescent="0.15">
      <c r="AH367"/>
      <c r="AI367"/>
    </row>
    <row r="368" spans="34:35" ht="11.25" x14ac:dyDescent="0.15">
      <c r="AH368"/>
      <c r="AI368"/>
    </row>
    <row r="369" spans="34:35" ht="11.25" x14ac:dyDescent="0.15">
      <c r="AH369"/>
      <c r="AI369"/>
    </row>
    <row r="370" spans="34:35" ht="11.25" x14ac:dyDescent="0.15">
      <c r="AH370"/>
      <c r="AI370"/>
    </row>
    <row r="371" spans="34:35" ht="11.25" x14ac:dyDescent="0.15">
      <c r="AH371"/>
      <c r="AI371"/>
    </row>
    <row r="372" spans="34:35" ht="11.25" x14ac:dyDescent="0.15">
      <c r="AH372"/>
      <c r="AI372"/>
    </row>
    <row r="373" spans="34:35" ht="11.25" x14ac:dyDescent="0.15">
      <c r="AH373"/>
      <c r="AI373"/>
    </row>
    <row r="374" spans="34:35" ht="11.25" x14ac:dyDescent="0.15">
      <c r="AH374"/>
      <c r="AI374"/>
    </row>
    <row r="375" spans="34:35" ht="11.25" x14ac:dyDescent="0.15">
      <c r="AH375"/>
      <c r="AI375"/>
    </row>
    <row r="376" spans="34:35" ht="11.25" x14ac:dyDescent="0.15">
      <c r="AH376"/>
      <c r="AI376"/>
    </row>
    <row r="377" spans="34:35" ht="11.25" x14ac:dyDescent="0.15">
      <c r="AH377"/>
      <c r="AI377"/>
    </row>
    <row r="378" spans="34:35" ht="11.25" x14ac:dyDescent="0.15">
      <c r="AH378"/>
      <c r="AI378"/>
    </row>
    <row r="379" spans="34:35" ht="11.25" x14ac:dyDescent="0.15">
      <c r="AH379"/>
      <c r="AI379"/>
    </row>
    <row r="380" spans="34:35" ht="11.25" x14ac:dyDescent="0.15">
      <c r="AH380"/>
      <c r="AI380"/>
    </row>
    <row r="381" spans="34:35" ht="11.25" x14ac:dyDescent="0.15">
      <c r="AH381"/>
      <c r="AI381"/>
    </row>
    <row r="382" spans="34:35" ht="11.25" x14ac:dyDescent="0.15">
      <c r="AH382"/>
      <c r="AI382"/>
    </row>
    <row r="383" spans="34:35" ht="11.25" x14ac:dyDescent="0.15">
      <c r="AH383"/>
      <c r="AI383"/>
    </row>
    <row r="384" spans="34:35" ht="11.25" x14ac:dyDescent="0.15">
      <c r="AH384"/>
      <c r="AI384"/>
    </row>
    <row r="385" spans="34:35" ht="11.25" x14ac:dyDescent="0.15">
      <c r="AH385"/>
      <c r="AI385"/>
    </row>
    <row r="386" spans="34:35" ht="11.25" x14ac:dyDescent="0.15">
      <c r="AH386"/>
      <c r="AI386"/>
    </row>
    <row r="387" spans="34:35" ht="11.25" x14ac:dyDescent="0.15">
      <c r="AH387"/>
      <c r="AI387"/>
    </row>
    <row r="388" spans="34:35" ht="11.25" x14ac:dyDescent="0.15">
      <c r="AH388"/>
      <c r="AI388"/>
    </row>
    <row r="389" spans="34:35" ht="11.25" x14ac:dyDescent="0.15">
      <c r="AH389"/>
      <c r="AI389"/>
    </row>
    <row r="390" spans="34:35" ht="11.25" x14ac:dyDescent="0.15">
      <c r="AH390"/>
      <c r="AI390"/>
    </row>
    <row r="391" spans="34:35" ht="11.25" x14ac:dyDescent="0.15">
      <c r="AH391"/>
      <c r="AI391"/>
    </row>
    <row r="392" spans="34:35" ht="11.25" x14ac:dyDescent="0.15">
      <c r="AH392"/>
      <c r="AI392"/>
    </row>
    <row r="393" spans="34:35" ht="11.25" x14ac:dyDescent="0.15">
      <c r="AH393"/>
      <c r="AI393"/>
    </row>
    <row r="394" spans="34:35" ht="11.25" x14ac:dyDescent="0.15">
      <c r="AH394"/>
      <c r="AI394"/>
    </row>
    <row r="395" spans="34:35" ht="11.25" x14ac:dyDescent="0.15">
      <c r="AH395"/>
      <c r="AI395"/>
    </row>
    <row r="396" spans="34:35" ht="11.25" x14ac:dyDescent="0.15">
      <c r="AH396"/>
      <c r="AI396"/>
    </row>
    <row r="397" spans="34:35" ht="11.25" x14ac:dyDescent="0.15">
      <c r="AH397"/>
    </row>
    <row r="398" spans="34:35" ht="11.25" x14ac:dyDescent="0.15">
      <c r="AH398"/>
    </row>
    <row r="399" spans="34:35" ht="11.25" x14ac:dyDescent="0.15">
      <c r="AH399"/>
    </row>
    <row r="400" spans="34:35" ht="11.25" x14ac:dyDescent="0.15">
      <c r="AH400"/>
    </row>
    <row r="401" spans="34:34" ht="11.25" x14ac:dyDescent="0.15">
      <c r="AH401"/>
    </row>
    <row r="402" spans="34:34" ht="11.25" x14ac:dyDescent="0.15">
      <c r="AH402"/>
    </row>
    <row r="403" spans="34:34" ht="11.25" x14ac:dyDescent="0.15">
      <c r="AH403"/>
    </row>
    <row r="404" spans="34:34" ht="11.25" x14ac:dyDescent="0.15">
      <c r="AH404"/>
    </row>
    <row r="405" spans="34:34" ht="11.25" x14ac:dyDescent="0.15">
      <c r="AH405"/>
    </row>
    <row r="406" spans="34:34" ht="11.25" x14ac:dyDescent="0.15">
      <c r="AH406"/>
    </row>
    <row r="407" spans="34:34" ht="11.25" x14ac:dyDescent="0.15">
      <c r="AH407"/>
    </row>
    <row r="408" spans="34:34" ht="11.25" x14ac:dyDescent="0.15">
      <c r="AH408"/>
    </row>
    <row r="409" spans="34:34" ht="11.25" x14ac:dyDescent="0.15">
      <c r="AH409"/>
    </row>
    <row r="410" spans="34:34" ht="11.25" x14ac:dyDescent="0.15">
      <c r="AH410"/>
    </row>
    <row r="411" spans="34:34" ht="11.25" x14ac:dyDescent="0.15">
      <c r="AH411"/>
    </row>
    <row r="412" spans="34:34" ht="11.25" x14ac:dyDescent="0.15">
      <c r="AH412"/>
    </row>
    <row r="413" spans="34:34" ht="11.25" x14ac:dyDescent="0.15">
      <c r="AH413"/>
    </row>
    <row r="414" spans="34:34" ht="11.25" x14ac:dyDescent="0.15">
      <c r="AH414"/>
    </row>
    <row r="415" spans="34:34" ht="11.25" x14ac:dyDescent="0.15">
      <c r="AH415"/>
    </row>
    <row r="416" spans="34:34" ht="11.25" x14ac:dyDescent="0.15">
      <c r="AH416"/>
    </row>
    <row r="417" spans="34:34" ht="11.25" x14ac:dyDescent="0.15">
      <c r="AH417"/>
    </row>
    <row r="418" spans="34:34" ht="11.25" x14ac:dyDescent="0.15">
      <c r="AH418"/>
    </row>
    <row r="419" spans="34:34" ht="11.25" x14ac:dyDescent="0.15">
      <c r="AH419"/>
    </row>
    <row r="420" spans="34:34" ht="11.25" x14ac:dyDescent="0.15">
      <c r="AH420"/>
    </row>
    <row r="421" spans="34:34" ht="11.25" x14ac:dyDescent="0.15">
      <c r="AH421"/>
    </row>
    <row r="422" spans="34:34" ht="11.25" x14ac:dyDescent="0.15">
      <c r="AH422"/>
    </row>
    <row r="423" spans="34:34" ht="11.25" x14ac:dyDescent="0.15">
      <c r="AH423"/>
    </row>
    <row r="424" spans="34:34" ht="11.25" x14ac:dyDescent="0.15">
      <c r="AH424"/>
    </row>
    <row r="425" spans="34:34" ht="11.25" x14ac:dyDescent="0.15">
      <c r="AH425"/>
    </row>
    <row r="426" spans="34:34" ht="11.25" x14ac:dyDescent="0.15">
      <c r="AH426"/>
    </row>
    <row r="427" spans="34:34" ht="11.25" x14ac:dyDescent="0.15">
      <c r="AH427"/>
    </row>
    <row r="428" spans="34:34" ht="11.25" x14ac:dyDescent="0.15">
      <c r="AH428"/>
    </row>
    <row r="429" spans="34:34" ht="11.25" x14ac:dyDescent="0.15">
      <c r="AH429"/>
    </row>
    <row r="430" spans="34:34" ht="11.25" x14ac:dyDescent="0.15">
      <c r="AH430"/>
    </row>
    <row r="431" spans="34:34" ht="11.25" x14ac:dyDescent="0.15">
      <c r="AH431"/>
    </row>
    <row r="432" spans="34:34" ht="11.25" x14ac:dyDescent="0.15">
      <c r="AH432"/>
    </row>
    <row r="433" spans="34:34" ht="11.25" x14ac:dyDescent="0.15">
      <c r="AH433"/>
    </row>
    <row r="434" spans="34:34" ht="11.25" x14ac:dyDescent="0.15">
      <c r="AH434"/>
    </row>
    <row r="435" spans="34:34" ht="11.25" x14ac:dyDescent="0.15">
      <c r="AH435"/>
    </row>
    <row r="436" spans="34:34" ht="11.25" x14ac:dyDescent="0.15">
      <c r="AH436"/>
    </row>
    <row r="437" spans="34:34" ht="11.25" x14ac:dyDescent="0.15">
      <c r="AH437"/>
    </row>
    <row r="438" spans="34:34" ht="11.25" x14ac:dyDescent="0.15">
      <c r="AH438"/>
    </row>
    <row r="439" spans="34:34" ht="11.25" x14ac:dyDescent="0.15">
      <c r="AH439"/>
    </row>
    <row r="440" spans="34:34" ht="11.25" x14ac:dyDescent="0.15">
      <c r="AH440"/>
    </row>
    <row r="441" spans="34:34" ht="11.25" x14ac:dyDescent="0.15">
      <c r="AH441"/>
    </row>
    <row r="442" spans="34:34" ht="11.25" x14ac:dyDescent="0.15">
      <c r="AH442"/>
    </row>
    <row r="443" spans="34:34" ht="11.25" x14ac:dyDescent="0.15">
      <c r="AH443"/>
    </row>
    <row r="444" spans="34:34" ht="11.25" x14ac:dyDescent="0.15">
      <c r="AH444"/>
    </row>
    <row r="445" spans="34:34" ht="11.25" x14ac:dyDescent="0.15">
      <c r="AH445"/>
    </row>
    <row r="446" spans="34:34" ht="11.25" x14ac:dyDescent="0.15">
      <c r="AH446"/>
    </row>
    <row r="447" spans="34:34" ht="11.25" x14ac:dyDescent="0.15">
      <c r="AH447"/>
    </row>
    <row r="448" spans="34:34" ht="11.25" x14ac:dyDescent="0.15">
      <c r="AH448"/>
    </row>
    <row r="449" spans="34:34" ht="11.25" x14ac:dyDescent="0.15">
      <c r="AH449"/>
    </row>
    <row r="450" spans="34:34" ht="11.25" x14ac:dyDescent="0.15">
      <c r="AH450"/>
    </row>
    <row r="451" spans="34:34" ht="11.25" x14ac:dyDescent="0.15">
      <c r="AH451"/>
    </row>
    <row r="452" spans="34:34" ht="11.25" x14ac:dyDescent="0.15">
      <c r="AH452"/>
    </row>
    <row r="453" spans="34:34" ht="11.25" x14ac:dyDescent="0.15">
      <c r="AH453"/>
    </row>
    <row r="454" spans="34:34" ht="11.25" x14ac:dyDescent="0.15">
      <c r="AH454"/>
    </row>
    <row r="455" spans="34:34" ht="11.25" x14ac:dyDescent="0.15">
      <c r="AH455"/>
    </row>
    <row r="456" spans="34:34" ht="11.25" x14ac:dyDescent="0.15">
      <c r="AH456"/>
    </row>
    <row r="457" spans="34:34" ht="11.25" x14ac:dyDescent="0.15">
      <c r="AH457"/>
    </row>
    <row r="458" spans="34:34" ht="11.25" x14ac:dyDescent="0.15">
      <c r="AH458"/>
    </row>
    <row r="459" spans="34:34" ht="11.25" x14ac:dyDescent="0.15">
      <c r="AH459"/>
    </row>
    <row r="460" spans="34:34" ht="11.25" x14ac:dyDescent="0.15">
      <c r="AH460"/>
    </row>
    <row r="461" spans="34:34" ht="11.25" x14ac:dyDescent="0.15">
      <c r="AH461"/>
    </row>
    <row r="462" spans="34:34" ht="11.25" x14ac:dyDescent="0.15">
      <c r="AH462"/>
    </row>
    <row r="463" spans="34:34" ht="11.25" x14ac:dyDescent="0.15">
      <c r="AH463"/>
    </row>
    <row r="464" spans="34:34" ht="11.25" x14ac:dyDescent="0.15">
      <c r="AH464"/>
    </row>
    <row r="465" spans="34:34" ht="11.25" x14ac:dyDescent="0.15">
      <c r="AH465"/>
    </row>
    <row r="466" spans="34:34" ht="11.25" x14ac:dyDescent="0.15">
      <c r="AH466"/>
    </row>
    <row r="467" spans="34:34" ht="11.25" x14ac:dyDescent="0.15">
      <c r="AH467"/>
    </row>
    <row r="468" spans="34:34" ht="11.25" x14ac:dyDescent="0.15">
      <c r="AH468"/>
    </row>
    <row r="469" spans="34:34" ht="11.25" x14ac:dyDescent="0.15">
      <c r="AH469"/>
    </row>
    <row r="470" spans="34:34" ht="11.25" x14ac:dyDescent="0.15">
      <c r="AH470"/>
    </row>
    <row r="471" spans="34:34" ht="11.25" x14ac:dyDescent="0.15">
      <c r="AH471"/>
    </row>
    <row r="472" spans="34:34" ht="11.25" x14ac:dyDescent="0.15">
      <c r="AH472"/>
    </row>
    <row r="473" spans="34:34" ht="11.25" x14ac:dyDescent="0.15">
      <c r="AH473"/>
    </row>
    <row r="474" spans="34:34" ht="11.25" x14ac:dyDescent="0.15">
      <c r="AH474"/>
    </row>
    <row r="475" spans="34:34" ht="11.25" x14ac:dyDescent="0.15">
      <c r="AH475"/>
    </row>
    <row r="476" spans="34:34" ht="11.25" x14ac:dyDescent="0.15">
      <c r="AH476"/>
    </row>
    <row r="477" spans="34:34" ht="11.25" x14ac:dyDescent="0.15">
      <c r="AH477"/>
    </row>
    <row r="478" spans="34:34" ht="11.25" x14ac:dyDescent="0.15">
      <c r="AH478"/>
    </row>
    <row r="479" spans="34:34" ht="11.25" x14ac:dyDescent="0.15">
      <c r="AH479"/>
    </row>
    <row r="480" spans="34:34" ht="11.25" x14ac:dyDescent="0.15">
      <c r="AH480"/>
    </row>
    <row r="481" spans="34:34" ht="11.25" x14ac:dyDescent="0.15">
      <c r="AH481"/>
    </row>
    <row r="482" spans="34:34" ht="11.25" x14ac:dyDescent="0.15">
      <c r="AH482"/>
    </row>
    <row r="483" spans="34:34" ht="11.25" x14ac:dyDescent="0.15">
      <c r="AH483"/>
    </row>
    <row r="484" spans="34:34" ht="11.25" x14ac:dyDescent="0.15">
      <c r="AH484"/>
    </row>
    <row r="485" spans="34:34" ht="11.25" x14ac:dyDescent="0.15">
      <c r="AH485"/>
    </row>
    <row r="486" spans="34:34" ht="11.25" x14ac:dyDescent="0.15">
      <c r="AH486"/>
    </row>
    <row r="487" spans="34:34" ht="11.25" x14ac:dyDescent="0.15">
      <c r="AH487"/>
    </row>
    <row r="488" spans="34:34" ht="11.25" x14ac:dyDescent="0.15">
      <c r="AH488"/>
    </row>
    <row r="489" spans="34:34" ht="11.25" x14ac:dyDescent="0.15">
      <c r="AH489"/>
    </row>
    <row r="490" spans="34:34" ht="11.25" x14ac:dyDescent="0.15">
      <c r="AH490"/>
    </row>
    <row r="491" spans="34:34" ht="11.25" x14ac:dyDescent="0.15">
      <c r="AH491"/>
    </row>
    <row r="492" spans="34:34" ht="11.25" x14ac:dyDescent="0.15">
      <c r="AH492"/>
    </row>
    <row r="493" spans="34:34" ht="11.25" x14ac:dyDescent="0.15">
      <c r="AH493"/>
    </row>
    <row r="494" spans="34:34" ht="11.25" x14ac:dyDescent="0.15">
      <c r="AH494"/>
    </row>
    <row r="495" spans="34:34" ht="11.25" x14ac:dyDescent="0.15">
      <c r="AH495"/>
    </row>
    <row r="496" spans="34:34" ht="11.25" x14ac:dyDescent="0.15">
      <c r="AH496"/>
    </row>
    <row r="497" spans="34:34" ht="11.25" x14ac:dyDescent="0.15">
      <c r="AH497"/>
    </row>
    <row r="498" spans="34:34" ht="11.25" x14ac:dyDescent="0.15">
      <c r="AH498"/>
    </row>
    <row r="499" spans="34:34" ht="11.25" x14ac:dyDescent="0.15">
      <c r="AH499"/>
    </row>
    <row r="500" spans="34:34" ht="11.25" x14ac:dyDescent="0.15">
      <c r="AH500"/>
    </row>
    <row r="501" spans="34:34" ht="11.25" x14ac:dyDescent="0.15">
      <c r="AH501"/>
    </row>
    <row r="502" spans="34:34" ht="11.25" x14ac:dyDescent="0.15">
      <c r="AH502"/>
    </row>
    <row r="503" spans="34:34" ht="11.25" x14ac:dyDescent="0.15">
      <c r="AH503"/>
    </row>
    <row r="504" spans="34:34" ht="11.25" x14ac:dyDescent="0.15">
      <c r="AH504"/>
    </row>
    <row r="505" spans="34:34" ht="11.25" x14ac:dyDescent="0.15">
      <c r="AH505"/>
    </row>
    <row r="506" spans="34:34" ht="11.25" x14ac:dyDescent="0.15">
      <c r="AH506"/>
    </row>
    <row r="507" spans="34:34" ht="11.25" x14ac:dyDescent="0.15">
      <c r="AH507"/>
    </row>
    <row r="508" spans="34:34" ht="11.25" x14ac:dyDescent="0.15">
      <c r="AH508"/>
    </row>
    <row r="509" spans="34:34" ht="11.25" x14ac:dyDescent="0.15">
      <c r="AH509"/>
    </row>
    <row r="510" spans="34:34" ht="11.25" x14ac:dyDescent="0.15">
      <c r="AH510"/>
    </row>
    <row r="511" spans="34:34" ht="11.25" x14ac:dyDescent="0.15">
      <c r="AH511"/>
    </row>
    <row r="512" spans="34:34" ht="11.25" x14ac:dyDescent="0.15">
      <c r="AH512"/>
    </row>
    <row r="513" spans="34:34" ht="11.25" x14ac:dyDescent="0.15">
      <c r="AH513"/>
    </row>
    <row r="514" spans="34:34" ht="11.25" x14ac:dyDescent="0.15">
      <c r="AH514"/>
    </row>
    <row r="515" spans="34:34" ht="11.25" x14ac:dyDescent="0.15">
      <c r="AH515"/>
    </row>
    <row r="516" spans="34:34" ht="11.25" x14ac:dyDescent="0.15">
      <c r="AH516"/>
    </row>
    <row r="517" spans="34:34" ht="11.25" x14ac:dyDescent="0.15">
      <c r="AH517"/>
    </row>
    <row r="518" spans="34:34" ht="11.25" x14ac:dyDescent="0.15">
      <c r="AH518"/>
    </row>
    <row r="519" spans="34:34" ht="11.25" x14ac:dyDescent="0.15">
      <c r="AH519"/>
    </row>
    <row r="520" spans="34:34" ht="11.25" x14ac:dyDescent="0.15">
      <c r="AH520"/>
    </row>
    <row r="521" spans="34:34" ht="11.25" x14ac:dyDescent="0.15">
      <c r="AH521"/>
    </row>
    <row r="522" spans="34:34" ht="11.25" x14ac:dyDescent="0.15">
      <c r="AH522"/>
    </row>
    <row r="523" spans="34:34" ht="11.25" x14ac:dyDescent="0.15">
      <c r="AH523"/>
    </row>
    <row r="524" spans="34:34" ht="11.25" x14ac:dyDescent="0.15">
      <c r="AH524"/>
    </row>
    <row r="525" spans="34:34" ht="11.25" x14ac:dyDescent="0.15">
      <c r="AH525"/>
    </row>
    <row r="526" spans="34:34" ht="11.25" x14ac:dyDescent="0.15">
      <c r="AH526"/>
    </row>
    <row r="527" spans="34:34" ht="11.25" x14ac:dyDescent="0.15">
      <c r="AH527"/>
    </row>
    <row r="528" spans="34:34" ht="11.25" x14ac:dyDescent="0.15">
      <c r="AH528"/>
    </row>
    <row r="529" spans="34:34" ht="11.25" x14ac:dyDescent="0.15">
      <c r="AH529"/>
    </row>
    <row r="530" spans="34:34" ht="11.25" x14ac:dyDescent="0.15">
      <c r="AH530"/>
    </row>
    <row r="531" spans="34:34" ht="11.25" x14ac:dyDescent="0.15">
      <c r="AH531"/>
    </row>
    <row r="532" spans="34:34" ht="11.25" x14ac:dyDescent="0.15">
      <c r="AH532"/>
    </row>
    <row r="533" spans="34:34" ht="11.25" x14ac:dyDescent="0.15">
      <c r="AH533"/>
    </row>
    <row r="534" spans="34:34" ht="11.25" x14ac:dyDescent="0.15">
      <c r="AH534"/>
    </row>
    <row r="535" spans="34:34" ht="11.25" x14ac:dyDescent="0.15">
      <c r="AH535"/>
    </row>
    <row r="536" spans="34:34" ht="11.25" x14ac:dyDescent="0.15">
      <c r="AH536"/>
    </row>
    <row r="537" spans="34:34" ht="11.25" x14ac:dyDescent="0.15">
      <c r="AH537"/>
    </row>
    <row r="538" spans="34:34" ht="11.25" x14ac:dyDescent="0.15">
      <c r="AH538"/>
    </row>
    <row r="539" spans="34:34" ht="11.25" x14ac:dyDescent="0.15">
      <c r="AH539"/>
    </row>
    <row r="540" spans="34:34" ht="11.25" x14ac:dyDescent="0.15">
      <c r="AH540"/>
    </row>
    <row r="541" spans="34:34" ht="11.25" x14ac:dyDescent="0.15">
      <c r="AH541"/>
    </row>
    <row r="542" spans="34:34" ht="11.25" x14ac:dyDescent="0.15">
      <c r="AH542"/>
    </row>
    <row r="543" spans="34:34" ht="11.25" x14ac:dyDescent="0.15">
      <c r="AH543"/>
    </row>
    <row r="544" spans="34:34" ht="11.25" x14ac:dyDescent="0.15">
      <c r="AH544"/>
    </row>
    <row r="545" spans="34:34" ht="11.25" x14ac:dyDescent="0.15">
      <c r="AH545"/>
    </row>
    <row r="546" spans="34:34" ht="11.25" x14ac:dyDescent="0.15">
      <c r="AH546"/>
    </row>
    <row r="547" spans="34:34" ht="11.25" x14ac:dyDescent="0.15">
      <c r="AH547"/>
    </row>
    <row r="548" spans="34:34" ht="11.25" x14ac:dyDescent="0.15">
      <c r="AH548"/>
    </row>
    <row r="549" spans="34:34" ht="11.25" x14ac:dyDescent="0.15">
      <c r="AH549"/>
    </row>
    <row r="550" spans="34:34" ht="11.25" x14ac:dyDescent="0.15">
      <c r="AH550"/>
    </row>
    <row r="551" spans="34:34" ht="11.25" x14ac:dyDescent="0.15">
      <c r="AH551"/>
    </row>
    <row r="552" spans="34:34" ht="11.25" x14ac:dyDescent="0.15">
      <c r="AH552"/>
    </row>
    <row r="553" spans="34:34" ht="11.25" x14ac:dyDescent="0.15">
      <c r="AH553"/>
    </row>
    <row r="554" spans="34:34" ht="11.25" x14ac:dyDescent="0.15">
      <c r="AH554"/>
    </row>
    <row r="555" spans="34:34" ht="11.25" x14ac:dyDescent="0.15">
      <c r="AH555"/>
    </row>
    <row r="556" spans="34:34" ht="11.25" x14ac:dyDescent="0.15">
      <c r="AH556"/>
    </row>
    <row r="557" spans="34:34" ht="11.25" x14ac:dyDescent="0.15">
      <c r="AH557"/>
    </row>
    <row r="558" spans="34:34" ht="11.25" x14ac:dyDescent="0.15">
      <c r="AH558"/>
    </row>
    <row r="559" spans="34:34" ht="11.25" x14ac:dyDescent="0.15">
      <c r="AH559"/>
    </row>
    <row r="560" spans="34:34" ht="11.25" x14ac:dyDescent="0.15">
      <c r="AH560"/>
    </row>
    <row r="561" spans="34:34" ht="11.25" x14ac:dyDescent="0.15">
      <c r="AH561"/>
    </row>
    <row r="562" spans="34:34" ht="11.25" x14ac:dyDescent="0.15">
      <c r="AH562"/>
    </row>
    <row r="563" spans="34:34" ht="11.25" x14ac:dyDescent="0.15">
      <c r="AH563"/>
    </row>
    <row r="564" spans="34:34" ht="11.25" x14ac:dyDescent="0.15">
      <c r="AH564"/>
    </row>
    <row r="565" spans="34:34" ht="11.25" x14ac:dyDescent="0.15">
      <c r="AH565"/>
    </row>
    <row r="566" spans="34:34" ht="11.25" x14ac:dyDescent="0.15">
      <c r="AH566"/>
    </row>
    <row r="567" spans="34:34" ht="11.25" x14ac:dyDescent="0.15">
      <c r="AH567"/>
    </row>
    <row r="568" spans="34:34" ht="11.25" x14ac:dyDescent="0.15">
      <c r="AH568"/>
    </row>
    <row r="569" spans="34:34" ht="11.25" x14ac:dyDescent="0.15">
      <c r="AH569"/>
    </row>
    <row r="570" spans="34:34" ht="11.25" x14ac:dyDescent="0.15">
      <c r="AH570"/>
    </row>
    <row r="571" spans="34:34" ht="11.25" x14ac:dyDescent="0.15">
      <c r="AH571"/>
    </row>
    <row r="572" spans="34:34" ht="11.25" x14ac:dyDescent="0.15">
      <c r="AH572"/>
    </row>
    <row r="573" spans="34:34" ht="11.25" x14ac:dyDescent="0.15">
      <c r="AH573"/>
    </row>
    <row r="574" spans="34:34" ht="11.25" x14ac:dyDescent="0.15">
      <c r="AH574"/>
    </row>
    <row r="575" spans="34:34" ht="11.25" x14ac:dyDescent="0.15">
      <c r="AH575"/>
    </row>
    <row r="576" spans="34:34" ht="11.25" x14ac:dyDescent="0.15">
      <c r="AH576"/>
    </row>
    <row r="577" spans="34:34" ht="11.25" x14ac:dyDescent="0.15">
      <c r="AH577"/>
    </row>
    <row r="578" spans="34:34" ht="11.25" x14ac:dyDescent="0.15">
      <c r="AH578"/>
    </row>
    <row r="579" spans="34:34" ht="11.25" x14ac:dyDescent="0.15">
      <c r="AH579"/>
    </row>
    <row r="580" spans="34:34" ht="11.25" x14ac:dyDescent="0.15">
      <c r="AH580"/>
    </row>
    <row r="581" spans="34:34" ht="11.25" x14ac:dyDescent="0.15">
      <c r="AH581"/>
    </row>
    <row r="582" spans="34:34" ht="11.25" x14ac:dyDescent="0.15">
      <c r="AH582"/>
    </row>
    <row r="583" spans="34:34" ht="11.25" x14ac:dyDescent="0.15">
      <c r="AH583"/>
    </row>
    <row r="584" spans="34:34" ht="11.25" x14ac:dyDescent="0.15">
      <c r="AH584"/>
    </row>
    <row r="585" spans="34:34" ht="11.25" x14ac:dyDescent="0.15">
      <c r="AH585"/>
    </row>
    <row r="586" spans="34:34" ht="11.25" x14ac:dyDescent="0.15">
      <c r="AH586"/>
    </row>
    <row r="587" spans="34:34" ht="11.25" x14ac:dyDescent="0.15">
      <c r="AH587"/>
    </row>
    <row r="588" spans="34:34" ht="11.25" x14ac:dyDescent="0.15">
      <c r="AH588"/>
    </row>
    <row r="589" spans="34:34" ht="11.25" x14ac:dyDescent="0.15">
      <c r="AH589"/>
    </row>
    <row r="590" spans="34:34" ht="11.25" x14ac:dyDescent="0.15">
      <c r="AH590"/>
    </row>
    <row r="591" spans="34:34" ht="11.25" x14ac:dyDescent="0.15">
      <c r="AH591"/>
    </row>
    <row r="592" spans="34:34" ht="11.25" x14ac:dyDescent="0.15">
      <c r="AH592"/>
    </row>
    <row r="593" spans="34:34" ht="11.25" x14ac:dyDescent="0.15">
      <c r="AH593"/>
    </row>
    <row r="594" spans="34:34" ht="11.25" x14ac:dyDescent="0.15">
      <c r="AH594"/>
    </row>
    <row r="595" spans="34:34" ht="11.25" x14ac:dyDescent="0.15">
      <c r="AH595"/>
    </row>
    <row r="596" spans="34:34" ht="11.25" x14ac:dyDescent="0.15">
      <c r="AH596"/>
    </row>
    <row r="597" spans="34:34" ht="11.25" x14ac:dyDescent="0.15">
      <c r="AH597"/>
    </row>
    <row r="598" spans="34:34" ht="11.25" x14ac:dyDescent="0.15">
      <c r="AH598"/>
    </row>
    <row r="599" spans="34:34" ht="11.25" x14ac:dyDescent="0.15">
      <c r="AH599"/>
    </row>
    <row r="600" spans="34:34" ht="11.25" x14ac:dyDescent="0.15">
      <c r="AH600"/>
    </row>
    <row r="601" spans="34:34" ht="11.25" x14ac:dyDescent="0.15">
      <c r="AH601"/>
    </row>
    <row r="602" spans="34:34" ht="11.25" x14ac:dyDescent="0.15">
      <c r="AH602"/>
    </row>
    <row r="603" spans="34:34" ht="11.25" x14ac:dyDescent="0.15">
      <c r="AH603"/>
    </row>
    <row r="604" spans="34:34" ht="11.25" x14ac:dyDescent="0.15">
      <c r="AH604"/>
    </row>
    <row r="605" spans="34:34" ht="11.25" x14ac:dyDescent="0.15">
      <c r="AH605"/>
    </row>
    <row r="606" spans="34:34" ht="11.25" x14ac:dyDescent="0.15">
      <c r="AH606"/>
    </row>
    <row r="607" spans="34:34" ht="11.25" x14ac:dyDescent="0.15">
      <c r="AH607"/>
    </row>
    <row r="608" spans="34:34" ht="11.25" x14ac:dyDescent="0.15">
      <c r="AH608"/>
    </row>
    <row r="609" spans="34:34" ht="11.25" x14ac:dyDescent="0.15">
      <c r="AH609"/>
    </row>
    <row r="610" spans="34:34" ht="11.25" x14ac:dyDescent="0.15">
      <c r="AH610"/>
    </row>
    <row r="611" spans="34:34" ht="11.25" x14ac:dyDescent="0.15">
      <c r="AH611"/>
    </row>
    <row r="612" spans="34:34" ht="11.25" x14ac:dyDescent="0.15">
      <c r="AH612"/>
    </row>
    <row r="613" spans="34:34" ht="11.25" x14ac:dyDescent="0.15">
      <c r="AH613"/>
    </row>
    <row r="614" spans="34:34" ht="11.25" x14ac:dyDescent="0.15">
      <c r="AH614"/>
    </row>
    <row r="615" spans="34:34" ht="11.25" x14ac:dyDescent="0.15">
      <c r="AH615"/>
    </row>
    <row r="616" spans="34:34" ht="11.25" x14ac:dyDescent="0.15">
      <c r="AH616"/>
    </row>
    <row r="617" spans="34:34" ht="11.25" x14ac:dyDescent="0.15">
      <c r="AH617"/>
    </row>
    <row r="618" spans="34:34" ht="11.25" x14ac:dyDescent="0.15">
      <c r="AH618"/>
    </row>
    <row r="619" spans="34:34" ht="11.25" x14ac:dyDescent="0.15">
      <c r="AH619"/>
    </row>
    <row r="620" spans="34:34" ht="11.25" x14ac:dyDescent="0.15">
      <c r="AH620"/>
    </row>
    <row r="621" spans="34:34" ht="11.25" x14ac:dyDescent="0.15">
      <c r="AH621"/>
    </row>
    <row r="622" spans="34:34" ht="11.25" x14ac:dyDescent="0.15">
      <c r="AH622"/>
    </row>
    <row r="623" spans="34:34" ht="11.25" x14ac:dyDescent="0.15">
      <c r="AH623"/>
    </row>
    <row r="624" spans="34:34" ht="11.25" x14ac:dyDescent="0.15">
      <c r="AH624"/>
    </row>
    <row r="625" spans="34:34" ht="11.25" x14ac:dyDescent="0.15">
      <c r="AH625"/>
    </row>
    <row r="626" spans="34:34" ht="11.25" x14ac:dyDescent="0.15">
      <c r="AH626"/>
    </row>
    <row r="627" spans="34:34" ht="11.25" x14ac:dyDescent="0.15">
      <c r="AH627"/>
    </row>
    <row r="628" spans="34:34" ht="11.25" x14ac:dyDescent="0.15">
      <c r="AH628"/>
    </row>
    <row r="629" spans="34:34" ht="11.25" x14ac:dyDescent="0.15">
      <c r="AH629"/>
    </row>
    <row r="630" spans="34:34" ht="11.25" x14ac:dyDescent="0.15">
      <c r="AH630"/>
    </row>
    <row r="631" spans="34:34" ht="11.25" x14ac:dyDescent="0.15">
      <c r="AH631"/>
    </row>
    <row r="632" spans="34:34" ht="11.25" x14ac:dyDescent="0.15">
      <c r="AH632"/>
    </row>
    <row r="633" spans="34:34" ht="11.25" x14ac:dyDescent="0.15">
      <c r="AH633"/>
    </row>
    <row r="634" spans="34:34" ht="11.25" x14ac:dyDescent="0.15">
      <c r="AH634"/>
    </row>
    <row r="635" spans="34:34" ht="11.25" x14ac:dyDescent="0.15">
      <c r="AH635"/>
    </row>
    <row r="636" spans="34:34" ht="11.25" x14ac:dyDescent="0.15">
      <c r="AH636"/>
    </row>
    <row r="637" spans="34:34" ht="11.25" x14ac:dyDescent="0.15">
      <c r="AH637"/>
    </row>
    <row r="638" spans="34:34" ht="11.25" x14ac:dyDescent="0.15">
      <c r="AH638"/>
    </row>
    <row r="639" spans="34:34" ht="11.25" x14ac:dyDescent="0.15">
      <c r="AH639"/>
    </row>
    <row r="640" spans="34:34" ht="11.25" x14ac:dyDescent="0.15">
      <c r="AH640"/>
    </row>
    <row r="641" spans="34:34" ht="11.25" x14ac:dyDescent="0.15">
      <c r="AH641"/>
    </row>
    <row r="642" spans="34:34" ht="11.25" x14ac:dyDescent="0.15">
      <c r="AH642"/>
    </row>
    <row r="643" spans="34:34" ht="11.25" x14ac:dyDescent="0.15">
      <c r="AH643"/>
    </row>
    <row r="644" spans="34:34" ht="11.25" x14ac:dyDescent="0.15">
      <c r="AH644"/>
    </row>
    <row r="645" spans="34:34" ht="11.25" x14ac:dyDescent="0.15">
      <c r="AH645"/>
    </row>
    <row r="646" spans="34:34" ht="11.25" x14ac:dyDescent="0.15">
      <c r="AH646"/>
    </row>
    <row r="647" spans="34:34" ht="11.25" x14ac:dyDescent="0.15">
      <c r="AH647"/>
    </row>
    <row r="648" spans="34:34" ht="11.25" x14ac:dyDescent="0.15">
      <c r="AH648"/>
    </row>
    <row r="649" spans="34:34" ht="11.25" x14ac:dyDescent="0.15">
      <c r="AH649"/>
    </row>
    <row r="650" spans="34:34" ht="11.25" x14ac:dyDescent="0.15">
      <c r="AH650"/>
    </row>
    <row r="651" spans="34:34" ht="11.25" x14ac:dyDescent="0.15">
      <c r="AH651"/>
    </row>
    <row r="652" spans="34:34" ht="11.25" x14ac:dyDescent="0.15">
      <c r="AH652"/>
    </row>
    <row r="653" spans="34:34" ht="11.25" x14ac:dyDescent="0.15">
      <c r="AH653"/>
    </row>
    <row r="654" spans="34:34" ht="11.25" x14ac:dyDescent="0.15">
      <c r="AH654"/>
    </row>
    <row r="655" spans="34:34" ht="11.25" x14ac:dyDescent="0.15">
      <c r="AH655"/>
    </row>
    <row r="656" spans="34:34" ht="11.25" x14ac:dyDescent="0.15">
      <c r="AH656"/>
    </row>
    <row r="657" spans="34:34" ht="11.25" x14ac:dyDescent="0.15">
      <c r="AH657"/>
    </row>
    <row r="658" spans="34:34" ht="11.25" x14ac:dyDescent="0.15">
      <c r="AH658"/>
    </row>
    <row r="659" spans="34:34" ht="11.25" x14ac:dyDescent="0.15">
      <c r="AH659"/>
    </row>
    <row r="660" spans="34:34" ht="11.25" x14ac:dyDescent="0.15">
      <c r="AH660"/>
    </row>
    <row r="661" spans="34:34" ht="11.25" x14ac:dyDescent="0.15">
      <c r="AH661"/>
    </row>
    <row r="662" spans="34:34" ht="11.25" x14ac:dyDescent="0.15">
      <c r="AH662"/>
    </row>
    <row r="663" spans="34:34" ht="11.25" x14ac:dyDescent="0.15">
      <c r="AH663"/>
    </row>
    <row r="664" spans="34:34" ht="11.25" x14ac:dyDescent="0.15">
      <c r="AH664"/>
    </row>
    <row r="665" spans="34:34" ht="11.25" x14ac:dyDescent="0.15">
      <c r="AH665"/>
    </row>
    <row r="666" spans="34:34" ht="11.25" x14ac:dyDescent="0.15">
      <c r="AH666"/>
    </row>
    <row r="667" spans="34:34" ht="11.25" x14ac:dyDescent="0.15">
      <c r="AH667"/>
    </row>
    <row r="668" spans="34:34" ht="11.25" x14ac:dyDescent="0.15">
      <c r="AH668"/>
    </row>
    <row r="669" spans="34:34" ht="11.25" x14ac:dyDescent="0.15">
      <c r="AH669"/>
    </row>
    <row r="670" spans="34:34" ht="11.25" x14ac:dyDescent="0.15">
      <c r="AH670"/>
    </row>
    <row r="671" spans="34:34" ht="11.25" x14ac:dyDescent="0.15">
      <c r="AH671"/>
    </row>
    <row r="672" spans="34:34" ht="11.25" x14ac:dyDescent="0.15">
      <c r="AH672"/>
    </row>
    <row r="673" spans="34:34" ht="11.25" x14ac:dyDescent="0.15">
      <c r="AH673"/>
    </row>
    <row r="674" spans="34:34" ht="11.25" x14ac:dyDescent="0.15">
      <c r="AH674"/>
    </row>
    <row r="675" spans="34:34" ht="11.25" x14ac:dyDescent="0.15">
      <c r="AH675"/>
    </row>
    <row r="676" spans="34:34" ht="11.25" x14ac:dyDescent="0.15">
      <c r="AH676"/>
    </row>
    <row r="677" spans="34:34" ht="11.25" x14ac:dyDescent="0.15">
      <c r="AH677"/>
    </row>
    <row r="678" spans="34:34" ht="11.25" x14ac:dyDescent="0.15">
      <c r="AH678"/>
    </row>
    <row r="679" spans="34:34" ht="11.25" x14ac:dyDescent="0.15">
      <c r="AH679"/>
    </row>
    <row r="680" spans="34:34" ht="11.25" x14ac:dyDescent="0.15">
      <c r="AH680"/>
    </row>
    <row r="681" spans="34:34" ht="11.25" x14ac:dyDescent="0.15">
      <c r="AH681"/>
    </row>
    <row r="682" spans="34:34" ht="11.25" x14ac:dyDescent="0.15">
      <c r="AH682"/>
    </row>
    <row r="683" spans="34:34" ht="11.25" x14ac:dyDescent="0.15">
      <c r="AH683"/>
    </row>
    <row r="684" spans="34:34" ht="11.25" x14ac:dyDescent="0.15">
      <c r="AH684"/>
    </row>
    <row r="685" spans="34:34" ht="11.25" x14ac:dyDescent="0.15">
      <c r="AH685"/>
    </row>
    <row r="686" spans="34:34" ht="11.25" x14ac:dyDescent="0.15">
      <c r="AH686"/>
    </row>
    <row r="687" spans="34:34" ht="11.25" x14ac:dyDescent="0.15">
      <c r="AH687"/>
    </row>
    <row r="688" spans="34:34" ht="11.25" x14ac:dyDescent="0.15">
      <c r="AH688"/>
    </row>
    <row r="689" spans="34:34" ht="11.25" x14ac:dyDescent="0.15">
      <c r="AH689"/>
    </row>
    <row r="690" spans="34:34" ht="11.25" x14ac:dyDescent="0.15">
      <c r="AH690"/>
    </row>
    <row r="691" spans="34:34" ht="11.25" x14ac:dyDescent="0.15">
      <c r="AH691"/>
    </row>
    <row r="692" spans="34:34" ht="11.25" x14ac:dyDescent="0.15">
      <c r="AH692"/>
    </row>
    <row r="693" spans="34:34" ht="11.25" x14ac:dyDescent="0.15">
      <c r="AH693"/>
    </row>
    <row r="694" spans="34:34" ht="11.25" x14ac:dyDescent="0.15">
      <c r="AH694"/>
    </row>
    <row r="695" spans="34:34" ht="11.25" x14ac:dyDescent="0.15">
      <c r="AH695"/>
    </row>
    <row r="696" spans="34:34" ht="11.25" x14ac:dyDescent="0.15">
      <c r="AH696"/>
    </row>
    <row r="697" spans="34:34" ht="11.25" x14ac:dyDescent="0.15">
      <c r="AH697"/>
    </row>
    <row r="698" spans="34:34" ht="11.25" x14ac:dyDescent="0.15">
      <c r="AH698"/>
    </row>
    <row r="699" spans="34:34" ht="11.25" x14ac:dyDescent="0.15">
      <c r="AH699"/>
    </row>
    <row r="700" spans="34:34" ht="11.25" x14ac:dyDescent="0.15">
      <c r="AH700"/>
    </row>
    <row r="701" spans="34:34" ht="11.25" x14ac:dyDescent="0.15">
      <c r="AH701"/>
    </row>
    <row r="702" spans="34:34" ht="11.25" x14ac:dyDescent="0.15">
      <c r="AH702"/>
    </row>
    <row r="703" spans="34:34" ht="11.25" x14ac:dyDescent="0.15">
      <c r="AH703"/>
    </row>
    <row r="704" spans="34:34" ht="11.25" x14ac:dyDescent="0.15">
      <c r="AH704"/>
    </row>
    <row r="705" spans="34:34" ht="11.25" x14ac:dyDescent="0.15">
      <c r="AH705"/>
    </row>
    <row r="706" spans="34:34" ht="11.25" x14ac:dyDescent="0.15">
      <c r="AH706"/>
    </row>
    <row r="707" spans="34:34" ht="11.25" x14ac:dyDescent="0.15">
      <c r="AH707"/>
    </row>
    <row r="708" spans="34:34" ht="11.25" x14ac:dyDescent="0.15">
      <c r="AH708"/>
    </row>
    <row r="709" spans="34:34" ht="11.25" x14ac:dyDescent="0.15">
      <c r="AH709"/>
    </row>
    <row r="710" spans="34:34" ht="11.25" x14ac:dyDescent="0.15">
      <c r="AH710"/>
    </row>
    <row r="711" spans="34:34" ht="11.25" x14ac:dyDescent="0.15">
      <c r="AH711"/>
    </row>
    <row r="712" spans="34:34" ht="11.25" x14ac:dyDescent="0.15">
      <c r="AH712"/>
    </row>
    <row r="713" spans="34:34" ht="11.25" x14ac:dyDescent="0.15">
      <c r="AH713"/>
    </row>
    <row r="714" spans="34:34" ht="11.25" x14ac:dyDescent="0.15">
      <c r="AH714"/>
    </row>
    <row r="715" spans="34:34" ht="11.25" x14ac:dyDescent="0.15">
      <c r="AH715"/>
    </row>
    <row r="716" spans="34:34" ht="11.25" x14ac:dyDescent="0.15">
      <c r="AH716"/>
    </row>
    <row r="717" spans="34:34" ht="11.25" x14ac:dyDescent="0.15">
      <c r="AH717"/>
    </row>
    <row r="718" spans="34:34" ht="11.25" x14ac:dyDescent="0.15">
      <c r="AH718"/>
    </row>
    <row r="719" spans="34:34" ht="11.25" x14ac:dyDescent="0.15">
      <c r="AH719"/>
    </row>
    <row r="720" spans="34:34" ht="11.25" x14ac:dyDescent="0.15">
      <c r="AH720"/>
    </row>
    <row r="721" spans="34:34" ht="11.25" x14ac:dyDescent="0.15">
      <c r="AH721"/>
    </row>
    <row r="722" spans="34:34" ht="11.25" x14ac:dyDescent="0.15">
      <c r="AH722"/>
    </row>
    <row r="723" spans="34:34" ht="11.25" x14ac:dyDescent="0.15">
      <c r="AH723"/>
    </row>
    <row r="724" spans="34:34" ht="11.25" x14ac:dyDescent="0.15">
      <c r="AH724"/>
    </row>
    <row r="725" spans="34:34" ht="11.25" x14ac:dyDescent="0.15">
      <c r="AH725"/>
    </row>
    <row r="726" spans="34:34" ht="11.25" x14ac:dyDescent="0.15">
      <c r="AH726"/>
    </row>
    <row r="727" spans="34:34" ht="11.25" x14ac:dyDescent="0.15">
      <c r="AH727"/>
    </row>
    <row r="728" spans="34:34" ht="11.25" x14ac:dyDescent="0.15">
      <c r="AH728"/>
    </row>
    <row r="729" spans="34:34" ht="11.25" x14ac:dyDescent="0.15">
      <c r="AH729"/>
    </row>
    <row r="730" spans="34:34" ht="11.25" x14ac:dyDescent="0.15">
      <c r="AH730"/>
    </row>
    <row r="731" spans="34:34" ht="11.25" x14ac:dyDescent="0.15">
      <c r="AH731"/>
    </row>
    <row r="732" spans="34:34" ht="11.25" x14ac:dyDescent="0.15">
      <c r="AH732"/>
    </row>
    <row r="733" spans="34:34" ht="11.25" x14ac:dyDescent="0.15">
      <c r="AH733"/>
    </row>
    <row r="734" spans="34:34" ht="11.25" x14ac:dyDescent="0.15">
      <c r="AH734"/>
    </row>
    <row r="735" spans="34:34" ht="11.25" x14ac:dyDescent="0.15">
      <c r="AH735"/>
    </row>
    <row r="736" spans="34:34" ht="11.25" x14ac:dyDescent="0.15">
      <c r="AH736"/>
    </row>
    <row r="737" spans="34:34" ht="11.25" x14ac:dyDescent="0.15">
      <c r="AH737"/>
    </row>
    <row r="738" spans="34:34" ht="11.25" x14ac:dyDescent="0.15">
      <c r="AH738"/>
    </row>
    <row r="739" spans="34:34" ht="11.25" x14ac:dyDescent="0.15">
      <c r="AH739"/>
    </row>
    <row r="740" spans="34:34" ht="11.25" x14ac:dyDescent="0.15">
      <c r="AH740"/>
    </row>
    <row r="741" spans="34:34" ht="11.25" x14ac:dyDescent="0.15">
      <c r="AH741"/>
    </row>
    <row r="742" spans="34:34" ht="11.25" x14ac:dyDescent="0.15">
      <c r="AH742"/>
    </row>
    <row r="743" spans="34:34" ht="11.25" x14ac:dyDescent="0.15">
      <c r="AH743"/>
    </row>
    <row r="744" spans="34:34" ht="11.25" x14ac:dyDescent="0.15">
      <c r="AH744"/>
    </row>
    <row r="745" spans="34:34" ht="11.25" x14ac:dyDescent="0.15">
      <c r="AH745"/>
    </row>
    <row r="746" spans="34:34" ht="11.25" x14ac:dyDescent="0.15">
      <c r="AH746"/>
    </row>
    <row r="747" spans="34:34" ht="11.25" x14ac:dyDescent="0.15">
      <c r="AH747"/>
    </row>
    <row r="748" spans="34:34" ht="11.25" x14ac:dyDescent="0.15">
      <c r="AH748"/>
    </row>
    <row r="749" spans="34:34" ht="11.25" x14ac:dyDescent="0.15">
      <c r="AH749"/>
    </row>
    <row r="750" spans="34:34" ht="11.25" x14ac:dyDescent="0.15">
      <c r="AH750"/>
    </row>
    <row r="751" spans="34:34" ht="11.25" x14ac:dyDescent="0.15">
      <c r="AH751"/>
    </row>
    <row r="752" spans="34:34" ht="11.25" x14ac:dyDescent="0.15">
      <c r="AH752"/>
    </row>
    <row r="753" spans="34:34" ht="11.25" x14ac:dyDescent="0.15">
      <c r="AH753"/>
    </row>
    <row r="754" spans="34:34" ht="11.25" x14ac:dyDescent="0.15">
      <c r="AH754"/>
    </row>
    <row r="755" spans="34:34" ht="11.25" x14ac:dyDescent="0.15">
      <c r="AH755"/>
    </row>
    <row r="756" spans="34:34" ht="11.25" x14ac:dyDescent="0.15">
      <c r="AH756"/>
    </row>
    <row r="757" spans="34:34" ht="11.25" x14ac:dyDescent="0.15">
      <c r="AH757"/>
    </row>
    <row r="758" spans="34:34" ht="11.25" x14ac:dyDescent="0.15">
      <c r="AH758"/>
    </row>
    <row r="759" spans="34:34" ht="11.25" x14ac:dyDescent="0.15">
      <c r="AH759"/>
    </row>
    <row r="760" spans="34:34" ht="11.25" x14ac:dyDescent="0.15">
      <c r="AH760"/>
    </row>
    <row r="761" spans="34:34" ht="11.25" x14ac:dyDescent="0.15">
      <c r="AH761"/>
    </row>
    <row r="762" spans="34:34" ht="11.25" x14ac:dyDescent="0.15">
      <c r="AH762"/>
    </row>
    <row r="763" spans="34:34" ht="11.25" x14ac:dyDescent="0.15">
      <c r="AH763"/>
    </row>
    <row r="764" spans="34:34" ht="11.25" x14ac:dyDescent="0.15">
      <c r="AH764"/>
    </row>
    <row r="765" spans="34:34" ht="11.25" x14ac:dyDescent="0.15">
      <c r="AH765"/>
    </row>
    <row r="766" spans="34:34" ht="11.25" x14ac:dyDescent="0.15">
      <c r="AH766"/>
    </row>
    <row r="767" spans="34:34" ht="11.25" x14ac:dyDescent="0.15">
      <c r="AH767"/>
    </row>
    <row r="768" spans="34:34" ht="11.25" x14ac:dyDescent="0.15">
      <c r="AH768"/>
    </row>
    <row r="769" spans="34:34" ht="11.25" x14ac:dyDescent="0.15">
      <c r="AH769"/>
    </row>
    <row r="770" spans="34:34" ht="11.25" x14ac:dyDescent="0.15">
      <c r="AH770"/>
    </row>
    <row r="771" spans="34:34" ht="11.25" x14ac:dyDescent="0.15">
      <c r="AH771"/>
    </row>
    <row r="772" spans="34:34" ht="11.25" x14ac:dyDescent="0.15">
      <c r="AH772"/>
    </row>
    <row r="773" spans="34:34" ht="11.25" x14ac:dyDescent="0.15">
      <c r="AH773"/>
    </row>
    <row r="774" spans="34:34" ht="11.25" x14ac:dyDescent="0.15">
      <c r="AH774"/>
    </row>
    <row r="775" spans="34:34" ht="11.25" x14ac:dyDescent="0.15">
      <c r="AH775"/>
    </row>
    <row r="776" spans="34:34" ht="11.25" x14ac:dyDescent="0.15">
      <c r="AH776"/>
    </row>
    <row r="777" spans="34:34" ht="11.25" x14ac:dyDescent="0.15">
      <c r="AH777"/>
    </row>
    <row r="778" spans="34:34" ht="11.25" x14ac:dyDescent="0.15">
      <c r="AH778"/>
    </row>
    <row r="779" spans="34:34" ht="11.25" x14ac:dyDescent="0.15">
      <c r="AH779"/>
    </row>
    <row r="780" spans="34:34" ht="11.25" x14ac:dyDescent="0.15">
      <c r="AH780"/>
    </row>
    <row r="781" spans="34:34" ht="11.25" x14ac:dyDescent="0.15">
      <c r="AH781"/>
    </row>
    <row r="782" spans="34:34" ht="11.25" x14ac:dyDescent="0.15">
      <c r="AH782"/>
    </row>
    <row r="783" spans="34:34" ht="11.25" x14ac:dyDescent="0.15">
      <c r="AH783"/>
    </row>
    <row r="784" spans="34:34" ht="11.25" x14ac:dyDescent="0.15">
      <c r="AH784"/>
    </row>
    <row r="785" spans="34:34" ht="11.25" x14ac:dyDescent="0.15">
      <c r="AH785"/>
    </row>
    <row r="786" spans="34:34" ht="11.25" x14ac:dyDescent="0.15">
      <c r="AH786"/>
    </row>
    <row r="787" spans="34:34" ht="11.25" x14ac:dyDescent="0.15">
      <c r="AH787"/>
    </row>
    <row r="788" spans="34:34" ht="11.25" x14ac:dyDescent="0.15">
      <c r="AH788"/>
    </row>
    <row r="789" spans="34:34" ht="11.25" x14ac:dyDescent="0.15">
      <c r="AH789"/>
    </row>
    <row r="790" spans="34:34" ht="11.25" x14ac:dyDescent="0.15">
      <c r="AH790"/>
    </row>
    <row r="791" spans="34:34" ht="11.25" x14ac:dyDescent="0.15">
      <c r="AH791"/>
    </row>
    <row r="792" spans="34:34" ht="11.25" x14ac:dyDescent="0.15">
      <c r="AH792"/>
    </row>
    <row r="793" spans="34:34" ht="11.25" x14ac:dyDescent="0.15">
      <c r="AH793"/>
    </row>
    <row r="794" spans="34:34" ht="11.25" x14ac:dyDescent="0.15">
      <c r="AH794"/>
    </row>
    <row r="795" spans="34:34" ht="11.25" x14ac:dyDescent="0.15">
      <c r="AH795"/>
    </row>
    <row r="796" spans="34:34" ht="11.25" x14ac:dyDescent="0.15">
      <c r="AH796"/>
    </row>
    <row r="797" spans="34:34" ht="11.25" x14ac:dyDescent="0.15">
      <c r="AH797"/>
    </row>
    <row r="798" spans="34:34" ht="11.25" x14ac:dyDescent="0.15">
      <c r="AH798"/>
    </row>
    <row r="799" spans="34:34" ht="11.25" x14ac:dyDescent="0.15">
      <c r="AH799"/>
    </row>
    <row r="800" spans="34:34" ht="11.25" x14ac:dyDescent="0.15">
      <c r="AH800"/>
    </row>
    <row r="801" spans="34:34" ht="11.25" x14ac:dyDescent="0.15">
      <c r="AH801"/>
    </row>
    <row r="802" spans="34:34" ht="11.25" x14ac:dyDescent="0.15">
      <c r="AH802"/>
    </row>
    <row r="803" spans="34:34" ht="11.25" x14ac:dyDescent="0.15">
      <c r="AH803"/>
    </row>
    <row r="804" spans="34:34" ht="11.25" x14ac:dyDescent="0.15">
      <c r="AH804"/>
    </row>
    <row r="805" spans="34:34" ht="11.25" x14ac:dyDescent="0.15">
      <c r="AH805"/>
    </row>
    <row r="806" spans="34:34" ht="11.25" x14ac:dyDescent="0.15">
      <c r="AH806"/>
    </row>
    <row r="807" spans="34:34" ht="11.25" x14ac:dyDescent="0.15">
      <c r="AH807"/>
    </row>
    <row r="808" spans="34:34" ht="11.25" x14ac:dyDescent="0.15">
      <c r="AH808"/>
    </row>
    <row r="809" spans="34:34" ht="11.25" x14ac:dyDescent="0.15">
      <c r="AH809"/>
    </row>
    <row r="810" spans="34:34" ht="11.25" x14ac:dyDescent="0.15">
      <c r="AH810"/>
    </row>
    <row r="811" spans="34:34" ht="11.25" x14ac:dyDescent="0.15">
      <c r="AH811"/>
    </row>
    <row r="812" spans="34:34" ht="11.25" x14ac:dyDescent="0.15">
      <c r="AH812"/>
    </row>
    <row r="813" spans="34:34" ht="11.25" x14ac:dyDescent="0.15">
      <c r="AH813"/>
    </row>
    <row r="814" spans="34:34" ht="11.25" x14ac:dyDescent="0.15">
      <c r="AH814"/>
    </row>
    <row r="815" spans="34:34" ht="11.25" x14ac:dyDescent="0.15">
      <c r="AH815"/>
    </row>
    <row r="816" spans="34:34" ht="11.25" x14ac:dyDescent="0.15">
      <c r="AH816"/>
    </row>
    <row r="817" spans="34:34" ht="11.25" x14ac:dyDescent="0.15">
      <c r="AH817"/>
    </row>
    <row r="818" spans="34:34" ht="11.25" x14ac:dyDescent="0.15">
      <c r="AH818"/>
    </row>
    <row r="819" spans="34:34" ht="11.25" x14ac:dyDescent="0.15">
      <c r="AH819"/>
    </row>
    <row r="820" spans="34:34" ht="11.25" x14ac:dyDescent="0.15">
      <c r="AH820"/>
    </row>
    <row r="821" spans="34:34" ht="11.25" x14ac:dyDescent="0.15">
      <c r="AH821"/>
    </row>
    <row r="822" spans="34:34" ht="11.25" x14ac:dyDescent="0.15">
      <c r="AH822"/>
    </row>
    <row r="823" spans="34:34" ht="11.25" x14ac:dyDescent="0.15">
      <c r="AH823"/>
    </row>
    <row r="824" spans="34:34" ht="11.25" x14ac:dyDescent="0.15">
      <c r="AH824"/>
    </row>
    <row r="825" spans="34:34" ht="11.25" x14ac:dyDescent="0.15">
      <c r="AH825"/>
    </row>
    <row r="826" spans="34:34" ht="11.25" x14ac:dyDescent="0.15">
      <c r="AH826"/>
    </row>
    <row r="827" spans="34:34" ht="11.25" x14ac:dyDescent="0.15">
      <c r="AH827"/>
    </row>
    <row r="828" spans="34:34" ht="11.25" x14ac:dyDescent="0.15">
      <c r="AH828"/>
    </row>
    <row r="829" spans="34:34" ht="11.25" x14ac:dyDescent="0.15">
      <c r="AH829"/>
    </row>
    <row r="830" spans="34:34" ht="11.25" x14ac:dyDescent="0.15">
      <c r="AH830"/>
    </row>
    <row r="831" spans="34:34" ht="11.25" x14ac:dyDescent="0.15">
      <c r="AH831"/>
    </row>
    <row r="832" spans="34:34" ht="11.25" x14ac:dyDescent="0.15">
      <c r="AH832"/>
    </row>
    <row r="833" spans="34:34" ht="11.25" x14ac:dyDescent="0.15">
      <c r="AH833"/>
    </row>
    <row r="834" spans="34:34" ht="11.25" x14ac:dyDescent="0.15">
      <c r="AH834"/>
    </row>
    <row r="835" spans="34:34" ht="11.25" x14ac:dyDescent="0.15">
      <c r="AH835"/>
    </row>
    <row r="836" spans="34:34" ht="11.25" x14ac:dyDescent="0.15">
      <c r="AH836"/>
    </row>
    <row r="837" spans="34:34" ht="11.25" x14ac:dyDescent="0.15">
      <c r="AH837"/>
    </row>
    <row r="838" spans="34:34" ht="11.25" x14ac:dyDescent="0.15">
      <c r="AH838"/>
    </row>
    <row r="839" spans="34:34" ht="11.25" x14ac:dyDescent="0.15">
      <c r="AH839"/>
    </row>
    <row r="840" spans="34:34" ht="11.25" x14ac:dyDescent="0.15">
      <c r="AH840"/>
    </row>
    <row r="841" spans="34:34" ht="11.25" x14ac:dyDescent="0.15">
      <c r="AH841"/>
    </row>
    <row r="842" spans="34:34" ht="11.25" x14ac:dyDescent="0.15">
      <c r="AH842"/>
    </row>
    <row r="843" spans="34:34" ht="11.25" x14ac:dyDescent="0.15">
      <c r="AH843"/>
    </row>
    <row r="844" spans="34:34" ht="11.25" x14ac:dyDescent="0.15">
      <c r="AH844"/>
    </row>
    <row r="845" spans="34:34" ht="11.25" x14ac:dyDescent="0.15">
      <c r="AH845"/>
    </row>
    <row r="846" spans="34:34" ht="11.25" x14ac:dyDescent="0.15">
      <c r="AH846"/>
    </row>
    <row r="847" spans="34:34" ht="11.25" x14ac:dyDescent="0.15">
      <c r="AH847"/>
    </row>
    <row r="848" spans="34:34" ht="11.25" x14ac:dyDescent="0.15">
      <c r="AH848"/>
    </row>
    <row r="849" spans="34:34" ht="11.25" x14ac:dyDescent="0.15">
      <c r="AH849"/>
    </row>
    <row r="850" spans="34:34" ht="11.25" x14ac:dyDescent="0.15">
      <c r="AH850"/>
    </row>
    <row r="851" spans="34:34" ht="11.25" x14ac:dyDescent="0.15">
      <c r="AH851"/>
    </row>
    <row r="852" spans="34:34" ht="11.25" x14ac:dyDescent="0.15">
      <c r="AH852"/>
    </row>
    <row r="853" spans="34:34" ht="11.25" x14ac:dyDescent="0.15">
      <c r="AH853"/>
    </row>
    <row r="854" spans="34:34" ht="11.25" x14ac:dyDescent="0.15">
      <c r="AH854"/>
    </row>
    <row r="855" spans="34:34" ht="11.25" x14ac:dyDescent="0.15">
      <c r="AH855"/>
    </row>
    <row r="856" spans="34:34" ht="11.25" x14ac:dyDescent="0.15">
      <c r="AH856"/>
    </row>
    <row r="857" spans="34:34" ht="11.25" x14ac:dyDescent="0.15">
      <c r="AH857"/>
    </row>
    <row r="858" spans="34:34" ht="11.25" x14ac:dyDescent="0.15">
      <c r="AH858"/>
    </row>
    <row r="859" spans="34:34" ht="11.25" x14ac:dyDescent="0.15">
      <c r="AH859"/>
    </row>
    <row r="860" spans="34:34" ht="11.25" x14ac:dyDescent="0.15">
      <c r="AH860"/>
    </row>
    <row r="861" spans="34:34" ht="11.25" x14ac:dyDescent="0.15">
      <c r="AH861"/>
    </row>
    <row r="862" spans="34:34" ht="11.25" x14ac:dyDescent="0.15">
      <c r="AH862"/>
    </row>
    <row r="863" spans="34:34" ht="11.25" x14ac:dyDescent="0.15">
      <c r="AH863"/>
    </row>
    <row r="864" spans="34:34" ht="11.25" x14ac:dyDescent="0.15">
      <c r="AH864"/>
    </row>
    <row r="865" spans="34:34" ht="11.25" x14ac:dyDescent="0.15">
      <c r="AH865"/>
    </row>
    <row r="866" spans="34:34" ht="11.25" x14ac:dyDescent="0.15">
      <c r="AH866"/>
    </row>
    <row r="867" spans="34:34" ht="11.25" x14ac:dyDescent="0.15">
      <c r="AH867"/>
    </row>
    <row r="868" spans="34:34" ht="11.25" x14ac:dyDescent="0.15">
      <c r="AH868"/>
    </row>
    <row r="869" spans="34:34" ht="11.25" x14ac:dyDescent="0.15">
      <c r="AH869"/>
    </row>
    <row r="870" spans="34:34" ht="11.25" x14ac:dyDescent="0.15">
      <c r="AH870"/>
    </row>
    <row r="871" spans="34:34" ht="11.25" x14ac:dyDescent="0.15">
      <c r="AH871"/>
    </row>
    <row r="872" spans="34:34" ht="11.25" x14ac:dyDescent="0.15">
      <c r="AH872"/>
    </row>
    <row r="873" spans="34:34" ht="11.25" x14ac:dyDescent="0.15">
      <c r="AH873"/>
    </row>
    <row r="874" spans="34:34" ht="11.25" x14ac:dyDescent="0.15">
      <c r="AH874"/>
    </row>
    <row r="875" spans="34:34" ht="11.25" x14ac:dyDescent="0.15">
      <c r="AH875"/>
    </row>
    <row r="876" spans="34:34" ht="11.25" x14ac:dyDescent="0.15">
      <c r="AH876"/>
    </row>
    <row r="877" spans="34:34" ht="11.25" x14ac:dyDescent="0.15">
      <c r="AH877"/>
    </row>
    <row r="878" spans="34:34" ht="11.25" x14ac:dyDescent="0.15">
      <c r="AH878"/>
    </row>
    <row r="879" spans="34:34" ht="11.25" x14ac:dyDescent="0.15">
      <c r="AH879"/>
    </row>
    <row r="880" spans="34:34" ht="11.25" x14ac:dyDescent="0.15">
      <c r="AH880"/>
    </row>
    <row r="881" spans="34:34" ht="11.25" x14ac:dyDescent="0.15">
      <c r="AH881"/>
    </row>
    <row r="882" spans="34:34" ht="11.25" x14ac:dyDescent="0.15">
      <c r="AH882"/>
    </row>
    <row r="883" spans="34:34" ht="11.25" x14ac:dyDescent="0.15">
      <c r="AH883"/>
    </row>
    <row r="884" spans="34:34" ht="11.25" x14ac:dyDescent="0.15">
      <c r="AH884"/>
    </row>
    <row r="885" spans="34:34" ht="11.25" x14ac:dyDescent="0.15">
      <c r="AH885"/>
    </row>
    <row r="886" spans="34:34" ht="11.25" x14ac:dyDescent="0.15">
      <c r="AH886"/>
    </row>
    <row r="887" spans="34:34" ht="11.25" x14ac:dyDescent="0.15">
      <c r="AH887"/>
    </row>
    <row r="888" spans="34:34" ht="11.25" x14ac:dyDescent="0.15">
      <c r="AH888"/>
    </row>
    <row r="889" spans="34:34" ht="11.25" x14ac:dyDescent="0.15">
      <c r="AH889"/>
    </row>
    <row r="890" spans="34:34" ht="11.25" x14ac:dyDescent="0.15">
      <c r="AH890"/>
    </row>
    <row r="891" spans="34:34" ht="11.25" x14ac:dyDescent="0.15">
      <c r="AH891"/>
    </row>
    <row r="892" spans="34:34" ht="11.25" x14ac:dyDescent="0.15">
      <c r="AH892"/>
    </row>
    <row r="893" spans="34:34" ht="11.25" x14ac:dyDescent="0.15">
      <c r="AH893"/>
    </row>
    <row r="894" spans="34:34" ht="11.25" x14ac:dyDescent="0.15">
      <c r="AH894"/>
    </row>
    <row r="895" spans="34:34" ht="11.25" x14ac:dyDescent="0.15">
      <c r="AH895"/>
    </row>
    <row r="896" spans="34:34" ht="11.25" x14ac:dyDescent="0.15">
      <c r="AH896"/>
    </row>
    <row r="897" spans="34:34" ht="11.25" x14ac:dyDescent="0.15">
      <c r="AH897"/>
    </row>
    <row r="898" spans="34:34" ht="11.25" x14ac:dyDescent="0.15">
      <c r="AH898"/>
    </row>
    <row r="899" spans="34:34" ht="11.25" x14ac:dyDescent="0.15">
      <c r="AH899"/>
    </row>
    <row r="900" spans="34:34" ht="11.25" x14ac:dyDescent="0.15">
      <c r="AH900"/>
    </row>
    <row r="901" spans="34:34" ht="11.25" x14ac:dyDescent="0.15">
      <c r="AH901"/>
    </row>
    <row r="902" spans="34:34" ht="11.25" x14ac:dyDescent="0.15">
      <c r="AH902"/>
    </row>
    <row r="903" spans="34:34" ht="11.25" x14ac:dyDescent="0.15">
      <c r="AH903"/>
    </row>
    <row r="904" spans="34:34" ht="11.25" x14ac:dyDescent="0.15">
      <c r="AH904"/>
    </row>
    <row r="905" spans="34:34" ht="11.25" x14ac:dyDescent="0.15">
      <c r="AH905"/>
    </row>
    <row r="906" spans="34:34" ht="11.25" x14ac:dyDescent="0.15">
      <c r="AH906"/>
    </row>
    <row r="907" spans="34:34" ht="11.25" x14ac:dyDescent="0.15">
      <c r="AH907"/>
    </row>
    <row r="908" spans="34:34" ht="11.25" x14ac:dyDescent="0.15">
      <c r="AH908"/>
    </row>
    <row r="909" spans="34:34" ht="11.25" x14ac:dyDescent="0.15">
      <c r="AH909"/>
    </row>
    <row r="910" spans="34:34" ht="11.25" x14ac:dyDescent="0.15">
      <c r="AH910"/>
    </row>
    <row r="911" spans="34:34" ht="11.25" x14ac:dyDescent="0.15">
      <c r="AH911"/>
    </row>
    <row r="912" spans="34:34" ht="11.25" x14ac:dyDescent="0.15">
      <c r="AH912"/>
    </row>
    <row r="913" spans="34:34" ht="11.25" x14ac:dyDescent="0.15">
      <c r="AH913"/>
    </row>
    <row r="914" spans="34:34" ht="11.25" x14ac:dyDescent="0.15">
      <c r="AH914"/>
    </row>
    <row r="915" spans="34:34" ht="11.25" x14ac:dyDescent="0.15">
      <c r="AH915"/>
    </row>
    <row r="916" spans="34:34" ht="11.25" x14ac:dyDescent="0.15">
      <c r="AH916"/>
    </row>
    <row r="917" spans="34:34" ht="11.25" x14ac:dyDescent="0.15">
      <c r="AH917"/>
    </row>
    <row r="918" spans="34:34" ht="11.25" x14ac:dyDescent="0.15">
      <c r="AH918"/>
    </row>
    <row r="919" spans="34:34" ht="11.25" x14ac:dyDescent="0.15">
      <c r="AH919"/>
    </row>
    <row r="920" spans="34:34" ht="11.25" x14ac:dyDescent="0.15">
      <c r="AH920"/>
    </row>
    <row r="921" spans="34:34" ht="11.25" x14ac:dyDescent="0.15">
      <c r="AH921"/>
    </row>
    <row r="922" spans="34:34" ht="11.25" x14ac:dyDescent="0.15">
      <c r="AH922"/>
    </row>
    <row r="923" spans="34:34" ht="11.25" x14ac:dyDescent="0.15">
      <c r="AH923"/>
    </row>
    <row r="924" spans="34:34" ht="11.25" x14ac:dyDescent="0.15">
      <c r="AH924"/>
    </row>
    <row r="925" spans="34:34" ht="11.25" x14ac:dyDescent="0.15">
      <c r="AH925"/>
    </row>
    <row r="926" spans="34:34" ht="11.25" x14ac:dyDescent="0.15">
      <c r="AH926"/>
    </row>
    <row r="927" spans="34:34" ht="11.25" x14ac:dyDescent="0.15">
      <c r="AH927"/>
    </row>
    <row r="928" spans="34:34" ht="11.25" x14ac:dyDescent="0.15">
      <c r="AH928"/>
    </row>
    <row r="929" spans="34:34" ht="11.25" x14ac:dyDescent="0.15">
      <c r="AH929"/>
    </row>
    <row r="930" spans="34:34" ht="11.25" x14ac:dyDescent="0.15">
      <c r="AH930"/>
    </row>
    <row r="931" spans="34:34" ht="11.25" x14ac:dyDescent="0.15">
      <c r="AH931"/>
    </row>
    <row r="932" spans="34:34" ht="11.25" x14ac:dyDescent="0.15">
      <c r="AH932"/>
    </row>
    <row r="933" spans="34:34" ht="11.25" x14ac:dyDescent="0.15">
      <c r="AH933"/>
    </row>
    <row r="934" spans="34:34" ht="11.25" x14ac:dyDescent="0.15">
      <c r="AH934"/>
    </row>
    <row r="935" spans="34:34" ht="11.25" x14ac:dyDescent="0.15">
      <c r="AH935"/>
    </row>
    <row r="936" spans="34:34" ht="11.25" x14ac:dyDescent="0.15">
      <c r="AH936"/>
    </row>
    <row r="937" spans="34:34" ht="11.25" x14ac:dyDescent="0.15">
      <c r="AH937"/>
    </row>
    <row r="938" spans="34:34" ht="11.25" x14ac:dyDescent="0.15">
      <c r="AH938"/>
    </row>
    <row r="939" spans="34:34" ht="11.25" x14ac:dyDescent="0.15">
      <c r="AH939"/>
    </row>
    <row r="940" spans="34:34" ht="11.25" x14ac:dyDescent="0.15">
      <c r="AH940"/>
    </row>
    <row r="941" spans="34:34" ht="11.25" x14ac:dyDescent="0.15">
      <c r="AH941"/>
    </row>
    <row r="942" spans="34:34" ht="11.25" x14ac:dyDescent="0.15">
      <c r="AH942"/>
    </row>
    <row r="943" spans="34:34" ht="11.25" x14ac:dyDescent="0.15">
      <c r="AH943"/>
    </row>
    <row r="944" spans="34:34" ht="11.25" x14ac:dyDescent="0.15">
      <c r="AH944"/>
    </row>
    <row r="945" spans="34:34" ht="11.25" x14ac:dyDescent="0.15">
      <c r="AH945"/>
    </row>
    <row r="946" spans="34:34" ht="11.25" x14ac:dyDescent="0.15">
      <c r="AH946"/>
    </row>
    <row r="947" spans="34:34" ht="11.25" x14ac:dyDescent="0.15">
      <c r="AH947"/>
    </row>
    <row r="948" spans="34:34" ht="11.25" x14ac:dyDescent="0.15">
      <c r="AH948"/>
    </row>
    <row r="949" spans="34:34" ht="11.25" x14ac:dyDescent="0.15">
      <c r="AH949"/>
    </row>
    <row r="950" spans="34:34" ht="11.25" x14ac:dyDescent="0.15">
      <c r="AH950"/>
    </row>
    <row r="951" spans="34:34" ht="11.25" x14ac:dyDescent="0.15">
      <c r="AH951"/>
    </row>
    <row r="952" spans="34:34" ht="11.25" x14ac:dyDescent="0.15">
      <c r="AH952"/>
    </row>
    <row r="953" spans="34:34" ht="11.25" x14ac:dyDescent="0.15">
      <c r="AH953"/>
    </row>
    <row r="954" spans="34:34" ht="11.25" x14ac:dyDescent="0.15">
      <c r="AH954"/>
    </row>
    <row r="955" spans="34:34" ht="11.25" x14ac:dyDescent="0.15">
      <c r="AH955"/>
    </row>
    <row r="956" spans="34:34" ht="11.25" x14ac:dyDescent="0.15">
      <c r="AH956"/>
    </row>
    <row r="957" spans="34:34" ht="11.25" x14ac:dyDescent="0.15">
      <c r="AH957"/>
    </row>
    <row r="958" spans="34:34" ht="11.25" x14ac:dyDescent="0.15">
      <c r="AH958"/>
    </row>
    <row r="959" spans="34:34" ht="11.25" x14ac:dyDescent="0.15">
      <c r="AH959"/>
    </row>
    <row r="960" spans="34:34" ht="11.25" x14ac:dyDescent="0.15">
      <c r="AH960"/>
    </row>
    <row r="961" spans="34:34" ht="11.25" x14ac:dyDescent="0.15">
      <c r="AH961"/>
    </row>
    <row r="962" spans="34:34" ht="11.25" x14ac:dyDescent="0.15">
      <c r="AH962"/>
    </row>
    <row r="963" spans="34:34" ht="11.25" x14ac:dyDescent="0.15">
      <c r="AH963"/>
    </row>
    <row r="964" spans="34:34" ht="11.25" x14ac:dyDescent="0.15">
      <c r="AH964"/>
    </row>
    <row r="965" spans="34:34" ht="11.25" x14ac:dyDescent="0.15">
      <c r="AH965"/>
    </row>
    <row r="966" spans="34:34" ht="11.25" x14ac:dyDescent="0.15">
      <c r="AH966"/>
    </row>
    <row r="967" spans="34:34" ht="11.25" x14ac:dyDescent="0.15">
      <c r="AH967"/>
    </row>
    <row r="968" spans="34:34" ht="11.25" x14ac:dyDescent="0.15">
      <c r="AH968"/>
    </row>
    <row r="969" spans="34:34" ht="11.25" x14ac:dyDescent="0.15">
      <c r="AH969"/>
    </row>
    <row r="970" spans="34:34" ht="11.25" x14ac:dyDescent="0.15">
      <c r="AH970"/>
    </row>
    <row r="971" spans="34:34" ht="11.25" x14ac:dyDescent="0.15">
      <c r="AH971"/>
    </row>
    <row r="972" spans="34:34" ht="11.25" x14ac:dyDescent="0.15">
      <c r="AH972"/>
    </row>
    <row r="973" spans="34:34" ht="11.25" x14ac:dyDescent="0.15">
      <c r="AH973"/>
    </row>
    <row r="974" spans="34:34" ht="11.25" x14ac:dyDescent="0.15">
      <c r="AH974"/>
    </row>
    <row r="975" spans="34:34" ht="11.25" x14ac:dyDescent="0.15">
      <c r="AH975"/>
    </row>
    <row r="976" spans="34:34" ht="11.25" x14ac:dyDescent="0.15">
      <c r="AH976"/>
    </row>
    <row r="977" spans="34:34" ht="11.25" x14ac:dyDescent="0.15">
      <c r="AH977"/>
    </row>
    <row r="978" spans="34:34" ht="11.25" x14ac:dyDescent="0.15">
      <c r="AH978"/>
    </row>
    <row r="979" spans="34:34" ht="11.25" x14ac:dyDescent="0.15">
      <c r="AH979"/>
    </row>
    <row r="980" spans="34:34" ht="11.25" x14ac:dyDescent="0.15">
      <c r="AH980"/>
    </row>
    <row r="981" spans="34:34" ht="11.25" x14ac:dyDescent="0.15">
      <c r="AH981"/>
    </row>
    <row r="982" spans="34:34" ht="11.25" x14ac:dyDescent="0.15">
      <c r="AH982"/>
    </row>
    <row r="983" spans="34:34" ht="11.25" x14ac:dyDescent="0.15">
      <c r="AH983"/>
    </row>
    <row r="984" spans="34:34" ht="11.25" x14ac:dyDescent="0.15">
      <c r="AH984"/>
    </row>
    <row r="985" spans="34:34" ht="11.25" x14ac:dyDescent="0.15">
      <c r="AH985"/>
    </row>
    <row r="986" spans="34:34" ht="11.25" x14ac:dyDescent="0.15">
      <c r="AH986"/>
    </row>
    <row r="987" spans="34:34" ht="11.25" x14ac:dyDescent="0.15">
      <c r="AH987"/>
    </row>
    <row r="988" spans="34:34" ht="11.25" x14ac:dyDescent="0.15">
      <c r="AH988"/>
    </row>
    <row r="989" spans="34:34" ht="11.25" x14ac:dyDescent="0.15">
      <c r="AH989"/>
    </row>
    <row r="990" spans="34:34" ht="11.25" x14ac:dyDescent="0.15">
      <c r="AH990"/>
    </row>
    <row r="991" spans="34:34" ht="11.25" x14ac:dyDescent="0.15">
      <c r="AH991"/>
    </row>
    <row r="992" spans="34:34" ht="11.25" x14ac:dyDescent="0.15">
      <c r="AH992"/>
    </row>
    <row r="993" spans="34:34" ht="11.25" x14ac:dyDescent="0.15">
      <c r="AH993"/>
    </row>
    <row r="994" spans="34:34" ht="11.25" x14ac:dyDescent="0.15">
      <c r="AH994"/>
    </row>
    <row r="995" spans="34:34" ht="11.25" x14ac:dyDescent="0.15">
      <c r="AH995"/>
    </row>
    <row r="996" spans="34:34" ht="11.25" x14ac:dyDescent="0.15">
      <c r="AH996"/>
    </row>
    <row r="997" spans="34:34" ht="11.25" x14ac:dyDescent="0.15">
      <c r="AH997"/>
    </row>
    <row r="998" spans="34:34" ht="11.25" x14ac:dyDescent="0.15">
      <c r="AH998"/>
    </row>
    <row r="999" spans="34:34" ht="11.25" x14ac:dyDescent="0.15">
      <c r="AH999"/>
    </row>
    <row r="1000" spans="34:34" ht="11.25" x14ac:dyDescent="0.15">
      <c r="AH1000"/>
    </row>
    <row r="1001" spans="34:34" ht="11.25" x14ac:dyDescent="0.15">
      <c r="AH1001"/>
    </row>
    <row r="1002" spans="34:34" ht="11.25" x14ac:dyDescent="0.15">
      <c r="AH1002"/>
    </row>
    <row r="1003" spans="34:34" ht="11.25" x14ac:dyDescent="0.15">
      <c r="AH1003"/>
    </row>
    <row r="1004" spans="34:34" ht="11.25" x14ac:dyDescent="0.15">
      <c r="AH1004"/>
    </row>
    <row r="1005" spans="34:34" ht="11.25" x14ac:dyDescent="0.15">
      <c r="AH1005"/>
    </row>
    <row r="1006" spans="34:34" ht="11.25" x14ac:dyDescent="0.15">
      <c r="AH1006"/>
    </row>
    <row r="1007" spans="34:34" ht="11.25" x14ac:dyDescent="0.15">
      <c r="AH1007"/>
    </row>
    <row r="1008" spans="34:34" ht="11.25" x14ac:dyDescent="0.15">
      <c r="AH1008"/>
    </row>
    <row r="1009" spans="34:34" ht="11.25" x14ac:dyDescent="0.15">
      <c r="AH1009"/>
    </row>
    <row r="1010" spans="34:34" ht="11.25" x14ac:dyDescent="0.15">
      <c r="AH1010"/>
    </row>
    <row r="1011" spans="34:34" ht="11.25" x14ac:dyDescent="0.15">
      <c r="AH1011"/>
    </row>
    <row r="1012" spans="34:34" ht="11.25" x14ac:dyDescent="0.15">
      <c r="AH1012"/>
    </row>
    <row r="1013" spans="34:34" ht="11.25" x14ac:dyDescent="0.15">
      <c r="AH1013"/>
    </row>
    <row r="1014" spans="34:34" ht="11.25" x14ac:dyDescent="0.15">
      <c r="AH1014"/>
    </row>
    <row r="1015" spans="34:34" ht="11.25" x14ac:dyDescent="0.15">
      <c r="AH1015"/>
    </row>
    <row r="1016" spans="34:34" ht="11.25" x14ac:dyDescent="0.15">
      <c r="AH1016"/>
    </row>
    <row r="1017" spans="34:34" ht="11.25" x14ac:dyDescent="0.15">
      <c r="AH1017"/>
    </row>
    <row r="1018" spans="34:34" ht="11.25" x14ac:dyDescent="0.15">
      <c r="AH1018"/>
    </row>
    <row r="1019" spans="34:34" ht="11.25" x14ac:dyDescent="0.15">
      <c r="AH1019"/>
    </row>
    <row r="1020" spans="34:34" ht="11.25" x14ac:dyDescent="0.15">
      <c r="AH1020"/>
    </row>
    <row r="1021" spans="34:34" ht="11.25" x14ac:dyDescent="0.15">
      <c r="AH1021"/>
    </row>
    <row r="1022" spans="34:34" ht="11.25" x14ac:dyDescent="0.15">
      <c r="AH1022"/>
    </row>
    <row r="1023" spans="34:34" ht="11.25" x14ac:dyDescent="0.15">
      <c r="AH1023"/>
    </row>
    <row r="1024" spans="34:34" ht="11.25" x14ac:dyDescent="0.15">
      <c r="AH1024"/>
    </row>
    <row r="1025" spans="34:34" ht="11.25" x14ac:dyDescent="0.15">
      <c r="AH1025"/>
    </row>
    <row r="1026" spans="34:34" ht="11.25" x14ac:dyDescent="0.15">
      <c r="AH1026"/>
    </row>
    <row r="1027" spans="34:34" ht="11.25" x14ac:dyDescent="0.15">
      <c r="AH1027"/>
    </row>
    <row r="1028" spans="34:34" ht="11.25" x14ac:dyDescent="0.15">
      <c r="AH1028"/>
    </row>
    <row r="1029" spans="34:34" ht="11.25" x14ac:dyDescent="0.15">
      <c r="AH1029"/>
    </row>
    <row r="1030" spans="34:34" ht="11.25" x14ac:dyDescent="0.15">
      <c r="AH1030"/>
    </row>
    <row r="1031" spans="34:34" ht="11.25" x14ac:dyDescent="0.15">
      <c r="AH1031"/>
    </row>
    <row r="1032" spans="34:34" ht="11.25" x14ac:dyDescent="0.15">
      <c r="AH1032"/>
    </row>
    <row r="1033" spans="34:34" ht="11.25" x14ac:dyDescent="0.15">
      <c r="AH1033"/>
    </row>
    <row r="1034" spans="34:34" ht="11.25" x14ac:dyDescent="0.15">
      <c r="AH1034"/>
    </row>
    <row r="1035" spans="34:34" ht="11.25" x14ac:dyDescent="0.15">
      <c r="AH1035"/>
    </row>
    <row r="1036" spans="34:34" ht="11.25" x14ac:dyDescent="0.15">
      <c r="AH1036"/>
    </row>
    <row r="1037" spans="34:34" ht="11.25" x14ac:dyDescent="0.15">
      <c r="AH1037"/>
    </row>
    <row r="1038" spans="34:34" ht="11.25" x14ac:dyDescent="0.15">
      <c r="AH1038"/>
    </row>
    <row r="1039" spans="34:34" ht="11.25" x14ac:dyDescent="0.15">
      <c r="AH1039"/>
    </row>
    <row r="1040" spans="34:34" ht="11.25" x14ac:dyDescent="0.15">
      <c r="AH1040"/>
    </row>
    <row r="1041" spans="34:34" ht="11.25" x14ac:dyDescent="0.15">
      <c r="AH1041"/>
    </row>
    <row r="1042" spans="34:34" ht="11.25" x14ac:dyDescent="0.15">
      <c r="AH1042"/>
    </row>
    <row r="1043" spans="34:34" ht="11.25" x14ac:dyDescent="0.15">
      <c r="AH1043"/>
    </row>
    <row r="1044" spans="34:34" ht="11.25" x14ac:dyDescent="0.15">
      <c r="AH1044"/>
    </row>
    <row r="1045" spans="34:34" ht="11.25" x14ac:dyDescent="0.15">
      <c r="AH1045"/>
    </row>
    <row r="1046" spans="34:34" ht="11.25" x14ac:dyDescent="0.15">
      <c r="AH1046"/>
    </row>
    <row r="1047" spans="34:34" ht="11.25" x14ac:dyDescent="0.15">
      <c r="AH1047"/>
    </row>
    <row r="1048" spans="34:34" ht="11.25" x14ac:dyDescent="0.15">
      <c r="AH1048"/>
    </row>
    <row r="1049" spans="34:34" ht="11.25" x14ac:dyDescent="0.15">
      <c r="AH1049"/>
    </row>
    <row r="1050" spans="34:34" ht="11.25" x14ac:dyDescent="0.15">
      <c r="AH1050"/>
    </row>
    <row r="1051" spans="34:34" ht="11.25" x14ac:dyDescent="0.15">
      <c r="AH1051"/>
    </row>
    <row r="1052" spans="34:34" ht="11.25" x14ac:dyDescent="0.15">
      <c r="AH1052"/>
    </row>
    <row r="1053" spans="34:34" ht="11.25" x14ac:dyDescent="0.15">
      <c r="AH1053"/>
    </row>
    <row r="1054" spans="34:34" ht="11.25" x14ac:dyDescent="0.15">
      <c r="AH1054"/>
    </row>
    <row r="1055" spans="34:34" ht="11.25" x14ac:dyDescent="0.15">
      <c r="AH1055"/>
    </row>
    <row r="1056" spans="34:34" ht="11.25" x14ac:dyDescent="0.15">
      <c r="AH1056"/>
    </row>
    <row r="1057" spans="34:34" ht="11.25" x14ac:dyDescent="0.15">
      <c r="AH1057"/>
    </row>
    <row r="1058" spans="34:34" ht="11.25" x14ac:dyDescent="0.15">
      <c r="AH1058"/>
    </row>
    <row r="1059" spans="34:34" ht="11.25" x14ac:dyDescent="0.15">
      <c r="AH1059"/>
    </row>
    <row r="1060" spans="34:34" ht="11.25" x14ac:dyDescent="0.15">
      <c r="AH1060"/>
    </row>
    <row r="1061" spans="34:34" ht="11.25" x14ac:dyDescent="0.15">
      <c r="AH1061"/>
    </row>
    <row r="1062" spans="34:34" ht="11.25" x14ac:dyDescent="0.15">
      <c r="AH1062"/>
    </row>
    <row r="1063" spans="34:34" ht="11.25" x14ac:dyDescent="0.15">
      <c r="AH1063"/>
    </row>
    <row r="1064" spans="34:34" ht="11.25" x14ac:dyDescent="0.15">
      <c r="AH1064"/>
    </row>
    <row r="1065" spans="34:34" ht="11.25" x14ac:dyDescent="0.15">
      <c r="AH1065"/>
    </row>
    <row r="1066" spans="34:34" ht="11.25" x14ac:dyDescent="0.15">
      <c r="AH1066"/>
    </row>
    <row r="1067" spans="34:34" ht="11.25" x14ac:dyDescent="0.15">
      <c r="AH1067"/>
    </row>
    <row r="1068" spans="34:34" ht="11.25" x14ac:dyDescent="0.15">
      <c r="AH1068"/>
    </row>
    <row r="1069" spans="34:34" ht="11.25" x14ac:dyDescent="0.15">
      <c r="AH1069"/>
    </row>
    <row r="1070" spans="34:34" ht="11.25" x14ac:dyDescent="0.15">
      <c r="AH1070"/>
    </row>
    <row r="1071" spans="34:34" ht="11.25" x14ac:dyDescent="0.15">
      <c r="AH1071"/>
    </row>
    <row r="1072" spans="34:34" ht="11.25" x14ac:dyDescent="0.15">
      <c r="AH1072"/>
    </row>
    <row r="1073" spans="34:34" ht="11.25" x14ac:dyDescent="0.15">
      <c r="AH1073"/>
    </row>
    <row r="1074" spans="34:34" ht="11.25" x14ac:dyDescent="0.15">
      <c r="AH1074"/>
    </row>
    <row r="1075" spans="34:34" ht="11.25" x14ac:dyDescent="0.15">
      <c r="AH1075"/>
    </row>
    <row r="1076" spans="34:34" ht="11.25" x14ac:dyDescent="0.15">
      <c r="AH1076"/>
    </row>
    <row r="1077" spans="34:34" ht="11.25" x14ac:dyDescent="0.15">
      <c r="AH1077"/>
    </row>
    <row r="1078" spans="34:34" ht="11.25" x14ac:dyDescent="0.15">
      <c r="AH1078"/>
    </row>
    <row r="1079" spans="34:34" ht="11.25" x14ac:dyDescent="0.15">
      <c r="AH1079"/>
    </row>
    <row r="1080" spans="34:34" ht="11.25" x14ac:dyDescent="0.15">
      <c r="AH1080"/>
    </row>
    <row r="1081" spans="34:34" ht="11.25" x14ac:dyDescent="0.15">
      <c r="AH1081"/>
    </row>
    <row r="1082" spans="34:34" ht="11.25" x14ac:dyDescent="0.15">
      <c r="AH1082"/>
    </row>
    <row r="1083" spans="34:34" ht="11.25" x14ac:dyDescent="0.15">
      <c r="AH1083"/>
    </row>
    <row r="1084" spans="34:34" ht="11.25" x14ac:dyDescent="0.15">
      <c r="AH1084"/>
    </row>
    <row r="1085" spans="34:34" ht="11.25" x14ac:dyDescent="0.15">
      <c r="AH1085"/>
    </row>
    <row r="1086" spans="34:34" ht="11.25" x14ac:dyDescent="0.15">
      <c r="AH1086"/>
    </row>
    <row r="1087" spans="34:34" ht="11.25" x14ac:dyDescent="0.15">
      <c r="AH1087"/>
    </row>
    <row r="1088" spans="34:34" ht="11.25" x14ac:dyDescent="0.15">
      <c r="AH1088"/>
    </row>
    <row r="1089" spans="34:34" ht="11.25" x14ac:dyDescent="0.15">
      <c r="AH1089"/>
    </row>
    <row r="1090" spans="34:34" ht="11.25" x14ac:dyDescent="0.15">
      <c r="AH1090"/>
    </row>
    <row r="1091" spans="34:34" ht="11.25" x14ac:dyDescent="0.15">
      <c r="AH1091"/>
    </row>
    <row r="1092" spans="34:34" ht="11.25" x14ac:dyDescent="0.15">
      <c r="AH1092"/>
    </row>
    <row r="1093" spans="34:34" ht="11.25" x14ac:dyDescent="0.15">
      <c r="AH1093"/>
    </row>
    <row r="1094" spans="34:34" ht="11.25" x14ac:dyDescent="0.15">
      <c r="AH1094"/>
    </row>
    <row r="1095" spans="34:34" ht="11.25" x14ac:dyDescent="0.15">
      <c r="AH1095"/>
    </row>
    <row r="1096" spans="34:34" ht="11.25" x14ac:dyDescent="0.15">
      <c r="AH1096"/>
    </row>
    <row r="1097" spans="34:34" ht="11.25" x14ac:dyDescent="0.15">
      <c r="AH1097"/>
    </row>
    <row r="1098" spans="34:34" ht="11.25" x14ac:dyDescent="0.15">
      <c r="AH1098"/>
    </row>
    <row r="1099" spans="34:34" ht="11.25" x14ac:dyDescent="0.15">
      <c r="AH1099"/>
    </row>
    <row r="1100" spans="34:34" ht="11.25" x14ac:dyDescent="0.15">
      <c r="AH1100"/>
    </row>
    <row r="1101" spans="34:34" ht="11.25" x14ac:dyDescent="0.15">
      <c r="AH1101"/>
    </row>
    <row r="1102" spans="34:34" ht="11.25" x14ac:dyDescent="0.15">
      <c r="AH1102"/>
    </row>
    <row r="1103" spans="34:34" ht="11.25" x14ac:dyDescent="0.15">
      <c r="AH1103"/>
    </row>
    <row r="1104" spans="34:34" ht="11.25" x14ac:dyDescent="0.15">
      <c r="AH1104"/>
    </row>
    <row r="1105" spans="34:34" ht="11.25" x14ac:dyDescent="0.15">
      <c r="AH1105"/>
    </row>
    <row r="1106" spans="34:34" ht="11.25" x14ac:dyDescent="0.15">
      <c r="AH1106"/>
    </row>
    <row r="1107" spans="34:34" ht="11.25" x14ac:dyDescent="0.15">
      <c r="AH1107"/>
    </row>
    <row r="1108" spans="34:34" ht="11.25" x14ac:dyDescent="0.15">
      <c r="AH1108"/>
    </row>
    <row r="1109" spans="34:34" ht="11.25" x14ac:dyDescent="0.15">
      <c r="AH1109"/>
    </row>
    <row r="1110" spans="34:34" ht="11.25" x14ac:dyDescent="0.15">
      <c r="AH1110"/>
    </row>
    <row r="1111" spans="34:34" ht="11.25" x14ac:dyDescent="0.15">
      <c r="AH1111"/>
    </row>
    <row r="1112" spans="34:34" ht="11.25" x14ac:dyDescent="0.15">
      <c r="AH1112"/>
    </row>
    <row r="1113" spans="34:34" ht="11.25" x14ac:dyDescent="0.15">
      <c r="AH1113"/>
    </row>
    <row r="1114" spans="34:34" ht="11.25" x14ac:dyDescent="0.15">
      <c r="AH1114"/>
    </row>
    <row r="1115" spans="34:34" ht="11.25" x14ac:dyDescent="0.15">
      <c r="AH1115"/>
    </row>
    <row r="1116" spans="34:34" ht="11.25" x14ac:dyDescent="0.15">
      <c r="AH1116"/>
    </row>
    <row r="1117" spans="34:34" ht="11.25" x14ac:dyDescent="0.15">
      <c r="AH1117"/>
    </row>
    <row r="1118" spans="34:34" ht="11.25" x14ac:dyDescent="0.15">
      <c r="AH1118"/>
    </row>
    <row r="1119" spans="34:34" ht="11.25" x14ac:dyDescent="0.15">
      <c r="AH1119"/>
    </row>
    <row r="1120" spans="34:34" ht="11.25" x14ac:dyDescent="0.15">
      <c r="AH1120"/>
    </row>
    <row r="1121" spans="34:34" ht="11.25" x14ac:dyDescent="0.15">
      <c r="AH1121"/>
    </row>
    <row r="1122" spans="34:34" ht="11.25" x14ac:dyDescent="0.15">
      <c r="AH1122"/>
    </row>
    <row r="1123" spans="34:34" ht="11.25" x14ac:dyDescent="0.15">
      <c r="AH1123"/>
    </row>
    <row r="1124" spans="34:34" ht="11.25" x14ac:dyDescent="0.15">
      <c r="AH1124"/>
    </row>
    <row r="1125" spans="34:34" ht="11.25" x14ac:dyDescent="0.15">
      <c r="AH1125"/>
    </row>
    <row r="1126" spans="34:34" ht="11.25" x14ac:dyDescent="0.15">
      <c r="AH1126"/>
    </row>
    <row r="1127" spans="34:34" ht="11.25" x14ac:dyDescent="0.15">
      <c r="AH1127"/>
    </row>
    <row r="1128" spans="34:34" ht="11.25" x14ac:dyDescent="0.15">
      <c r="AH1128"/>
    </row>
    <row r="1129" spans="34:34" ht="11.25" x14ac:dyDescent="0.15">
      <c r="AH1129"/>
    </row>
    <row r="1130" spans="34:34" ht="11.25" x14ac:dyDescent="0.15">
      <c r="AH1130"/>
    </row>
    <row r="1131" spans="34:34" ht="11.25" x14ac:dyDescent="0.15">
      <c r="AH1131"/>
    </row>
    <row r="1132" spans="34:34" ht="11.25" x14ac:dyDescent="0.15">
      <c r="AH1132"/>
    </row>
    <row r="1133" spans="34:34" ht="11.25" x14ac:dyDescent="0.15">
      <c r="AH1133"/>
    </row>
    <row r="1134" spans="34:34" ht="11.25" x14ac:dyDescent="0.15">
      <c r="AH1134"/>
    </row>
    <row r="1135" spans="34:34" ht="11.25" x14ac:dyDescent="0.15">
      <c r="AH1135"/>
    </row>
    <row r="1136" spans="34:34" ht="11.25" x14ac:dyDescent="0.15">
      <c r="AH1136"/>
    </row>
    <row r="1137" spans="34:34" ht="11.25" x14ac:dyDescent="0.15">
      <c r="AH1137"/>
    </row>
    <row r="1138" spans="34:34" ht="11.25" x14ac:dyDescent="0.15">
      <c r="AH1138"/>
    </row>
    <row r="1139" spans="34:34" ht="11.25" x14ac:dyDescent="0.15">
      <c r="AH1139"/>
    </row>
    <row r="1140" spans="34:34" ht="11.25" x14ac:dyDescent="0.15">
      <c r="AH1140"/>
    </row>
    <row r="1141" spans="34:34" ht="11.25" x14ac:dyDescent="0.15">
      <c r="AH1141"/>
    </row>
    <row r="1142" spans="34:34" ht="11.25" x14ac:dyDescent="0.15">
      <c r="AH1142"/>
    </row>
    <row r="1143" spans="34:34" ht="11.25" x14ac:dyDescent="0.15">
      <c r="AH1143"/>
    </row>
    <row r="1144" spans="34:34" ht="11.25" x14ac:dyDescent="0.15">
      <c r="AH1144"/>
    </row>
    <row r="1145" spans="34:34" ht="11.25" x14ac:dyDescent="0.15">
      <c r="AH1145"/>
    </row>
    <row r="1146" spans="34:34" ht="11.25" x14ac:dyDescent="0.15">
      <c r="AH1146"/>
    </row>
    <row r="1147" spans="34:34" ht="11.25" x14ac:dyDescent="0.15">
      <c r="AH1147"/>
    </row>
    <row r="1148" spans="34:34" ht="11.25" x14ac:dyDescent="0.15">
      <c r="AH1148"/>
    </row>
    <row r="1149" spans="34:34" ht="11.25" x14ac:dyDescent="0.15">
      <c r="AH1149"/>
    </row>
    <row r="1150" spans="34:34" ht="11.25" x14ac:dyDescent="0.15">
      <c r="AH1150"/>
    </row>
    <row r="1151" spans="34:34" ht="11.25" x14ac:dyDescent="0.15">
      <c r="AH1151"/>
    </row>
    <row r="1152" spans="34:34" ht="11.25" x14ac:dyDescent="0.15">
      <c r="AH1152"/>
    </row>
    <row r="1153" spans="34:34" ht="11.25" x14ac:dyDescent="0.15">
      <c r="AH1153"/>
    </row>
    <row r="1154" spans="34:34" ht="11.25" x14ac:dyDescent="0.15">
      <c r="AH1154"/>
    </row>
    <row r="1155" spans="34:34" ht="11.25" x14ac:dyDescent="0.15">
      <c r="AH1155"/>
    </row>
    <row r="1156" spans="34:34" ht="11.25" x14ac:dyDescent="0.15">
      <c r="AH1156"/>
    </row>
    <row r="1157" spans="34:34" ht="11.25" x14ac:dyDescent="0.15">
      <c r="AH1157"/>
    </row>
    <row r="1158" spans="34:34" ht="11.25" x14ac:dyDescent="0.15">
      <c r="AH1158"/>
    </row>
    <row r="1159" spans="34:34" ht="11.25" x14ac:dyDescent="0.15">
      <c r="AH1159"/>
    </row>
    <row r="1160" spans="34:34" ht="11.25" x14ac:dyDescent="0.15">
      <c r="AH1160"/>
    </row>
    <row r="1161" spans="34:34" ht="11.25" x14ac:dyDescent="0.15">
      <c r="AH1161"/>
    </row>
    <row r="1162" spans="34:34" ht="11.25" x14ac:dyDescent="0.15">
      <c r="AH1162"/>
    </row>
    <row r="1163" spans="34:34" ht="11.25" x14ac:dyDescent="0.15">
      <c r="AH1163"/>
    </row>
    <row r="1164" spans="34:34" ht="11.25" x14ac:dyDescent="0.15">
      <c r="AH1164"/>
    </row>
    <row r="1165" spans="34:34" ht="11.25" x14ac:dyDescent="0.15">
      <c r="AH1165"/>
    </row>
    <row r="1166" spans="34:34" ht="11.25" x14ac:dyDescent="0.15">
      <c r="AH1166"/>
    </row>
    <row r="1167" spans="34:34" ht="11.25" x14ac:dyDescent="0.15">
      <c r="AH1167"/>
    </row>
    <row r="1168" spans="34:34" ht="11.25" x14ac:dyDescent="0.15">
      <c r="AH1168"/>
    </row>
    <row r="1169" spans="34:34" ht="11.25" x14ac:dyDescent="0.15">
      <c r="AH1169"/>
    </row>
    <row r="1170" spans="34:34" ht="11.25" x14ac:dyDescent="0.15">
      <c r="AH1170"/>
    </row>
    <row r="1171" spans="34:34" ht="11.25" x14ac:dyDescent="0.15">
      <c r="AH1171"/>
    </row>
    <row r="1172" spans="34:34" ht="11.25" x14ac:dyDescent="0.15">
      <c r="AH1172"/>
    </row>
    <row r="1173" spans="34:34" ht="11.25" x14ac:dyDescent="0.15">
      <c r="AH1173"/>
    </row>
    <row r="1174" spans="34:34" ht="11.25" x14ac:dyDescent="0.15">
      <c r="AH1174"/>
    </row>
    <row r="1175" spans="34:34" ht="11.25" x14ac:dyDescent="0.15">
      <c r="AH1175"/>
    </row>
    <row r="1176" spans="34:34" ht="11.25" x14ac:dyDescent="0.15">
      <c r="AH1176"/>
    </row>
    <row r="1177" spans="34:34" ht="11.25" x14ac:dyDescent="0.15">
      <c r="AH1177"/>
    </row>
    <row r="1178" spans="34:34" ht="11.25" x14ac:dyDescent="0.15">
      <c r="AH1178"/>
    </row>
    <row r="1179" spans="34:34" ht="11.25" x14ac:dyDescent="0.15">
      <c r="AH1179"/>
    </row>
    <row r="1180" spans="34:34" ht="11.25" x14ac:dyDescent="0.15">
      <c r="AH1180"/>
    </row>
    <row r="1181" spans="34:34" ht="11.25" x14ac:dyDescent="0.15">
      <c r="AH1181"/>
    </row>
    <row r="1182" spans="34:34" ht="11.25" x14ac:dyDescent="0.15">
      <c r="AH1182"/>
    </row>
    <row r="1183" spans="34:34" ht="11.25" x14ac:dyDescent="0.15">
      <c r="AH1183"/>
    </row>
    <row r="1184" spans="34:34" ht="11.25" x14ac:dyDescent="0.15">
      <c r="AH1184"/>
    </row>
    <row r="1185" spans="34:34" ht="11.25" x14ac:dyDescent="0.15">
      <c r="AH1185"/>
    </row>
    <row r="1186" spans="34:34" ht="11.25" x14ac:dyDescent="0.15">
      <c r="AH1186"/>
    </row>
    <row r="1187" spans="34:34" ht="11.25" x14ac:dyDescent="0.15">
      <c r="AH1187"/>
    </row>
    <row r="1188" spans="34:34" ht="11.25" x14ac:dyDescent="0.15">
      <c r="AH1188"/>
    </row>
    <row r="1189" spans="34:34" ht="11.25" x14ac:dyDescent="0.15">
      <c r="AH1189"/>
    </row>
    <row r="1190" spans="34:34" ht="11.25" x14ac:dyDescent="0.15">
      <c r="AH1190"/>
    </row>
    <row r="1191" spans="34:34" ht="11.25" x14ac:dyDescent="0.15">
      <c r="AH1191"/>
    </row>
    <row r="1192" spans="34:34" ht="11.25" x14ac:dyDescent="0.15">
      <c r="AH1192"/>
    </row>
    <row r="1193" spans="34:34" ht="11.25" x14ac:dyDescent="0.15">
      <c r="AH1193"/>
    </row>
    <row r="1194" spans="34:34" ht="11.25" x14ac:dyDescent="0.15">
      <c r="AH1194"/>
    </row>
    <row r="1195" spans="34:34" ht="11.25" x14ac:dyDescent="0.15">
      <c r="AH1195"/>
    </row>
    <row r="1196" spans="34:34" ht="11.25" x14ac:dyDescent="0.15">
      <c r="AH1196"/>
    </row>
    <row r="1197" spans="34:34" ht="11.25" x14ac:dyDescent="0.15">
      <c r="AH1197"/>
    </row>
    <row r="1198" spans="34:34" ht="11.25" x14ac:dyDescent="0.15">
      <c r="AH1198"/>
    </row>
    <row r="1199" spans="34:34" ht="11.25" x14ac:dyDescent="0.15">
      <c r="AH1199"/>
    </row>
    <row r="1200" spans="34:34" ht="11.25" x14ac:dyDescent="0.15">
      <c r="AH1200"/>
    </row>
    <row r="1201" spans="34:34" ht="11.25" x14ac:dyDescent="0.15">
      <c r="AH1201"/>
    </row>
    <row r="1202" spans="34:34" ht="11.25" x14ac:dyDescent="0.15">
      <c r="AH1202"/>
    </row>
    <row r="1203" spans="34:34" ht="11.25" x14ac:dyDescent="0.15">
      <c r="AH1203"/>
    </row>
    <row r="1204" spans="34:34" ht="11.25" x14ac:dyDescent="0.15">
      <c r="AH1204"/>
    </row>
    <row r="1205" spans="34:34" ht="11.25" x14ac:dyDescent="0.15">
      <c r="AH1205"/>
    </row>
    <row r="1206" spans="34:34" ht="11.25" x14ac:dyDescent="0.15">
      <c r="AH1206"/>
    </row>
    <row r="1207" spans="34:34" ht="11.25" x14ac:dyDescent="0.15">
      <c r="AH1207"/>
    </row>
    <row r="1208" spans="34:34" ht="11.25" x14ac:dyDescent="0.15">
      <c r="AH1208"/>
    </row>
    <row r="1209" spans="34:34" ht="11.25" x14ac:dyDescent="0.15">
      <c r="AH1209"/>
    </row>
    <row r="1210" spans="34:34" ht="11.25" x14ac:dyDescent="0.15">
      <c r="AH1210"/>
    </row>
    <row r="1211" spans="34:34" ht="11.25" x14ac:dyDescent="0.15">
      <c r="AH1211"/>
    </row>
    <row r="1212" spans="34:34" ht="11.25" x14ac:dyDescent="0.15">
      <c r="AH1212"/>
    </row>
    <row r="1213" spans="34:34" ht="11.25" x14ac:dyDescent="0.15">
      <c r="AH1213"/>
    </row>
    <row r="1214" spans="34:34" ht="11.25" x14ac:dyDescent="0.15">
      <c r="AH1214"/>
    </row>
    <row r="1215" spans="34:34" ht="11.25" x14ac:dyDescent="0.15">
      <c r="AH1215"/>
    </row>
    <row r="1216" spans="34:34" ht="11.25" x14ac:dyDescent="0.15">
      <c r="AH1216"/>
    </row>
    <row r="1217" spans="34:34" ht="11.25" x14ac:dyDescent="0.15">
      <c r="AH1217"/>
    </row>
    <row r="1218" spans="34:34" ht="11.25" x14ac:dyDescent="0.15">
      <c r="AH1218"/>
    </row>
    <row r="1219" spans="34:34" ht="11.25" x14ac:dyDescent="0.15">
      <c r="AH1219"/>
    </row>
    <row r="1220" spans="34:34" ht="11.25" x14ac:dyDescent="0.15">
      <c r="AH1220"/>
    </row>
    <row r="1221" spans="34:34" ht="11.25" x14ac:dyDescent="0.15">
      <c r="AH1221"/>
    </row>
    <row r="1222" spans="34:34" ht="11.25" x14ac:dyDescent="0.15">
      <c r="AH1222"/>
    </row>
    <row r="1223" spans="34:34" ht="11.25" x14ac:dyDescent="0.15">
      <c r="AH1223"/>
    </row>
    <row r="1224" spans="34:34" ht="11.25" x14ac:dyDescent="0.15">
      <c r="AH1224"/>
    </row>
    <row r="1225" spans="34:34" ht="11.25" x14ac:dyDescent="0.15">
      <c r="AH1225"/>
    </row>
    <row r="1226" spans="34:34" ht="11.25" x14ac:dyDescent="0.15">
      <c r="AH1226"/>
    </row>
    <row r="1227" spans="34:34" ht="11.25" x14ac:dyDescent="0.15">
      <c r="AH1227"/>
    </row>
    <row r="1228" spans="34:34" ht="11.25" x14ac:dyDescent="0.15">
      <c r="AH1228"/>
    </row>
    <row r="1229" spans="34:34" ht="11.25" x14ac:dyDescent="0.15">
      <c r="AH1229"/>
    </row>
    <row r="1230" spans="34:34" ht="11.25" x14ac:dyDescent="0.15">
      <c r="AH1230"/>
    </row>
    <row r="1231" spans="34:34" ht="11.25" x14ac:dyDescent="0.15">
      <c r="AH1231"/>
    </row>
    <row r="1232" spans="34:34" ht="11.25" x14ac:dyDescent="0.15">
      <c r="AH1232"/>
    </row>
    <row r="1233" spans="34:34" ht="11.25" x14ac:dyDescent="0.15">
      <c r="AH1233"/>
    </row>
    <row r="1234" spans="34:34" ht="11.25" x14ac:dyDescent="0.15">
      <c r="AH1234"/>
    </row>
    <row r="1235" spans="34:34" ht="11.25" x14ac:dyDescent="0.15">
      <c r="AH1235"/>
    </row>
    <row r="1236" spans="34:34" ht="11.25" x14ac:dyDescent="0.15">
      <c r="AH1236"/>
    </row>
    <row r="1237" spans="34:34" ht="11.25" x14ac:dyDescent="0.15">
      <c r="AH1237"/>
    </row>
    <row r="1238" spans="34:34" ht="11.25" x14ac:dyDescent="0.15">
      <c r="AH1238"/>
    </row>
    <row r="1239" spans="34:34" ht="11.25" x14ac:dyDescent="0.15">
      <c r="AH1239"/>
    </row>
    <row r="1240" spans="34:34" ht="11.25" x14ac:dyDescent="0.15">
      <c r="AH1240"/>
    </row>
    <row r="1241" spans="34:34" ht="11.25" x14ac:dyDescent="0.15">
      <c r="AH1241"/>
    </row>
    <row r="1242" spans="34:34" ht="11.25" x14ac:dyDescent="0.15">
      <c r="AH1242"/>
    </row>
    <row r="1243" spans="34:34" ht="11.25" x14ac:dyDescent="0.15">
      <c r="AH1243"/>
    </row>
    <row r="1244" spans="34:34" ht="11.25" x14ac:dyDescent="0.15">
      <c r="AH1244"/>
    </row>
    <row r="1245" spans="34:34" ht="11.25" x14ac:dyDescent="0.15">
      <c r="AH1245"/>
    </row>
    <row r="1246" spans="34:34" ht="11.25" x14ac:dyDescent="0.15">
      <c r="AH1246"/>
    </row>
    <row r="1247" spans="34:34" ht="11.25" x14ac:dyDescent="0.15">
      <c r="AH1247"/>
    </row>
    <row r="1248" spans="34:34" ht="11.25" x14ac:dyDescent="0.15">
      <c r="AH1248"/>
    </row>
    <row r="1249" spans="34:34" ht="11.25" x14ac:dyDescent="0.15">
      <c r="AH1249"/>
    </row>
    <row r="1250" spans="34:34" ht="11.25" x14ac:dyDescent="0.15">
      <c r="AH1250"/>
    </row>
    <row r="1251" spans="34:34" ht="11.25" x14ac:dyDescent="0.15">
      <c r="AH1251"/>
    </row>
    <row r="1252" spans="34:34" ht="11.25" x14ac:dyDescent="0.15">
      <c r="AH1252"/>
    </row>
    <row r="1253" spans="34:34" ht="11.25" x14ac:dyDescent="0.15">
      <c r="AH1253"/>
    </row>
    <row r="1254" spans="34:34" ht="11.25" x14ac:dyDescent="0.15">
      <c r="AH1254"/>
    </row>
    <row r="1255" spans="34:34" ht="11.25" x14ac:dyDescent="0.15">
      <c r="AH1255"/>
    </row>
    <row r="1256" spans="34:34" ht="11.25" x14ac:dyDescent="0.15">
      <c r="AH1256"/>
    </row>
    <row r="1257" spans="34:34" ht="11.25" x14ac:dyDescent="0.15">
      <c r="AH1257"/>
    </row>
    <row r="1258" spans="34:34" ht="11.25" x14ac:dyDescent="0.15">
      <c r="AH1258"/>
    </row>
    <row r="1259" spans="34:34" ht="11.25" x14ac:dyDescent="0.15">
      <c r="AH1259"/>
    </row>
    <row r="1260" spans="34:34" ht="11.25" x14ac:dyDescent="0.15">
      <c r="AH1260"/>
    </row>
    <row r="1261" spans="34:34" ht="11.25" x14ac:dyDescent="0.15">
      <c r="AH1261"/>
    </row>
    <row r="1262" spans="34:34" ht="11.25" x14ac:dyDescent="0.15">
      <c r="AH1262"/>
    </row>
    <row r="1263" spans="34:34" ht="11.25" x14ac:dyDescent="0.15">
      <c r="AH1263"/>
    </row>
    <row r="1264" spans="34:34" ht="11.25" x14ac:dyDescent="0.15">
      <c r="AH1264"/>
    </row>
    <row r="1265" spans="34:34" ht="11.25" x14ac:dyDescent="0.15">
      <c r="AH1265"/>
    </row>
    <row r="1266" spans="34:34" ht="11.25" x14ac:dyDescent="0.15">
      <c r="AH1266"/>
    </row>
    <row r="1267" spans="34:34" ht="11.25" x14ac:dyDescent="0.15">
      <c r="AH1267"/>
    </row>
    <row r="1268" spans="34:34" ht="11.25" x14ac:dyDescent="0.15">
      <c r="AH1268"/>
    </row>
    <row r="1269" spans="34:34" ht="11.25" x14ac:dyDescent="0.15">
      <c r="AH1269"/>
    </row>
    <row r="1270" spans="34:34" ht="11.25" x14ac:dyDescent="0.15">
      <c r="AH1270"/>
    </row>
    <row r="1271" spans="34:34" ht="11.25" x14ac:dyDescent="0.15">
      <c r="AH1271"/>
    </row>
    <row r="1272" spans="34:34" ht="11.25" x14ac:dyDescent="0.15">
      <c r="AH1272"/>
    </row>
    <row r="1273" spans="34:34" ht="11.25" x14ac:dyDescent="0.15">
      <c r="AH1273"/>
    </row>
    <row r="1274" spans="34:34" ht="11.25" x14ac:dyDescent="0.15">
      <c r="AH1274"/>
    </row>
    <row r="1275" spans="34:34" ht="11.25" x14ac:dyDescent="0.15">
      <c r="AH1275"/>
    </row>
    <row r="1276" spans="34:34" ht="11.25" x14ac:dyDescent="0.15">
      <c r="AH1276"/>
    </row>
    <row r="1277" spans="34:34" ht="11.25" x14ac:dyDescent="0.15">
      <c r="AH1277"/>
    </row>
    <row r="1278" spans="34:34" ht="11.25" x14ac:dyDescent="0.15">
      <c r="AH1278"/>
    </row>
    <row r="1279" spans="34:34" ht="11.25" x14ac:dyDescent="0.15">
      <c r="AH1279"/>
    </row>
    <row r="1280" spans="34:34" ht="11.25" x14ac:dyDescent="0.15">
      <c r="AH1280"/>
    </row>
    <row r="1281" spans="34:34" ht="11.25" x14ac:dyDescent="0.15">
      <c r="AH1281"/>
    </row>
    <row r="1282" spans="34:34" ht="11.25" x14ac:dyDescent="0.15">
      <c r="AH1282"/>
    </row>
    <row r="1283" spans="34:34" ht="11.25" x14ac:dyDescent="0.15">
      <c r="AH1283"/>
    </row>
    <row r="1284" spans="34:34" ht="11.25" x14ac:dyDescent="0.15">
      <c r="AH1284"/>
    </row>
    <row r="1285" spans="34:34" ht="11.25" x14ac:dyDescent="0.15">
      <c r="AH1285"/>
    </row>
    <row r="1286" spans="34:34" ht="11.25" x14ac:dyDescent="0.15">
      <c r="AH1286"/>
    </row>
    <row r="1287" spans="34:34" ht="11.25" x14ac:dyDescent="0.15">
      <c r="AH1287"/>
    </row>
    <row r="1288" spans="34:34" ht="11.25" x14ac:dyDescent="0.15">
      <c r="AH1288"/>
    </row>
    <row r="1289" spans="34:34" ht="11.25" x14ac:dyDescent="0.15">
      <c r="AH1289"/>
    </row>
    <row r="1290" spans="34:34" ht="11.25" x14ac:dyDescent="0.15">
      <c r="AH1290"/>
    </row>
    <row r="1291" spans="34:34" ht="11.25" x14ac:dyDescent="0.15">
      <c r="AH1291"/>
    </row>
    <row r="1292" spans="34:34" ht="11.25" x14ac:dyDescent="0.15">
      <c r="AH1292"/>
    </row>
    <row r="1293" spans="34:34" ht="11.25" x14ac:dyDescent="0.15">
      <c r="AH1293"/>
    </row>
    <row r="1294" spans="34:34" ht="11.25" x14ac:dyDescent="0.15">
      <c r="AH1294"/>
    </row>
    <row r="1295" spans="34:34" ht="11.25" x14ac:dyDescent="0.15">
      <c r="AH1295"/>
    </row>
    <row r="1296" spans="34:34" ht="11.25" x14ac:dyDescent="0.15">
      <c r="AH1296"/>
    </row>
    <row r="1297" spans="34:34" ht="11.25" x14ac:dyDescent="0.15">
      <c r="AH1297"/>
    </row>
    <row r="1298" spans="34:34" ht="11.25" x14ac:dyDescent="0.15">
      <c r="AH1298"/>
    </row>
    <row r="1299" spans="34:34" ht="11.25" x14ac:dyDescent="0.15">
      <c r="AH1299"/>
    </row>
    <row r="1300" spans="34:34" ht="11.25" x14ac:dyDescent="0.15">
      <c r="AH1300"/>
    </row>
    <row r="1301" spans="34:34" ht="11.25" x14ac:dyDescent="0.15">
      <c r="AH1301"/>
    </row>
    <row r="1302" spans="34:34" ht="11.25" x14ac:dyDescent="0.15">
      <c r="AH1302"/>
    </row>
    <row r="1303" spans="34:34" ht="11.25" x14ac:dyDescent="0.15">
      <c r="AH1303"/>
    </row>
    <row r="1304" spans="34:34" ht="11.25" x14ac:dyDescent="0.15">
      <c r="AH1304"/>
    </row>
    <row r="1305" spans="34:34" ht="11.25" x14ac:dyDescent="0.15">
      <c r="AH1305"/>
    </row>
    <row r="1306" spans="34:34" ht="11.25" x14ac:dyDescent="0.15">
      <c r="AH1306"/>
    </row>
    <row r="1307" spans="34:34" ht="11.25" x14ac:dyDescent="0.15">
      <c r="AH1307"/>
    </row>
    <row r="1308" spans="34:34" ht="11.25" x14ac:dyDescent="0.15">
      <c r="AH1308"/>
    </row>
    <row r="1309" spans="34:34" ht="11.25" x14ac:dyDescent="0.15">
      <c r="AH1309"/>
    </row>
    <row r="1310" spans="34:34" ht="11.25" x14ac:dyDescent="0.15">
      <c r="AH1310"/>
    </row>
    <row r="1311" spans="34:34" ht="11.25" x14ac:dyDescent="0.15">
      <c r="AH1311"/>
    </row>
    <row r="1312" spans="34:34" ht="11.25" x14ac:dyDescent="0.15">
      <c r="AH1312"/>
    </row>
    <row r="1313" spans="34:34" ht="11.25" x14ac:dyDescent="0.15">
      <c r="AH1313"/>
    </row>
    <row r="1314" spans="34:34" ht="11.25" x14ac:dyDescent="0.15">
      <c r="AH1314"/>
    </row>
    <row r="1315" spans="34:34" ht="11.25" x14ac:dyDescent="0.15">
      <c r="AH1315"/>
    </row>
    <row r="1316" spans="34:34" ht="11.25" x14ac:dyDescent="0.15">
      <c r="AH1316"/>
    </row>
    <row r="1317" spans="34:34" ht="11.25" x14ac:dyDescent="0.15">
      <c r="AH1317"/>
    </row>
    <row r="1318" spans="34:34" ht="11.25" x14ac:dyDescent="0.15">
      <c r="AH1318"/>
    </row>
    <row r="1319" spans="34:34" ht="11.25" x14ac:dyDescent="0.15">
      <c r="AH1319"/>
    </row>
    <row r="1320" spans="34:34" ht="11.25" x14ac:dyDescent="0.15">
      <c r="AH1320"/>
    </row>
    <row r="1321" spans="34:34" ht="11.25" x14ac:dyDescent="0.15">
      <c r="AH1321"/>
    </row>
    <row r="1322" spans="34:34" ht="11.25" x14ac:dyDescent="0.15">
      <c r="AH1322"/>
    </row>
    <row r="1323" spans="34:34" ht="11.25" x14ac:dyDescent="0.15">
      <c r="AH1323"/>
    </row>
    <row r="1324" spans="34:34" ht="11.25" x14ac:dyDescent="0.15">
      <c r="AH1324"/>
    </row>
    <row r="1325" spans="34:34" ht="11.25" x14ac:dyDescent="0.15">
      <c r="AH1325"/>
    </row>
    <row r="1326" spans="34:34" ht="11.25" x14ac:dyDescent="0.15">
      <c r="AH1326"/>
    </row>
    <row r="1327" spans="34:34" ht="11.25" x14ac:dyDescent="0.15">
      <c r="AH1327"/>
    </row>
    <row r="1328" spans="34:34" ht="11.25" x14ac:dyDescent="0.15">
      <c r="AH1328"/>
    </row>
    <row r="1329" spans="34:34" ht="11.25" x14ac:dyDescent="0.15">
      <c r="AH1329"/>
    </row>
    <row r="1330" spans="34:34" ht="11.25" x14ac:dyDescent="0.15">
      <c r="AH1330"/>
    </row>
    <row r="1331" spans="34:34" ht="11.25" x14ac:dyDescent="0.15">
      <c r="AH1331"/>
    </row>
    <row r="1332" spans="34:34" ht="11.25" x14ac:dyDescent="0.15">
      <c r="AH1332"/>
    </row>
    <row r="1333" spans="34:34" ht="11.25" x14ac:dyDescent="0.15">
      <c r="AH1333"/>
    </row>
    <row r="1334" spans="34:34" ht="11.25" x14ac:dyDescent="0.15">
      <c r="AH1334"/>
    </row>
    <row r="1335" spans="34:34" ht="11.25" x14ac:dyDescent="0.15">
      <c r="AH1335"/>
    </row>
    <row r="1336" spans="34:34" ht="11.25" x14ac:dyDescent="0.15">
      <c r="AH1336"/>
    </row>
    <row r="1337" spans="34:34" ht="11.25" x14ac:dyDescent="0.15">
      <c r="AH1337"/>
    </row>
    <row r="1338" spans="34:34" ht="11.25" x14ac:dyDescent="0.15">
      <c r="AH1338"/>
    </row>
    <row r="1339" spans="34:34" ht="11.25" x14ac:dyDescent="0.15">
      <c r="AH1339"/>
    </row>
    <row r="1340" spans="34:34" ht="11.25" x14ac:dyDescent="0.15">
      <c r="AH1340"/>
    </row>
    <row r="1341" spans="34:34" ht="11.25" x14ac:dyDescent="0.15">
      <c r="AH1341"/>
    </row>
    <row r="1342" spans="34:34" ht="11.25" x14ac:dyDescent="0.15">
      <c r="AH1342"/>
    </row>
    <row r="1343" spans="34:34" ht="11.25" x14ac:dyDescent="0.15">
      <c r="AH1343"/>
    </row>
    <row r="1344" spans="34:34" ht="11.25" x14ac:dyDescent="0.15">
      <c r="AH1344"/>
    </row>
    <row r="1345" spans="34:34" ht="11.25" x14ac:dyDescent="0.15">
      <c r="AH1345"/>
    </row>
    <row r="1346" spans="34:34" ht="11.25" x14ac:dyDescent="0.15">
      <c r="AH1346"/>
    </row>
    <row r="1347" spans="34:34" ht="11.25" x14ac:dyDescent="0.15">
      <c r="AH1347"/>
    </row>
    <row r="1348" spans="34:34" ht="11.25" x14ac:dyDescent="0.15">
      <c r="AH1348"/>
    </row>
    <row r="1349" spans="34:34" ht="11.25" x14ac:dyDescent="0.15">
      <c r="AH1349"/>
    </row>
    <row r="1350" spans="34:34" ht="11.25" x14ac:dyDescent="0.15">
      <c r="AH1350"/>
    </row>
    <row r="1351" spans="34:34" ht="11.25" x14ac:dyDescent="0.15">
      <c r="AH1351"/>
    </row>
    <row r="1352" spans="34:34" ht="11.25" x14ac:dyDescent="0.15">
      <c r="AH1352"/>
    </row>
    <row r="1353" spans="34:34" ht="11.25" x14ac:dyDescent="0.15">
      <c r="AH1353"/>
    </row>
    <row r="1354" spans="34:34" ht="11.25" x14ac:dyDescent="0.15">
      <c r="AH1354"/>
    </row>
    <row r="1355" spans="34:34" ht="11.25" x14ac:dyDescent="0.15">
      <c r="AH1355"/>
    </row>
    <row r="1356" spans="34:34" ht="11.25" x14ac:dyDescent="0.15">
      <c r="AH1356"/>
    </row>
    <row r="1357" spans="34:34" ht="11.25" x14ac:dyDescent="0.15">
      <c r="AH1357"/>
    </row>
    <row r="1358" spans="34:34" ht="11.25" x14ac:dyDescent="0.15">
      <c r="AH1358"/>
    </row>
    <row r="1359" spans="34:34" ht="11.25" x14ac:dyDescent="0.15">
      <c r="AH1359"/>
    </row>
    <row r="1360" spans="34:34" ht="11.25" x14ac:dyDescent="0.15">
      <c r="AH1360"/>
    </row>
    <row r="1361" spans="34:34" ht="11.25" x14ac:dyDescent="0.15">
      <c r="AH1361"/>
    </row>
    <row r="1362" spans="34:34" ht="11.25" x14ac:dyDescent="0.15">
      <c r="AH1362"/>
    </row>
    <row r="1363" spans="34:34" ht="11.25" x14ac:dyDescent="0.15">
      <c r="AH1363"/>
    </row>
    <row r="1364" spans="34:34" ht="11.25" x14ac:dyDescent="0.15">
      <c r="AH1364"/>
    </row>
    <row r="1365" spans="34:34" ht="11.25" x14ac:dyDescent="0.15">
      <c r="AH1365"/>
    </row>
    <row r="1366" spans="34:34" ht="11.25" x14ac:dyDescent="0.15">
      <c r="AH1366"/>
    </row>
    <row r="1367" spans="34:34" ht="11.25" x14ac:dyDescent="0.15">
      <c r="AH1367"/>
    </row>
    <row r="1368" spans="34:34" ht="11.25" x14ac:dyDescent="0.15">
      <c r="AH1368"/>
    </row>
    <row r="1369" spans="34:34" ht="11.25" x14ac:dyDescent="0.15">
      <c r="AH1369"/>
    </row>
    <row r="1370" spans="34:34" ht="11.25" x14ac:dyDescent="0.15">
      <c r="AH1370"/>
    </row>
    <row r="1371" spans="34:34" ht="11.25" x14ac:dyDescent="0.15">
      <c r="AH1371"/>
    </row>
    <row r="1372" spans="34:34" ht="11.25" x14ac:dyDescent="0.15">
      <c r="AH1372"/>
    </row>
    <row r="1373" spans="34:34" ht="11.25" x14ac:dyDescent="0.15">
      <c r="AH1373"/>
    </row>
    <row r="1374" spans="34:34" ht="11.25" x14ac:dyDescent="0.15">
      <c r="AH1374"/>
    </row>
    <row r="1375" spans="34:34" ht="11.25" x14ac:dyDescent="0.15">
      <c r="AH1375"/>
    </row>
    <row r="1376" spans="34:34" ht="11.25" x14ac:dyDescent="0.15">
      <c r="AH1376"/>
    </row>
    <row r="1377" spans="34:34" ht="11.25" x14ac:dyDescent="0.15">
      <c r="AH1377"/>
    </row>
    <row r="1378" spans="34:34" ht="11.25" x14ac:dyDescent="0.15">
      <c r="AH1378"/>
    </row>
    <row r="1379" spans="34:34" ht="11.25" x14ac:dyDescent="0.15">
      <c r="AH1379"/>
    </row>
    <row r="1380" spans="34:34" ht="11.25" x14ac:dyDescent="0.15">
      <c r="AH1380"/>
    </row>
    <row r="1381" spans="34:34" ht="11.25" x14ac:dyDescent="0.15">
      <c r="AH1381"/>
    </row>
    <row r="1382" spans="34:34" ht="11.25" x14ac:dyDescent="0.15">
      <c r="AH1382"/>
    </row>
    <row r="1383" spans="34:34" ht="11.25" x14ac:dyDescent="0.15">
      <c r="AH1383"/>
    </row>
    <row r="1384" spans="34:34" ht="11.25" x14ac:dyDescent="0.15">
      <c r="AH1384"/>
    </row>
    <row r="1385" spans="34:34" ht="11.25" x14ac:dyDescent="0.15">
      <c r="AH1385"/>
    </row>
    <row r="1386" spans="34:34" ht="11.25" x14ac:dyDescent="0.15">
      <c r="AH1386"/>
    </row>
    <row r="1387" spans="34:34" ht="11.25" x14ac:dyDescent="0.15">
      <c r="AH1387"/>
    </row>
    <row r="1388" spans="34:34" ht="11.25" x14ac:dyDescent="0.15">
      <c r="AH1388"/>
    </row>
    <row r="1389" spans="34:34" ht="11.25" x14ac:dyDescent="0.15">
      <c r="AH1389"/>
    </row>
    <row r="1390" spans="34:34" ht="11.25" x14ac:dyDescent="0.15">
      <c r="AH1390"/>
    </row>
    <row r="1391" spans="34:34" ht="11.25" x14ac:dyDescent="0.15">
      <c r="AH1391"/>
    </row>
    <row r="1392" spans="34:34" ht="11.25" x14ac:dyDescent="0.15">
      <c r="AH1392"/>
    </row>
    <row r="1393" spans="34:34" ht="11.25" x14ac:dyDescent="0.15">
      <c r="AH1393"/>
    </row>
    <row r="1394" spans="34:34" ht="11.25" x14ac:dyDescent="0.15">
      <c r="AH1394"/>
    </row>
    <row r="1395" spans="34:34" ht="11.25" x14ac:dyDescent="0.15">
      <c r="AH1395"/>
    </row>
    <row r="1396" spans="34:34" ht="11.25" x14ac:dyDescent="0.15">
      <c r="AH1396"/>
    </row>
    <row r="1397" spans="34:34" ht="11.25" x14ac:dyDescent="0.15">
      <c r="AH1397"/>
    </row>
    <row r="1398" spans="34:34" ht="11.25" x14ac:dyDescent="0.15">
      <c r="AH1398"/>
    </row>
    <row r="1399" spans="34:34" ht="11.25" x14ac:dyDescent="0.15">
      <c r="AH1399"/>
    </row>
    <row r="1400" spans="34:34" ht="11.25" x14ac:dyDescent="0.15">
      <c r="AH1400"/>
    </row>
    <row r="1401" spans="34:34" ht="11.25" x14ac:dyDescent="0.15">
      <c r="AH1401"/>
    </row>
    <row r="1402" spans="34:34" ht="11.25" x14ac:dyDescent="0.15">
      <c r="AH1402"/>
    </row>
    <row r="1403" spans="34:34" ht="11.25" x14ac:dyDescent="0.15">
      <c r="AH1403"/>
    </row>
    <row r="1404" spans="34:34" ht="11.25" x14ac:dyDescent="0.15">
      <c r="AH1404"/>
    </row>
    <row r="1405" spans="34:34" ht="11.25" x14ac:dyDescent="0.15">
      <c r="AH1405"/>
    </row>
    <row r="1406" spans="34:34" ht="11.25" x14ac:dyDescent="0.15">
      <c r="AH1406"/>
    </row>
    <row r="1407" spans="34:34" ht="11.25" x14ac:dyDescent="0.15">
      <c r="AH1407"/>
    </row>
    <row r="1408" spans="34:34" ht="11.25" x14ac:dyDescent="0.15">
      <c r="AH1408"/>
    </row>
    <row r="1409" spans="34:34" ht="11.25" x14ac:dyDescent="0.15">
      <c r="AH1409"/>
    </row>
    <row r="1410" spans="34:34" ht="11.25" x14ac:dyDescent="0.15">
      <c r="AH1410"/>
    </row>
    <row r="1411" spans="34:34" ht="11.25" x14ac:dyDescent="0.15">
      <c r="AH1411"/>
    </row>
    <row r="1412" spans="34:34" ht="11.25" x14ac:dyDescent="0.15">
      <c r="AH1412"/>
    </row>
    <row r="1413" spans="34:34" ht="11.25" x14ac:dyDescent="0.15">
      <c r="AH1413"/>
    </row>
    <row r="1414" spans="34:34" ht="11.25" x14ac:dyDescent="0.15">
      <c r="AH1414"/>
    </row>
    <row r="1415" spans="34:34" ht="11.25" x14ac:dyDescent="0.15">
      <c r="AH1415"/>
    </row>
    <row r="1416" spans="34:34" ht="11.25" x14ac:dyDescent="0.15">
      <c r="AH1416"/>
    </row>
    <row r="1417" spans="34:34" ht="11.25" x14ac:dyDescent="0.15">
      <c r="AH1417"/>
    </row>
    <row r="1418" spans="34:34" ht="11.25" x14ac:dyDescent="0.15">
      <c r="AH1418"/>
    </row>
    <row r="1419" spans="34:34" ht="11.25" x14ac:dyDescent="0.15">
      <c r="AH1419"/>
    </row>
    <row r="1420" spans="34:34" ht="11.25" x14ac:dyDescent="0.15">
      <c r="AH1420"/>
    </row>
    <row r="1421" spans="34:34" ht="11.25" x14ac:dyDescent="0.15">
      <c r="AH1421"/>
    </row>
    <row r="1422" spans="34:34" ht="11.25" x14ac:dyDescent="0.15">
      <c r="AH1422"/>
    </row>
    <row r="1423" spans="34:34" ht="11.25" x14ac:dyDescent="0.15">
      <c r="AH1423"/>
    </row>
    <row r="1424" spans="34:34" ht="11.25" x14ac:dyDescent="0.15">
      <c r="AH1424"/>
    </row>
    <row r="1425" spans="34:34" ht="11.25" x14ac:dyDescent="0.15">
      <c r="AH1425"/>
    </row>
    <row r="1426" spans="34:34" ht="11.25" x14ac:dyDescent="0.15">
      <c r="AH1426"/>
    </row>
    <row r="1427" spans="34:34" ht="11.25" x14ac:dyDescent="0.15">
      <c r="AH1427"/>
    </row>
    <row r="1428" spans="34:34" ht="11.25" x14ac:dyDescent="0.15">
      <c r="AH1428"/>
    </row>
    <row r="1429" spans="34:34" ht="11.25" x14ac:dyDescent="0.15">
      <c r="AH1429"/>
    </row>
    <row r="1430" spans="34:34" ht="11.25" x14ac:dyDescent="0.15">
      <c r="AH1430"/>
    </row>
    <row r="1431" spans="34:34" ht="11.25" x14ac:dyDescent="0.15">
      <c r="AH1431"/>
    </row>
    <row r="1432" spans="34:34" ht="11.25" x14ac:dyDescent="0.15">
      <c r="AH1432"/>
    </row>
    <row r="1433" spans="34:34" ht="11.25" x14ac:dyDescent="0.15">
      <c r="AH1433"/>
    </row>
    <row r="1434" spans="34:34" ht="11.25" x14ac:dyDescent="0.15">
      <c r="AH1434"/>
    </row>
    <row r="1435" spans="34:34" ht="11.25" x14ac:dyDescent="0.15">
      <c r="AH1435"/>
    </row>
    <row r="1436" spans="34:34" ht="11.25" x14ac:dyDescent="0.15">
      <c r="AH1436"/>
    </row>
    <row r="1437" spans="34:34" ht="11.25" x14ac:dyDescent="0.15">
      <c r="AH1437"/>
    </row>
    <row r="1438" spans="34:34" ht="11.25" x14ac:dyDescent="0.15">
      <c r="AH1438"/>
    </row>
    <row r="1439" spans="34:34" ht="11.25" x14ac:dyDescent="0.15">
      <c r="AH1439"/>
    </row>
    <row r="1440" spans="34:34" ht="11.25" x14ac:dyDescent="0.15">
      <c r="AH1440"/>
    </row>
    <row r="1441" spans="34:34" ht="11.25" x14ac:dyDescent="0.15">
      <c r="AH1441"/>
    </row>
    <row r="1442" spans="34:34" ht="11.25" x14ac:dyDescent="0.15">
      <c r="AH1442"/>
    </row>
    <row r="1443" spans="34:34" ht="11.25" x14ac:dyDescent="0.15">
      <c r="AH1443"/>
    </row>
    <row r="1444" spans="34:34" ht="11.25" x14ac:dyDescent="0.15">
      <c r="AH1444"/>
    </row>
    <row r="1445" spans="34:34" ht="11.25" x14ac:dyDescent="0.15">
      <c r="AH1445"/>
    </row>
    <row r="1446" spans="34:34" ht="11.25" x14ac:dyDescent="0.15">
      <c r="AH1446"/>
    </row>
    <row r="1447" spans="34:34" ht="11.25" x14ac:dyDescent="0.15">
      <c r="AH1447"/>
    </row>
    <row r="1448" spans="34:34" ht="11.25" x14ac:dyDescent="0.15">
      <c r="AH1448"/>
    </row>
    <row r="1449" spans="34:34" ht="11.25" x14ac:dyDescent="0.15">
      <c r="AH1449"/>
    </row>
    <row r="1450" spans="34:34" ht="11.25" x14ac:dyDescent="0.15">
      <c r="AH1450"/>
    </row>
    <row r="1451" spans="34:34" ht="11.25" x14ac:dyDescent="0.15">
      <c r="AH1451"/>
    </row>
    <row r="1452" spans="34:34" ht="11.25" x14ac:dyDescent="0.15">
      <c r="AH1452"/>
    </row>
    <row r="1453" spans="34:34" ht="11.25" x14ac:dyDescent="0.15">
      <c r="AH1453"/>
    </row>
    <row r="1454" spans="34:34" ht="11.25" x14ac:dyDescent="0.15">
      <c r="AH1454"/>
    </row>
    <row r="1455" spans="34:34" ht="11.25" x14ac:dyDescent="0.15">
      <c r="AH1455"/>
    </row>
    <row r="1456" spans="34:34" ht="11.25" x14ac:dyDescent="0.15">
      <c r="AH1456"/>
    </row>
    <row r="1457" spans="34:34" ht="11.25" x14ac:dyDescent="0.15">
      <c r="AH1457"/>
    </row>
    <row r="1458" spans="34:34" ht="11.25" x14ac:dyDescent="0.15">
      <c r="AH1458"/>
    </row>
    <row r="1459" spans="34:34" ht="11.25" x14ac:dyDescent="0.15">
      <c r="AH1459"/>
    </row>
    <row r="1460" spans="34:34" ht="11.25" x14ac:dyDescent="0.15">
      <c r="AH1460"/>
    </row>
    <row r="1461" spans="34:34" ht="11.25" x14ac:dyDescent="0.15">
      <c r="AH1461"/>
    </row>
    <row r="1462" spans="34:34" ht="11.25" x14ac:dyDescent="0.15">
      <c r="AH1462"/>
    </row>
    <row r="1463" spans="34:34" ht="11.25" x14ac:dyDescent="0.15">
      <c r="AH1463"/>
    </row>
    <row r="1464" spans="34:34" ht="11.25" x14ac:dyDescent="0.15">
      <c r="AH1464"/>
    </row>
    <row r="1465" spans="34:34" ht="11.25" x14ac:dyDescent="0.15">
      <c r="AH1465"/>
    </row>
    <row r="1466" spans="34:34" ht="11.25" x14ac:dyDescent="0.15">
      <c r="AH1466"/>
    </row>
    <row r="1467" spans="34:34" ht="11.25" x14ac:dyDescent="0.15">
      <c r="AH1467"/>
    </row>
    <row r="1468" spans="34:34" ht="11.25" x14ac:dyDescent="0.15">
      <c r="AH1468"/>
    </row>
    <row r="1469" spans="34:34" ht="11.25" x14ac:dyDescent="0.15">
      <c r="AH1469"/>
    </row>
    <row r="1470" spans="34:34" ht="11.25" x14ac:dyDescent="0.15">
      <c r="AH1470"/>
    </row>
    <row r="1471" spans="34:34" ht="11.25" x14ac:dyDescent="0.15">
      <c r="AH1471"/>
    </row>
    <row r="1472" spans="34:34" ht="11.25" x14ac:dyDescent="0.15">
      <c r="AH1472"/>
    </row>
    <row r="1473" spans="34:34" ht="11.25" x14ac:dyDescent="0.15">
      <c r="AH1473"/>
    </row>
    <row r="1474" spans="34:34" ht="11.25" x14ac:dyDescent="0.15">
      <c r="AH1474"/>
    </row>
    <row r="1475" spans="34:34" ht="11.25" x14ac:dyDescent="0.15">
      <c r="AH1475"/>
    </row>
    <row r="1476" spans="34:34" ht="11.25" x14ac:dyDescent="0.15">
      <c r="AH1476"/>
    </row>
    <row r="1477" spans="34:34" ht="11.25" x14ac:dyDescent="0.15">
      <c r="AH1477"/>
    </row>
    <row r="1478" spans="34:34" ht="11.25" x14ac:dyDescent="0.15">
      <c r="AH1478"/>
    </row>
    <row r="1479" spans="34:34" ht="11.25" x14ac:dyDescent="0.15">
      <c r="AH1479"/>
    </row>
    <row r="1480" spans="34:34" ht="11.25" x14ac:dyDescent="0.15">
      <c r="AH1480"/>
    </row>
    <row r="1481" spans="34:34" ht="11.25" x14ac:dyDescent="0.15">
      <c r="AH1481"/>
    </row>
    <row r="1482" spans="34:34" ht="11.25" x14ac:dyDescent="0.15">
      <c r="AH1482"/>
    </row>
    <row r="1483" spans="34:34" ht="11.25" x14ac:dyDescent="0.15">
      <c r="AH1483"/>
    </row>
    <row r="1484" spans="34:34" ht="11.25" x14ac:dyDescent="0.15">
      <c r="AH1484"/>
    </row>
    <row r="1485" spans="34:34" ht="11.25" x14ac:dyDescent="0.15">
      <c r="AH1485"/>
    </row>
    <row r="1486" spans="34:34" ht="11.25" x14ac:dyDescent="0.15">
      <c r="AH1486"/>
    </row>
    <row r="1487" spans="34:34" ht="11.25" x14ac:dyDescent="0.15">
      <c r="AH1487"/>
    </row>
    <row r="1488" spans="34:34" ht="11.25" x14ac:dyDescent="0.15">
      <c r="AH1488"/>
    </row>
    <row r="1489" spans="34:34" ht="11.25" x14ac:dyDescent="0.15">
      <c r="AH1489"/>
    </row>
    <row r="1490" spans="34:34" ht="11.25" x14ac:dyDescent="0.15">
      <c r="AH1490"/>
    </row>
    <row r="1491" spans="34:34" ht="11.25" x14ac:dyDescent="0.15">
      <c r="AH1491"/>
    </row>
    <row r="1492" spans="34:34" ht="11.25" x14ac:dyDescent="0.15">
      <c r="AH1492"/>
    </row>
    <row r="1493" spans="34:34" ht="11.25" x14ac:dyDescent="0.15">
      <c r="AH1493"/>
    </row>
    <row r="1494" spans="34:34" ht="11.25" x14ac:dyDescent="0.15">
      <c r="AH1494"/>
    </row>
    <row r="1495" spans="34:34" ht="11.25" x14ac:dyDescent="0.15">
      <c r="AH1495"/>
    </row>
    <row r="1496" spans="34:34" ht="11.25" x14ac:dyDescent="0.15">
      <c r="AH1496"/>
    </row>
    <row r="1497" spans="34:34" ht="11.25" x14ac:dyDescent="0.15">
      <c r="AH1497"/>
    </row>
    <row r="1498" spans="34:34" ht="11.25" x14ac:dyDescent="0.15">
      <c r="AH1498"/>
    </row>
    <row r="1499" spans="34:34" ht="11.25" x14ac:dyDescent="0.15">
      <c r="AH1499"/>
    </row>
    <row r="1500" spans="34:34" ht="11.25" x14ac:dyDescent="0.15">
      <c r="AH1500"/>
    </row>
    <row r="1501" spans="34:34" ht="11.25" x14ac:dyDescent="0.15">
      <c r="AH1501"/>
    </row>
    <row r="1502" spans="34:34" ht="11.25" x14ac:dyDescent="0.15">
      <c r="AH1502"/>
    </row>
    <row r="1503" spans="34:34" ht="11.25" x14ac:dyDescent="0.15">
      <c r="AH1503"/>
    </row>
    <row r="1504" spans="34:34" ht="11.25" x14ac:dyDescent="0.15">
      <c r="AH1504"/>
    </row>
    <row r="1505" spans="34:34" ht="11.25" x14ac:dyDescent="0.15">
      <c r="AH1505"/>
    </row>
    <row r="1506" spans="34:34" ht="11.25" x14ac:dyDescent="0.15">
      <c r="AH1506"/>
    </row>
    <row r="1507" spans="34:34" ht="11.25" x14ac:dyDescent="0.15">
      <c r="AH1507"/>
    </row>
    <row r="1508" spans="34:34" ht="11.25" x14ac:dyDescent="0.15">
      <c r="AH1508"/>
    </row>
    <row r="1509" spans="34:34" ht="11.25" x14ac:dyDescent="0.15">
      <c r="AH1509"/>
    </row>
    <row r="1510" spans="34:34" ht="11.25" x14ac:dyDescent="0.15">
      <c r="AH1510"/>
    </row>
    <row r="1511" spans="34:34" ht="11.25" x14ac:dyDescent="0.15">
      <c r="AH1511"/>
    </row>
    <row r="1512" spans="34:34" ht="11.25" x14ac:dyDescent="0.15">
      <c r="AH1512"/>
    </row>
    <row r="1513" spans="34:34" ht="11.25" x14ac:dyDescent="0.15">
      <c r="AH1513"/>
    </row>
    <row r="1514" spans="34:34" ht="11.25" x14ac:dyDescent="0.15">
      <c r="AH1514"/>
    </row>
    <row r="1515" spans="34:34" ht="11.25" x14ac:dyDescent="0.15">
      <c r="AH1515"/>
    </row>
    <row r="1516" spans="34:34" ht="11.25" x14ac:dyDescent="0.15">
      <c r="AH1516"/>
    </row>
    <row r="1517" spans="34:34" ht="11.25" x14ac:dyDescent="0.15">
      <c r="AH1517"/>
    </row>
    <row r="1518" spans="34:34" ht="11.25" x14ac:dyDescent="0.15">
      <c r="AH1518"/>
    </row>
    <row r="1519" spans="34:34" ht="11.25" x14ac:dyDescent="0.15">
      <c r="AH1519"/>
    </row>
    <row r="1520" spans="34:34" ht="11.25" x14ac:dyDescent="0.15">
      <c r="AH1520"/>
    </row>
    <row r="1521" spans="34:34" ht="11.25" x14ac:dyDescent="0.15">
      <c r="AH1521"/>
    </row>
    <row r="1522" spans="34:34" ht="11.25" x14ac:dyDescent="0.15">
      <c r="AH1522"/>
    </row>
    <row r="1523" spans="34:34" ht="11.25" x14ac:dyDescent="0.15">
      <c r="AH1523"/>
    </row>
    <row r="1524" spans="34:34" ht="11.25" x14ac:dyDescent="0.15">
      <c r="AH1524"/>
    </row>
    <row r="1525" spans="34:34" ht="11.25" x14ac:dyDescent="0.15">
      <c r="AH1525"/>
    </row>
    <row r="1526" spans="34:34" ht="11.25" x14ac:dyDescent="0.15">
      <c r="AH1526"/>
    </row>
    <row r="1527" spans="34:34" ht="11.25" x14ac:dyDescent="0.15">
      <c r="AH1527"/>
    </row>
    <row r="1528" spans="34:34" ht="11.25" x14ac:dyDescent="0.15">
      <c r="AH1528"/>
    </row>
    <row r="1529" spans="34:34" ht="11.25" x14ac:dyDescent="0.15">
      <c r="AH1529"/>
    </row>
    <row r="1530" spans="34:34" ht="11.25" x14ac:dyDescent="0.15">
      <c r="AH1530"/>
    </row>
    <row r="1531" spans="34:34" ht="11.25" x14ac:dyDescent="0.15">
      <c r="AH1531"/>
    </row>
    <row r="1532" spans="34:34" ht="11.25" x14ac:dyDescent="0.15">
      <c r="AH1532"/>
    </row>
    <row r="1533" spans="34:34" ht="11.25" x14ac:dyDescent="0.15">
      <c r="AH1533"/>
    </row>
    <row r="1534" spans="34:34" ht="11.25" x14ac:dyDescent="0.15">
      <c r="AH1534"/>
    </row>
    <row r="1535" spans="34:34" ht="11.25" x14ac:dyDescent="0.15">
      <c r="AH1535"/>
    </row>
    <row r="1536" spans="34:34" ht="11.25" x14ac:dyDescent="0.15">
      <c r="AH1536"/>
    </row>
    <row r="1537" spans="34:34" ht="11.25" x14ac:dyDescent="0.15">
      <c r="AH1537"/>
    </row>
    <row r="1538" spans="34:34" ht="11.25" x14ac:dyDescent="0.15">
      <c r="AH1538"/>
    </row>
    <row r="1539" spans="34:34" ht="11.25" x14ac:dyDescent="0.15">
      <c r="AH1539"/>
    </row>
    <row r="1540" spans="34:34" ht="11.25" x14ac:dyDescent="0.15">
      <c r="AH1540"/>
    </row>
    <row r="1541" spans="34:34" ht="11.25" x14ac:dyDescent="0.15">
      <c r="AH1541"/>
    </row>
    <row r="1542" spans="34:34" ht="11.25" x14ac:dyDescent="0.15">
      <c r="AH1542"/>
    </row>
    <row r="1543" spans="34:34" ht="11.25" x14ac:dyDescent="0.15">
      <c r="AH1543"/>
    </row>
    <row r="1544" spans="34:34" ht="11.25" x14ac:dyDescent="0.15">
      <c r="AH1544"/>
    </row>
    <row r="1545" spans="34:34" ht="11.25" x14ac:dyDescent="0.15">
      <c r="AH1545"/>
    </row>
    <row r="1546" spans="34:34" ht="11.25" x14ac:dyDescent="0.15">
      <c r="AH1546"/>
    </row>
    <row r="1547" spans="34:34" ht="11.25" x14ac:dyDescent="0.15">
      <c r="AH1547"/>
    </row>
    <row r="1548" spans="34:34" ht="11.25" x14ac:dyDescent="0.15">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EF7E4-158F-424E-B72B-24A6630F57ED}">
  <sheetPr>
    <pageSetUpPr autoPageBreaks="0"/>
  </sheetPr>
  <dimension ref="B1:K32"/>
  <sheetViews>
    <sheetView showGridLines="0" showRuler="0" topLeftCell="A28" zoomScaleNormal="100" zoomScaleSheetLayoutView="400" zoomScalePageLayoutView="90" workbookViewId="0">
      <selection activeCell="B1" sqref="B1"/>
    </sheetView>
  </sheetViews>
  <sheetFormatPr defaultColWidth="8.375" defaultRowHeight="14.25" customHeight="1" x14ac:dyDescent="0.2"/>
  <cols>
    <col min="1" max="1" width="3.375" style="45" customWidth="1"/>
    <col min="2" max="2" width="13.625" style="45" customWidth="1"/>
    <col min="3" max="3" width="3.25" style="45" customWidth="1"/>
    <col min="4" max="4" width="12.75" style="45" bestFit="1" customWidth="1"/>
    <col min="5" max="13" width="8.375" style="45"/>
    <col min="14" max="14" width="8.875" style="45" customWidth="1"/>
    <col min="15" max="16384" width="8.375" style="45"/>
  </cols>
  <sheetData>
    <row r="1" spans="2:11" ht="14.25" customHeight="1" x14ac:dyDescent="0.2">
      <c r="B1" s="61" t="str">
        <f>IF(GETPIVOTDATA("[Measures].[Adresse]",Dashboard!$B$4)="Stenhøj Vænge 10 , Birkerød","NB: Husk at læse om opsætning og brug i Om-arket, før du går i gang.","")</f>
        <v>NB: Husk at læse om opsætning og brug i Om-arket, før du går i gang.</v>
      </c>
    </row>
    <row r="2" spans="2:11" ht="14.25" customHeight="1" x14ac:dyDescent="0.3">
      <c r="B2" s="57" t="s">
        <v>110</v>
      </c>
    </row>
    <row r="3" spans="2:11" ht="14.25" customHeight="1" x14ac:dyDescent="0.2">
      <c r="B3" s="45" t="s">
        <v>111</v>
      </c>
    </row>
    <row r="5" spans="2:11" ht="14.25" customHeight="1" x14ac:dyDescent="0.2">
      <c r="B5" s="58" t="s">
        <v>112</v>
      </c>
      <c r="C5" s="59"/>
      <c r="D5" s="59"/>
      <c r="E5" s="59"/>
      <c r="F5" s="59"/>
      <c r="G5" s="59"/>
      <c r="H5" s="59"/>
      <c r="I5" s="59"/>
      <c r="J5" s="59"/>
      <c r="K5" s="59"/>
    </row>
    <row r="6" spans="2:11" ht="14.25" customHeight="1" x14ac:dyDescent="0.2">
      <c r="B6" s="60" t="s">
        <v>105</v>
      </c>
    </row>
    <row r="7" spans="2:11" ht="14.25" customHeight="1" x14ac:dyDescent="0.2">
      <c r="B7" s="45" t="s">
        <v>106</v>
      </c>
    </row>
    <row r="8" spans="2:11" ht="14.25" customHeight="1" x14ac:dyDescent="0.2">
      <c r="B8" s="51" t="s">
        <v>102</v>
      </c>
    </row>
    <row r="9" spans="2:11" ht="14.25" customHeight="1" x14ac:dyDescent="0.2">
      <c r="B9" s="50" vm="4">
        <f>CUBEVALUE("ThisWorkbookDataModel","[Measures].[FirstDate]",Timeline_Dato2)</f>
        <v>44835</v>
      </c>
      <c r="C9" s="62" t="s">
        <v>103</v>
      </c>
      <c r="D9" s="49" vm="5">
        <f>CUBEVALUE("ThisWorkbookDataModel","[Measures].[LastDate]",Timeline_Dato2)</f>
        <v>44926</v>
      </c>
    </row>
    <row r="10" spans="2:11" ht="14.25" customHeight="1" x14ac:dyDescent="0.2">
      <c r="B10" s="45" t="s">
        <v>107</v>
      </c>
    </row>
    <row r="11" spans="2:11" ht="14.25" hidden="1" customHeight="1" x14ac:dyDescent="0.2">
      <c r="B11" s="45" t="s">
        <v>100</v>
      </c>
    </row>
    <row r="12" spans="2:11" ht="14.25" customHeight="1" x14ac:dyDescent="0.2">
      <c r="B12" s="55">
        <v>3.6892</v>
      </c>
      <c r="C12" s="45" t="s">
        <v>92</v>
      </c>
    </row>
    <row r="13" spans="2:11" ht="14.25" customHeight="1" x14ac:dyDescent="0.2">
      <c r="B13" s="56" t="s">
        <v>109</v>
      </c>
    </row>
    <row r="14" spans="2:11" ht="14.25" customHeight="1" x14ac:dyDescent="0.2">
      <c r="B14" s="48" t="s">
        <v>108</v>
      </c>
    </row>
    <row r="15" spans="2:11" ht="14.25" customHeight="1" x14ac:dyDescent="0.2">
      <c r="B15" s="52" t="s">
        <v>101</v>
      </c>
    </row>
    <row r="16" spans="2:11" ht="14.25" customHeight="1" x14ac:dyDescent="0.2">
      <c r="B16" s="55" vm="2">
        <f>CUBEVALUE("ThisWorkbookDataModel","[Measures].[AverageSpotPriceInclVAT]]",Timeline_Dato2)</f>
        <v>1.7514536802707579</v>
      </c>
      <c r="C16" s="45" t="s">
        <v>92</v>
      </c>
    </row>
    <row r="17" spans="2:11" ht="14.25" customHeight="1" x14ac:dyDescent="0.2">
      <c r="B17" s="51" t="s">
        <v>93</v>
      </c>
    </row>
    <row r="18" spans="2:11" ht="14.25" customHeight="1" x14ac:dyDescent="0.2">
      <c r="B18" s="51" t="s">
        <v>94</v>
      </c>
    </row>
    <row r="19" spans="2:11" ht="14.25" customHeight="1" x14ac:dyDescent="0.2">
      <c r="B19" s="51" t="s">
        <v>96</v>
      </c>
    </row>
    <row r="20" spans="2:11" ht="14.25" customHeight="1" x14ac:dyDescent="0.2">
      <c r="B20" s="51" t="s">
        <v>95</v>
      </c>
    </row>
    <row r="21" spans="2:11" ht="14.25" customHeight="1" x14ac:dyDescent="0.2">
      <c r="B21" s="53" vm="3">
        <f>CUBEVALUE("ThisWorkbookDataModel","[Measures].[SumSpotPriceFastPris]",Timeline_Dato2)</f>
        <v>3037.7979559999994</v>
      </c>
      <c r="C21" s="45" t="s">
        <v>92</v>
      </c>
    </row>
    <row r="22" spans="2:11" ht="14.25" customHeight="1" x14ac:dyDescent="0.2">
      <c r="B22" s="51" t="s">
        <v>97</v>
      </c>
    </row>
    <row r="23" spans="2:11" ht="14.25" customHeight="1" x14ac:dyDescent="0.2">
      <c r="B23" s="53">
        <f>CUBEVALUE("ThisWorkbookDataModel","[Measures].[SumSpotPrice]",Timeline_Dato2)*1.25</f>
        <v>1442.19950394535</v>
      </c>
      <c r="C23" s="45" t="s">
        <v>115</v>
      </c>
    </row>
    <row r="24" spans="2:11" ht="14.25" customHeight="1" x14ac:dyDescent="0.2">
      <c r="B24" s="51" t="s">
        <v>98</v>
      </c>
    </row>
    <row r="25" spans="2:11" ht="14.25" customHeight="1" x14ac:dyDescent="0.2">
      <c r="B25" s="54">
        <f>B21-B23</f>
        <v>1595.5984520546494</v>
      </c>
      <c r="C25" s="45" t="s">
        <v>92</v>
      </c>
    </row>
    <row r="26" spans="2:11" ht="14.25" customHeight="1" x14ac:dyDescent="0.2">
      <c r="B26" s="51" t="s">
        <v>99</v>
      </c>
    </row>
    <row r="27" spans="2:11" ht="14.25" customHeight="1" x14ac:dyDescent="0.2">
      <c r="B27" s="51"/>
    </row>
    <row r="28" spans="2:11" ht="14.25" customHeight="1" x14ac:dyDescent="0.2">
      <c r="B28" s="63" t="s">
        <v>104</v>
      </c>
    </row>
    <row r="29" spans="2:11" ht="29.25" customHeight="1" x14ac:dyDescent="0.2">
      <c r="B29" s="66" t="s">
        <v>116</v>
      </c>
      <c r="C29" s="66"/>
      <c r="D29" s="66"/>
      <c r="E29" s="66"/>
      <c r="F29" s="66"/>
      <c r="G29" s="66"/>
      <c r="H29" s="66"/>
      <c r="I29" s="66"/>
      <c r="J29" s="66"/>
      <c r="K29" s="66"/>
    </row>
    <row r="31" spans="2:11" ht="14.25" customHeight="1" x14ac:dyDescent="0.2">
      <c r="B31" s="58" t="s">
        <v>113</v>
      </c>
      <c r="C31" s="58"/>
      <c r="D31" s="58"/>
      <c r="E31" s="58"/>
      <c r="F31" s="58"/>
      <c r="G31" s="58"/>
      <c r="H31" s="58"/>
      <c r="I31" s="58"/>
      <c r="J31" s="58"/>
      <c r="K31" s="58"/>
    </row>
    <row r="32" spans="2:11" ht="14.25" customHeight="1" x14ac:dyDescent="0.2">
      <c r="B32" s="45" t="s">
        <v>114</v>
      </c>
    </row>
  </sheetData>
  <mergeCells count="1">
    <mergeCell ref="B29:K29"/>
  </mergeCells>
  <conditionalFormatting sqref="B25">
    <cfRule type="cellIs" dxfId="15" priority="1" operator="lessThan">
      <formula>0</formula>
    </cfRule>
    <cfRule type="cellIs" dxfId="14" priority="2" operator="greaterThan">
      <formula>0</formula>
    </cfRule>
  </conditionalFormatting>
  <pageMargins left="0.23622047244094491" right="0.23622047244094491" top="0.82677165354330717" bottom="0.47244094488188981" header="7.874015748031496E-2" footer="7.874015748031496E-2"/>
  <pageSetup paperSize="9" fitToWidth="0" fitToHeight="0" orientation="landscape" r:id="rId1"/>
  <headerFooter>
    <oddHeader xml:space="preserve">&amp;R&amp;18&amp;G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1">
    <tablePart r:id="rId4"/>
  </tableParts>
  <extLs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25" defaultRowHeight="12.75" customHeight="1" x14ac:dyDescent="0.15"/>
  <cols>
    <col min="1" max="1" width="9.25" style="1"/>
    <col min="2" max="2" width="7.875" style="1" customWidth="1"/>
    <col min="3" max="3" width="12.875" style="1" customWidth="1"/>
    <col min="4" max="4" width="12.375" style="1" customWidth="1"/>
    <col min="5" max="5" width="9.25" style="1"/>
    <col min="6" max="6" width="14.625" style="1" customWidth="1"/>
    <col min="7" max="7" width="15.625" style="1" customWidth="1"/>
    <col min="8" max="16384" width="9.25" style="1"/>
  </cols>
  <sheetData>
    <row r="2" spans="2:8" ht="12.75" customHeight="1" x14ac:dyDescent="0.15">
      <c r="B2" s="1" t="s">
        <v>13</v>
      </c>
      <c r="C2" s="1" t="s">
        <v>14</v>
      </c>
      <c r="D2" s="1" t="s">
        <v>15</v>
      </c>
      <c r="F2" s="1" t="s">
        <v>16</v>
      </c>
      <c r="G2" s="1" t="s">
        <v>17</v>
      </c>
    </row>
    <row r="3" spans="2:8" ht="12.75" customHeight="1" x14ac:dyDescent="0.15">
      <c r="B3" s="3">
        <v>4.1666666666666664E-2</v>
      </c>
      <c r="C3" s="1" t="s">
        <v>18</v>
      </c>
      <c r="D3" s="1">
        <v>1</v>
      </c>
      <c r="F3" s="1" t="s">
        <v>19</v>
      </c>
      <c r="G3" s="33" t="s">
        <v>119</v>
      </c>
      <c r="H3" s="1" t="s">
        <v>20</v>
      </c>
    </row>
    <row r="4" spans="2:8" ht="12.75" customHeight="1" x14ac:dyDescent="0.15">
      <c r="B4" s="3">
        <v>8.3333333333333329E-2</v>
      </c>
      <c r="C4" s="1" t="s">
        <v>18</v>
      </c>
      <c r="D4" s="1">
        <v>1</v>
      </c>
      <c r="F4" s="1" t="s">
        <v>21</v>
      </c>
      <c r="G4" s="17" t="s">
        <v>90</v>
      </c>
    </row>
    <row r="5" spans="2:8" ht="12.75" customHeight="1" x14ac:dyDescent="0.15">
      <c r="B5" s="3">
        <v>0.125</v>
      </c>
      <c r="C5" s="1" t="s">
        <v>18</v>
      </c>
      <c r="D5" s="1">
        <v>1</v>
      </c>
      <c r="F5" s="1" t="s">
        <v>22</v>
      </c>
      <c r="G5" s="26" t="str">
        <f ca="1">TEXT(TODAY(),"eeee-MM-DD")</f>
        <v>2023-03-01</v>
      </c>
    </row>
    <row r="6" spans="2:8" ht="12.75" customHeight="1" x14ac:dyDescent="0.15">
      <c r="B6" s="3">
        <v>0.16666666666666666</v>
      </c>
      <c r="C6" s="1" t="s">
        <v>18</v>
      </c>
      <c r="D6" s="1">
        <v>1</v>
      </c>
      <c r="F6" t="s">
        <v>23</v>
      </c>
      <c r="G6" s="22" t="s">
        <v>24</v>
      </c>
    </row>
    <row r="7" spans="2:8" ht="12.75" customHeight="1" x14ac:dyDescent="0.15">
      <c r="B7" s="3">
        <v>0.20833333333333334</v>
      </c>
      <c r="C7" s="1" t="s">
        <v>18</v>
      </c>
      <c r="D7" s="1">
        <v>1</v>
      </c>
      <c r="H7" s="1" t="s">
        <v>20</v>
      </c>
    </row>
    <row r="8" spans="2:8" ht="12.75" customHeight="1" x14ac:dyDescent="0.15">
      <c r="B8" s="3">
        <v>0.25</v>
      </c>
      <c r="C8" s="1" t="s">
        <v>25</v>
      </c>
      <c r="D8" s="1">
        <v>6</v>
      </c>
    </row>
    <row r="9" spans="2:8" ht="12.75" customHeight="1" x14ac:dyDescent="0.15">
      <c r="B9" s="3">
        <v>0.29166666666666669</v>
      </c>
      <c r="C9" s="1" t="s">
        <v>25</v>
      </c>
      <c r="D9" s="1">
        <v>6</v>
      </c>
    </row>
    <row r="10" spans="2:8" ht="12.75" customHeight="1" x14ac:dyDescent="0.15">
      <c r="B10" s="3">
        <v>0.33333333333333331</v>
      </c>
      <c r="C10" s="1" t="s">
        <v>25</v>
      </c>
      <c r="D10" s="1">
        <v>6</v>
      </c>
    </row>
    <row r="11" spans="2:8" ht="12.75" customHeight="1" x14ac:dyDescent="0.15">
      <c r="B11" s="3">
        <v>0.375</v>
      </c>
      <c r="C11" s="1" t="s">
        <v>26</v>
      </c>
      <c r="D11" s="1">
        <v>5</v>
      </c>
    </row>
    <row r="12" spans="2:8" ht="12.75" customHeight="1" x14ac:dyDescent="0.15">
      <c r="B12" s="3">
        <v>0.41666666666666669</v>
      </c>
      <c r="C12" s="1" t="s">
        <v>26</v>
      </c>
      <c r="D12" s="1">
        <v>5</v>
      </c>
    </row>
    <row r="13" spans="2:8" ht="12.75" customHeight="1" x14ac:dyDescent="0.15">
      <c r="B13" s="3">
        <v>0.45833333333333331</v>
      </c>
      <c r="C13" s="1" t="s">
        <v>26</v>
      </c>
      <c r="D13" s="1">
        <v>5</v>
      </c>
      <c r="F13" s="37" t="str">
        <f>IF(GETPIVOTDATA("[Measures].[Adresse]",Dashboard!$B$4)="Stenhøj Vænge 10 , Birkerød","NB: Husk at læse om opsætning og brug i Om-arket, før du går i gang.","")</f>
        <v>NB: Husk at læse om opsætning og brug i Om-arket, før du går i gang.</v>
      </c>
    </row>
    <row r="14" spans="2:8" ht="12.75" customHeight="1" x14ac:dyDescent="0.15">
      <c r="B14" s="3">
        <v>0.5</v>
      </c>
      <c r="C14" s="1" t="s">
        <v>27</v>
      </c>
      <c r="D14" s="1">
        <v>4</v>
      </c>
      <c r="F14" s="38"/>
    </row>
    <row r="15" spans="2:8" ht="12.75" customHeight="1" x14ac:dyDescent="0.15">
      <c r="B15" s="3">
        <v>0.54166666666666663</v>
      </c>
      <c r="C15" s="1" t="s">
        <v>27</v>
      </c>
      <c r="D15" s="1">
        <v>4</v>
      </c>
    </row>
    <row r="16" spans="2:8" ht="12.75" customHeight="1" x14ac:dyDescent="0.15">
      <c r="B16" s="3">
        <v>0.58333333333333337</v>
      </c>
      <c r="C16" s="1" t="s">
        <v>27</v>
      </c>
      <c r="D16" s="1">
        <v>4</v>
      </c>
    </row>
    <row r="17" spans="2:7" ht="12.75" customHeight="1" x14ac:dyDescent="0.15">
      <c r="B17" s="3">
        <v>0.625</v>
      </c>
      <c r="C17" s="1" t="s">
        <v>27</v>
      </c>
      <c r="D17" s="1">
        <v>4</v>
      </c>
    </row>
    <row r="18" spans="2:7" ht="12.75" customHeight="1" x14ac:dyDescent="0.15">
      <c r="B18" s="3">
        <v>0.66666666666666663</v>
      </c>
      <c r="C18" s="1" t="s">
        <v>27</v>
      </c>
      <c r="D18" s="1">
        <v>4</v>
      </c>
    </row>
    <row r="19" spans="2:7" ht="12.75" customHeight="1" x14ac:dyDescent="0.15">
      <c r="B19" s="3">
        <v>0.70833333333333337</v>
      </c>
      <c r="C19" s="1" t="s">
        <v>28</v>
      </c>
      <c r="D19" s="1">
        <v>3</v>
      </c>
    </row>
    <row r="20" spans="2:7" ht="12.75" customHeight="1" x14ac:dyDescent="0.15">
      <c r="B20" s="3">
        <v>0.75</v>
      </c>
      <c r="C20" s="1" t="s">
        <v>28</v>
      </c>
      <c r="D20" s="1">
        <v>3</v>
      </c>
    </row>
    <row r="21" spans="2:7" ht="12.75" customHeight="1" x14ac:dyDescent="0.15">
      <c r="B21" s="3">
        <v>0.79166666666666663</v>
      </c>
      <c r="C21" s="1" t="s">
        <v>28</v>
      </c>
      <c r="D21" s="1">
        <v>3</v>
      </c>
    </row>
    <row r="22" spans="2:7" ht="12.75" customHeight="1" x14ac:dyDescent="0.15">
      <c r="B22" s="3">
        <v>0.83333333333333337</v>
      </c>
      <c r="C22" s="1" t="s">
        <v>28</v>
      </c>
      <c r="D22" s="1">
        <v>3</v>
      </c>
    </row>
    <row r="23" spans="2:7" ht="12.75" customHeight="1" x14ac:dyDescent="0.15">
      <c r="B23" s="3">
        <v>0.875</v>
      </c>
      <c r="C23" s="1" t="s">
        <v>29</v>
      </c>
      <c r="D23" s="1">
        <v>2</v>
      </c>
    </row>
    <row r="24" spans="2:7" ht="12.75" customHeight="1" x14ac:dyDescent="0.15">
      <c r="B24" s="3">
        <v>0.91666666666666663</v>
      </c>
      <c r="C24" s="1" t="s">
        <v>29</v>
      </c>
      <c r="D24" s="1">
        <v>2</v>
      </c>
    </row>
    <row r="25" spans="2:7" ht="12.75" customHeight="1" x14ac:dyDescent="0.15">
      <c r="B25" s="3">
        <v>0.95833333333333337</v>
      </c>
      <c r="C25" s="1" t="s">
        <v>29</v>
      </c>
      <c r="D25" s="1">
        <v>2</v>
      </c>
    </row>
    <row r="26" spans="2:7" ht="12.75" customHeight="1" x14ac:dyDescent="0.15">
      <c r="B26" s="3">
        <v>0</v>
      </c>
      <c r="C26" s="1" t="s">
        <v>18</v>
      </c>
      <c r="D26" s="1">
        <v>1</v>
      </c>
    </row>
    <row r="28" spans="2:7" ht="12.75" customHeight="1" x14ac:dyDescent="0.15">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1:T71"/>
  <sheetViews>
    <sheetView showGridLines="0" showRuler="0" zoomScaleNormal="100" zoomScaleSheetLayoutView="400" zoomScalePageLayoutView="55" workbookViewId="0">
      <selection activeCell="F27" sqref="F27"/>
    </sheetView>
  </sheetViews>
  <sheetFormatPr defaultColWidth="10.375" defaultRowHeight="12.75" customHeight="1" x14ac:dyDescent="0.15"/>
  <cols>
    <col min="1" max="1" width="2.875" style="1" customWidth="1"/>
    <col min="2" max="2" width="69.75" style="1" customWidth="1"/>
    <col min="3" max="5" width="10.375" style="1"/>
    <col min="6" max="6" width="10.625" style="1" customWidth="1"/>
    <col min="7" max="16384" width="10.375" style="1"/>
  </cols>
  <sheetData>
    <row r="1" spans="2:20" ht="12.75" customHeight="1" x14ac:dyDescent="0.15">
      <c r="E1" s="34"/>
      <c r="F1" s="34"/>
      <c r="G1" s="34"/>
      <c r="H1" s="34"/>
      <c r="I1" s="34"/>
      <c r="J1" s="34"/>
      <c r="K1" s="34"/>
      <c r="L1" s="34"/>
      <c r="M1" s="34"/>
      <c r="N1" s="34"/>
      <c r="O1" s="34"/>
      <c r="P1" s="34"/>
      <c r="Q1" s="34"/>
      <c r="R1" s="34"/>
      <c r="S1" s="34"/>
      <c r="T1" s="34"/>
    </row>
    <row r="2" spans="2:20" ht="12.75" customHeight="1" x14ac:dyDescent="0.15">
      <c r="B2" s="15" t="s">
        <v>30</v>
      </c>
      <c r="E2" s="35" t="s">
        <v>31</v>
      </c>
      <c r="F2" s="34"/>
      <c r="G2" s="34"/>
      <c r="H2" s="34"/>
      <c r="I2" s="34"/>
      <c r="J2" s="34"/>
      <c r="K2" s="34"/>
      <c r="L2" s="34"/>
      <c r="M2" s="34"/>
      <c r="N2" s="34"/>
      <c r="O2" s="34"/>
      <c r="P2" s="34"/>
      <c r="Q2" s="34"/>
      <c r="R2" s="34"/>
      <c r="S2" s="34"/>
      <c r="T2" s="34"/>
    </row>
    <row r="3" spans="2:20" ht="12.75" customHeight="1" x14ac:dyDescent="0.15">
      <c r="B3" s="1" t="s">
        <v>5</v>
      </c>
      <c r="E3" s="34"/>
      <c r="F3" s="34"/>
      <c r="G3" s="34"/>
      <c r="H3" s="34"/>
      <c r="I3" s="34"/>
      <c r="J3" s="34"/>
      <c r="K3" s="34"/>
      <c r="L3" s="34"/>
      <c r="M3" s="34"/>
      <c r="N3" s="34"/>
      <c r="O3" s="34"/>
      <c r="P3" s="34"/>
      <c r="Q3" s="34"/>
      <c r="R3" s="34"/>
      <c r="S3" s="34"/>
      <c r="T3" s="34"/>
    </row>
    <row r="4" spans="2:20" ht="12.75" customHeight="1" x14ac:dyDescent="0.15">
      <c r="B4" s="1" t="s">
        <v>32</v>
      </c>
      <c r="E4" s="34"/>
      <c r="F4" s="34"/>
      <c r="G4" s="34"/>
      <c r="H4" s="34"/>
      <c r="I4" s="34"/>
      <c r="J4" s="34"/>
      <c r="K4" s="34"/>
      <c r="L4" s="34"/>
      <c r="M4" s="34"/>
      <c r="N4" s="34"/>
      <c r="O4" s="34"/>
      <c r="P4" s="34"/>
      <c r="Q4" s="34"/>
      <c r="R4" s="34"/>
      <c r="S4" s="34"/>
      <c r="T4" s="34"/>
    </row>
    <row r="5" spans="2:20" ht="12.75" customHeight="1" x14ac:dyDescent="0.15">
      <c r="B5" s="13" t="s">
        <v>33</v>
      </c>
      <c r="E5" s="34"/>
      <c r="F5" s="34"/>
      <c r="G5" s="34"/>
      <c r="H5" s="34"/>
      <c r="I5" s="34"/>
      <c r="J5" s="34"/>
      <c r="K5" s="34"/>
      <c r="L5" s="34"/>
      <c r="M5" s="34"/>
      <c r="N5" s="34"/>
      <c r="O5" s="34"/>
      <c r="P5" s="34"/>
      <c r="Q5" s="34"/>
      <c r="R5" s="34"/>
      <c r="S5" s="34"/>
      <c r="T5" s="34"/>
    </row>
    <row r="6" spans="2:20" ht="12.75" customHeight="1" x14ac:dyDescent="0.15">
      <c r="E6" s="34"/>
      <c r="F6" s="34"/>
      <c r="G6" s="34"/>
      <c r="H6" s="34"/>
      <c r="I6" s="34"/>
      <c r="J6" s="34"/>
      <c r="K6" s="34"/>
      <c r="L6" s="34"/>
      <c r="M6" s="34"/>
      <c r="N6" s="34"/>
      <c r="O6" s="34"/>
      <c r="P6" s="34"/>
      <c r="Q6" s="34"/>
      <c r="R6" s="34"/>
      <c r="S6" s="34"/>
      <c r="T6" s="34"/>
    </row>
    <row r="7" spans="2:20" ht="33.75" x14ac:dyDescent="0.15">
      <c r="B7" s="2" t="s">
        <v>34</v>
      </c>
      <c r="E7" s="34"/>
      <c r="F7" s="34"/>
      <c r="G7" s="34"/>
      <c r="H7" s="34"/>
      <c r="I7" s="34"/>
      <c r="J7" s="34"/>
      <c r="K7" s="34"/>
      <c r="L7" s="34"/>
      <c r="M7" s="34"/>
      <c r="N7" s="34"/>
      <c r="O7" s="34"/>
      <c r="P7" s="34"/>
      <c r="Q7" s="34"/>
      <c r="R7" s="34"/>
      <c r="S7" s="34"/>
      <c r="T7" s="34"/>
    </row>
    <row r="8" spans="2:20" ht="11.25" x14ac:dyDescent="0.15">
      <c r="B8" s="2"/>
      <c r="E8" s="34"/>
      <c r="F8" s="34"/>
      <c r="G8" s="34"/>
      <c r="H8" s="34"/>
      <c r="I8" s="34"/>
      <c r="J8" s="34"/>
      <c r="K8" s="34"/>
      <c r="L8" s="34"/>
      <c r="M8" s="34"/>
      <c r="N8" s="34"/>
      <c r="O8" s="34"/>
      <c r="P8" s="34"/>
      <c r="Q8" s="34"/>
      <c r="R8" s="34"/>
      <c r="S8" s="34"/>
      <c r="T8" s="34"/>
    </row>
    <row r="9" spans="2:20" ht="50.45" customHeight="1" x14ac:dyDescent="0.15">
      <c r="B9" s="47" t="s">
        <v>91</v>
      </c>
      <c r="E9" s="34"/>
      <c r="F9" s="34"/>
      <c r="G9" s="34"/>
      <c r="H9" s="34"/>
      <c r="I9" s="34"/>
      <c r="J9" s="34"/>
      <c r="K9" s="34"/>
      <c r="L9" s="34"/>
      <c r="M9" s="34"/>
      <c r="N9" s="34"/>
      <c r="O9" s="34"/>
      <c r="P9" s="34"/>
      <c r="Q9" s="34"/>
      <c r="R9" s="34"/>
      <c r="S9" s="34"/>
      <c r="T9" s="34"/>
    </row>
    <row r="10" spans="2:20" ht="12.75" customHeight="1" x14ac:dyDescent="0.15">
      <c r="B10" s="46" t="s">
        <v>20</v>
      </c>
      <c r="E10" s="34"/>
      <c r="F10" s="34"/>
      <c r="G10" s="34"/>
      <c r="H10" s="34"/>
      <c r="I10" s="34"/>
      <c r="J10" s="34"/>
      <c r="K10" s="34"/>
      <c r="L10" s="34"/>
      <c r="M10" s="34"/>
      <c r="N10" s="34"/>
      <c r="O10" s="34"/>
      <c r="P10" s="34"/>
      <c r="Q10" s="34"/>
      <c r="R10" s="34"/>
      <c r="S10" s="34"/>
      <c r="T10" s="34"/>
    </row>
    <row r="11" spans="2:20" ht="12.75" customHeight="1" x14ac:dyDescent="0.15">
      <c r="B11" s="15" t="s">
        <v>35</v>
      </c>
      <c r="E11" s="34"/>
      <c r="F11" s="34"/>
      <c r="G11" s="34"/>
      <c r="H11" s="34"/>
      <c r="I11" s="34"/>
      <c r="J11" s="34"/>
      <c r="K11" s="34"/>
      <c r="L11" s="34"/>
      <c r="M11" s="34"/>
      <c r="N11" s="34"/>
      <c r="O11" s="34"/>
      <c r="P11" s="34"/>
      <c r="Q11" s="34"/>
      <c r="R11" s="34"/>
      <c r="S11" s="34"/>
      <c r="T11" s="34"/>
    </row>
    <row r="12" spans="2:20" ht="12.75" customHeight="1" x14ac:dyDescent="0.15">
      <c r="B12" s="1" t="s">
        <v>36</v>
      </c>
      <c r="E12" s="34"/>
      <c r="F12" s="34"/>
      <c r="G12" s="34"/>
      <c r="H12" s="34"/>
      <c r="I12" s="34"/>
      <c r="J12" s="34"/>
      <c r="K12" s="34"/>
      <c r="L12" s="34"/>
      <c r="M12" s="34"/>
      <c r="N12" s="34"/>
      <c r="O12" s="34"/>
      <c r="P12" s="34"/>
      <c r="Q12" s="34"/>
      <c r="R12" s="34"/>
      <c r="S12" s="34"/>
      <c r="T12" s="34"/>
    </row>
    <row r="13" spans="2:20" ht="12.75" customHeight="1" x14ac:dyDescent="0.15">
      <c r="B13" s="19" t="s">
        <v>37</v>
      </c>
      <c r="E13" s="34"/>
      <c r="F13" s="34"/>
      <c r="G13" s="34"/>
      <c r="H13" s="34"/>
      <c r="I13" s="34"/>
      <c r="J13" s="34"/>
      <c r="K13" s="34"/>
      <c r="L13" s="34"/>
      <c r="M13" s="34"/>
      <c r="N13" s="34"/>
      <c r="O13" s="34"/>
      <c r="P13" s="34"/>
      <c r="Q13" s="34"/>
      <c r="R13" s="34"/>
      <c r="S13" s="34"/>
      <c r="T13" s="34"/>
    </row>
    <row r="14" spans="2:20" ht="12.75" customHeight="1" x14ac:dyDescent="0.15">
      <c r="B14" s="28" t="s">
        <v>38</v>
      </c>
      <c r="E14" s="34"/>
      <c r="F14" s="34"/>
      <c r="G14" s="34"/>
      <c r="H14" s="34"/>
      <c r="I14" s="34"/>
      <c r="J14" s="34"/>
      <c r="K14" s="34"/>
      <c r="L14" s="34"/>
      <c r="M14" s="34"/>
      <c r="N14" s="34"/>
      <c r="O14" s="34"/>
      <c r="P14" s="34"/>
      <c r="Q14" s="34"/>
      <c r="R14" s="34"/>
      <c r="S14" s="34"/>
      <c r="T14" s="34"/>
    </row>
    <row r="15" spans="2:20" ht="12.75" customHeight="1" x14ac:dyDescent="0.15">
      <c r="B15" s="19" t="s">
        <v>39</v>
      </c>
      <c r="E15" s="34"/>
      <c r="F15" s="34"/>
      <c r="G15" s="34"/>
      <c r="H15" s="34"/>
      <c r="I15" s="34"/>
      <c r="J15" s="34"/>
      <c r="K15" s="34"/>
      <c r="L15" s="34"/>
      <c r="M15" s="34"/>
      <c r="N15" s="34"/>
      <c r="O15" s="34"/>
      <c r="P15" s="34"/>
      <c r="Q15" s="34"/>
      <c r="R15" s="34"/>
      <c r="S15" s="34"/>
      <c r="T15" s="34"/>
    </row>
    <row r="16" spans="2:20" ht="12.75" customHeight="1" x14ac:dyDescent="0.15">
      <c r="B16" s="28" t="s">
        <v>40</v>
      </c>
      <c r="C16" s="67"/>
      <c r="D16" s="67"/>
      <c r="E16" s="34"/>
      <c r="F16" s="34"/>
      <c r="G16" s="34"/>
      <c r="H16" s="34"/>
      <c r="I16" s="34"/>
      <c r="J16" s="34"/>
      <c r="K16" s="34"/>
      <c r="L16" s="34"/>
      <c r="M16" s="34"/>
      <c r="N16" s="34"/>
      <c r="O16" s="34"/>
      <c r="P16" s="34"/>
      <c r="Q16" s="34"/>
      <c r="R16" s="34"/>
      <c r="S16" s="34"/>
      <c r="T16" s="34"/>
    </row>
    <row r="17" spans="2:20" ht="12.75" customHeight="1" x14ac:dyDescent="0.15">
      <c r="B17" s="1" t="s">
        <v>41</v>
      </c>
      <c r="C17" s="67"/>
      <c r="D17" s="67"/>
      <c r="E17" s="34"/>
      <c r="F17" s="34"/>
      <c r="G17" s="34"/>
      <c r="H17" s="34"/>
      <c r="I17" s="34"/>
      <c r="J17" s="34"/>
      <c r="K17" s="34"/>
      <c r="L17" s="34"/>
      <c r="M17" s="34"/>
      <c r="N17" s="34"/>
      <c r="O17" s="34"/>
      <c r="P17" s="34"/>
      <c r="Q17" s="34"/>
      <c r="R17" s="34"/>
      <c r="S17" s="34"/>
      <c r="T17" s="34"/>
    </row>
    <row r="18" spans="2:20" ht="12.75" customHeight="1" x14ac:dyDescent="0.15">
      <c r="B18" t="s">
        <v>42</v>
      </c>
      <c r="C18" s="67"/>
      <c r="D18" s="67"/>
      <c r="E18" s="34"/>
      <c r="F18" s="34"/>
      <c r="G18" s="34"/>
      <c r="H18" s="34"/>
      <c r="I18" s="34"/>
      <c r="J18" s="34"/>
      <c r="K18" s="34"/>
      <c r="L18" s="34"/>
      <c r="M18" s="34"/>
      <c r="N18" s="34"/>
      <c r="O18" s="34"/>
      <c r="P18" s="34"/>
      <c r="Q18" s="34"/>
      <c r="R18" s="34"/>
      <c r="S18" s="34"/>
      <c r="T18" s="34"/>
    </row>
    <row r="19" spans="2:20" ht="12.75" customHeight="1" x14ac:dyDescent="0.15">
      <c r="B19" t="s">
        <v>43</v>
      </c>
      <c r="C19" s="67"/>
      <c r="D19" s="67"/>
      <c r="E19" s="34"/>
      <c r="F19" s="34"/>
      <c r="G19" s="34"/>
      <c r="H19" s="34"/>
      <c r="I19" s="34"/>
      <c r="J19" s="34"/>
      <c r="K19" s="34"/>
      <c r="L19" s="34"/>
      <c r="M19" s="34"/>
      <c r="N19" s="34"/>
      <c r="O19" s="34"/>
      <c r="P19" s="34"/>
      <c r="Q19" s="34"/>
      <c r="R19" s="34"/>
      <c r="S19" s="34"/>
      <c r="T19" s="34"/>
    </row>
    <row r="20" spans="2:20" ht="12.75" customHeight="1" x14ac:dyDescent="0.15">
      <c r="B20" t="s">
        <v>44</v>
      </c>
      <c r="C20" s="67"/>
      <c r="D20" s="67"/>
      <c r="E20" s="34"/>
      <c r="F20" s="34"/>
      <c r="G20" s="34"/>
      <c r="H20" s="34"/>
      <c r="I20" s="34"/>
      <c r="J20" s="34"/>
      <c r="K20" s="34"/>
      <c r="L20" s="34"/>
      <c r="M20" s="34"/>
      <c r="N20" s="34"/>
      <c r="O20" s="34"/>
      <c r="P20" s="34"/>
      <c r="Q20" s="34"/>
      <c r="R20" s="34"/>
      <c r="S20" s="34"/>
      <c r="T20" s="34"/>
    </row>
    <row r="21" spans="2:20" ht="114.75" customHeight="1" x14ac:dyDescent="0.15">
      <c r="B21" s="27" t="s">
        <v>45</v>
      </c>
      <c r="C21" s="68" t="str">
        <f>IF(GETPIVOTDATA("[Measures].[Adresse]",Dashboard!$B$4)="Stenhøj Vænge 10 , Birkerød","Det ligner det er første gang du bruger løsningen. Velkommen til :) Husk at læse hvad der står lige her - så kommer du godt i gang. 
&lt;--------------","")</f>
        <v>Det ligner det er første gang du bruger løsningen. Velkommen til :) Husk at læse hvad der står lige her - så kommer du godt i gang. 
&lt;--------------</v>
      </c>
      <c r="D21" s="68"/>
      <c r="E21" s="34"/>
      <c r="F21" s="34"/>
      <c r="G21" s="34"/>
      <c r="H21" s="34"/>
      <c r="I21" s="34"/>
      <c r="J21" s="34"/>
      <c r="K21" s="34"/>
      <c r="L21" s="34"/>
      <c r="M21" s="34"/>
      <c r="N21" s="34"/>
      <c r="O21" s="34"/>
      <c r="P21" s="34"/>
      <c r="Q21" s="34"/>
      <c r="R21" s="34"/>
      <c r="S21" s="34"/>
      <c r="T21" s="34"/>
    </row>
    <row r="22" spans="2:20" ht="12.75" customHeight="1" x14ac:dyDescent="0.15">
      <c r="B22" s="19" t="s">
        <v>39</v>
      </c>
      <c r="E22" s="34"/>
      <c r="F22" s="34"/>
      <c r="G22" s="34"/>
      <c r="H22" s="34"/>
      <c r="I22" s="34"/>
      <c r="J22" s="34"/>
      <c r="K22" s="34"/>
      <c r="L22" s="34"/>
      <c r="M22" s="34"/>
      <c r="N22" s="34"/>
      <c r="O22" s="34"/>
      <c r="P22" s="34"/>
      <c r="Q22" s="34"/>
      <c r="R22" s="34"/>
      <c r="S22" s="34"/>
      <c r="T22" s="34"/>
    </row>
    <row r="23" spans="2:20" ht="12.75" customHeight="1" x14ac:dyDescent="0.15">
      <c r="B23" s="28"/>
      <c r="E23" s="34"/>
      <c r="F23" s="34"/>
      <c r="G23" s="34"/>
      <c r="H23" s="34"/>
      <c r="I23" s="34"/>
      <c r="J23" s="34"/>
      <c r="K23" s="34"/>
      <c r="L23" s="34"/>
      <c r="M23" s="34"/>
      <c r="N23" s="34"/>
      <c r="O23" s="34"/>
      <c r="P23" s="34"/>
      <c r="Q23" s="34"/>
      <c r="R23" s="34"/>
      <c r="S23" s="34"/>
      <c r="T23" s="34"/>
    </row>
    <row r="24" spans="2:20" ht="12.75" customHeight="1" x14ac:dyDescent="0.15">
      <c r="B24" s="15" t="s">
        <v>46</v>
      </c>
      <c r="E24" s="64"/>
      <c r="F24" s="64"/>
      <c r="G24" s="64"/>
      <c r="H24" s="64"/>
      <c r="I24" s="64"/>
      <c r="J24" s="64"/>
      <c r="K24" s="64"/>
      <c r="L24" s="64"/>
      <c r="M24" s="64"/>
      <c r="N24" s="64"/>
      <c r="O24" s="64"/>
      <c r="P24" s="64"/>
      <c r="Q24" s="64"/>
      <c r="R24" s="64"/>
      <c r="S24" s="64"/>
      <c r="T24" s="64"/>
    </row>
    <row r="25" spans="2:20" ht="12.75" customHeight="1" x14ac:dyDescent="0.15">
      <c r="B25" t="s">
        <v>47</v>
      </c>
      <c r="E25" s="64"/>
      <c r="F25" s="64"/>
      <c r="G25" s="64"/>
      <c r="H25" s="64"/>
      <c r="I25" s="64"/>
      <c r="J25" s="64"/>
      <c r="K25" s="64"/>
      <c r="L25" s="64"/>
      <c r="M25" s="64"/>
      <c r="N25" s="64"/>
      <c r="O25" s="64"/>
      <c r="P25" s="64"/>
      <c r="Q25" s="64"/>
      <c r="R25" s="64"/>
      <c r="S25" s="64"/>
      <c r="T25" s="64"/>
    </row>
    <row r="26" spans="2:20" ht="11.25" x14ac:dyDescent="0.15">
      <c r="B26" s="18" t="s">
        <v>48</v>
      </c>
      <c r="E26" s="64"/>
      <c r="F26" s="64"/>
      <c r="G26" s="64"/>
      <c r="H26" s="64"/>
      <c r="I26" s="64"/>
      <c r="J26" s="64"/>
      <c r="K26" s="64"/>
      <c r="L26" s="64"/>
      <c r="M26" s="64"/>
      <c r="N26" s="64"/>
      <c r="O26" s="64"/>
      <c r="P26" s="64"/>
      <c r="Q26" s="64"/>
      <c r="R26" s="64"/>
      <c r="S26" s="64"/>
      <c r="T26" s="64"/>
    </row>
    <row r="27" spans="2:20" ht="23.25" customHeight="1" x14ac:dyDescent="0.15">
      <c r="B27" s="31" t="s">
        <v>49</v>
      </c>
      <c r="E27" s="64"/>
      <c r="F27" s="64"/>
      <c r="G27" s="64"/>
      <c r="H27" s="64"/>
      <c r="I27" s="64"/>
      <c r="J27" s="64"/>
      <c r="K27" s="64"/>
      <c r="L27" s="64"/>
      <c r="M27" s="64"/>
      <c r="N27" s="64"/>
      <c r="O27" s="64"/>
      <c r="P27" s="64"/>
      <c r="Q27" s="64"/>
      <c r="R27" s="64"/>
      <c r="S27" s="64"/>
      <c r="T27" s="64"/>
    </row>
    <row r="28" spans="2:20" ht="13.5" customHeight="1" x14ac:dyDescent="0.15">
      <c r="B28" s="1" t="s">
        <v>50</v>
      </c>
      <c r="E28" s="64"/>
      <c r="F28" s="64"/>
      <c r="G28" s="64"/>
      <c r="H28" s="64"/>
      <c r="I28" s="64"/>
      <c r="J28" s="64"/>
      <c r="K28" s="64"/>
      <c r="L28" s="64"/>
      <c r="M28" s="64"/>
      <c r="N28" s="64"/>
      <c r="O28" s="64"/>
      <c r="P28" s="64"/>
      <c r="Q28" s="64"/>
      <c r="R28" s="64"/>
      <c r="S28" s="64"/>
      <c r="T28" s="64"/>
    </row>
    <row r="29" spans="2:20" ht="25.15" customHeight="1" x14ac:dyDescent="0.15">
      <c r="B29" s="27" t="s">
        <v>51</v>
      </c>
      <c r="E29"/>
      <c r="F29"/>
      <c r="G29"/>
      <c r="H29"/>
      <c r="I29"/>
      <c r="J29"/>
      <c r="K29"/>
      <c r="L29"/>
      <c r="M29"/>
      <c r="N29"/>
      <c r="O29"/>
      <c r="P29"/>
      <c r="Q29"/>
      <c r="R29"/>
      <c r="S29"/>
      <c r="T29"/>
    </row>
    <row r="30" spans="2:20" ht="11.25" x14ac:dyDescent="0.15">
      <c r="B30" s="19" t="s">
        <v>39</v>
      </c>
      <c r="E30"/>
      <c r="F30"/>
      <c r="G30"/>
      <c r="H30"/>
      <c r="I30"/>
      <c r="J30"/>
      <c r="K30"/>
      <c r="L30"/>
      <c r="M30"/>
      <c r="N30"/>
      <c r="O30"/>
      <c r="P30"/>
      <c r="Q30"/>
      <c r="R30"/>
      <c r="S30"/>
      <c r="T30"/>
    </row>
    <row r="31" spans="2:20" ht="12.75" customHeight="1" x14ac:dyDescent="0.15">
      <c r="E31" s="15" t="s">
        <v>52</v>
      </c>
      <c r="F31"/>
      <c r="G31"/>
      <c r="H31"/>
      <c r="I31"/>
      <c r="J31"/>
      <c r="K31"/>
      <c r="L31"/>
      <c r="M31"/>
      <c r="N31"/>
      <c r="O31"/>
      <c r="P31"/>
      <c r="Q31"/>
      <c r="R31"/>
      <c r="S31"/>
      <c r="T31"/>
    </row>
    <row r="32" spans="2:20" ht="12.75" customHeight="1" x14ac:dyDescent="0.15">
      <c r="B32" s="15" t="s">
        <v>53</v>
      </c>
      <c r="E32" t="s">
        <v>54</v>
      </c>
      <c r="F32" s="1" t="s">
        <v>55</v>
      </c>
      <c r="G32" t="s">
        <v>56</v>
      </c>
      <c r="H32"/>
      <c r="I32"/>
      <c r="J32"/>
      <c r="K32"/>
      <c r="L32"/>
      <c r="M32"/>
      <c r="N32"/>
      <c r="O32"/>
      <c r="P32"/>
      <c r="Q32"/>
      <c r="R32"/>
      <c r="S32"/>
      <c r="T32"/>
    </row>
    <row r="33" spans="2:7" ht="33.75" customHeight="1" x14ac:dyDescent="0.15">
      <c r="B33" s="2" t="s">
        <v>57</v>
      </c>
      <c r="E33" s="39">
        <v>40179</v>
      </c>
      <c r="F33" s="43">
        <f t="shared" ref="F33:F37" si="0">IF(ISBLANK(E34),DATE(2030,12,31),E34-1)</f>
        <v>44742</v>
      </c>
      <c r="G33" s="40">
        <v>0.90300000000000002</v>
      </c>
    </row>
    <row r="34" spans="2:7" ht="14.25" x14ac:dyDescent="0.25">
      <c r="B34" s="2" t="s">
        <v>58</v>
      </c>
      <c r="E34" s="39">
        <v>44743</v>
      </c>
      <c r="F34" s="43">
        <f t="shared" si="0"/>
        <v>44834</v>
      </c>
      <c r="G34" s="41">
        <v>0.76300000000000001</v>
      </c>
    </row>
    <row r="35" spans="2:7" ht="11.25" x14ac:dyDescent="0.15">
      <c r="B35" s="29" t="s">
        <v>39</v>
      </c>
      <c r="E35" s="39">
        <v>44835</v>
      </c>
      <c r="F35" s="43">
        <f t="shared" si="0"/>
        <v>44926</v>
      </c>
      <c r="G35" s="40">
        <v>0.72299999999999998</v>
      </c>
    </row>
    <row r="36" spans="2:7" ht="11.25" x14ac:dyDescent="0.15">
      <c r="E36" s="39">
        <v>44927</v>
      </c>
      <c r="F36" s="43">
        <f t="shared" si="0"/>
        <v>45107</v>
      </c>
      <c r="G36" s="42">
        <v>8.0000000000000002E-3</v>
      </c>
    </row>
    <row r="37" spans="2:7" ht="12.75" customHeight="1" x14ac:dyDescent="0.15">
      <c r="B37" s="15" t="s">
        <v>59</v>
      </c>
      <c r="E37" s="39">
        <v>45108</v>
      </c>
      <c r="F37" s="43">
        <f t="shared" si="0"/>
        <v>47848</v>
      </c>
      <c r="G37" s="42">
        <v>0.69699999999999995</v>
      </c>
    </row>
    <row r="38" spans="2:7" ht="23.25" customHeight="1" x14ac:dyDescent="0.15">
      <c r="B38" s="23" t="s">
        <v>60</v>
      </c>
    </row>
    <row r="39" spans="2:7" ht="12.75" customHeight="1" x14ac:dyDescent="0.15">
      <c r="B39" t="s">
        <v>61</v>
      </c>
    </row>
    <row r="40" spans="2:7" ht="12.75" customHeight="1" x14ac:dyDescent="0.15">
      <c r="B40" s="16" t="s">
        <v>62</v>
      </c>
    </row>
    <row r="41" spans="2:7" ht="12.75" customHeight="1" x14ac:dyDescent="0.15">
      <c r="B41" t="s">
        <v>63</v>
      </c>
    </row>
    <row r="42" spans="2:7" ht="12.75" customHeight="1" x14ac:dyDescent="0.15">
      <c r="B42" s="16" t="s">
        <v>64</v>
      </c>
    </row>
    <row r="43" spans="2:7" ht="12.75" customHeight="1" x14ac:dyDescent="0.15">
      <c r="B43" t="s">
        <v>65</v>
      </c>
    </row>
    <row r="44" spans="2:7" ht="12.75" customHeight="1" x14ac:dyDescent="0.15">
      <c r="B44" s="16" t="s">
        <v>66</v>
      </c>
    </row>
    <row r="45" spans="2:7" ht="12.75" customHeight="1" x14ac:dyDescent="0.15">
      <c r="B45" t="s">
        <v>67</v>
      </c>
    </row>
    <row r="46" spans="2:7" ht="12.75" customHeight="1" x14ac:dyDescent="0.15">
      <c r="B46" s="16" t="s">
        <v>68</v>
      </c>
    </row>
    <row r="47" spans="2:7" ht="12.75" customHeight="1" x14ac:dyDescent="0.15">
      <c r="B47" t="s">
        <v>69</v>
      </c>
      <c r="F47"/>
    </row>
    <row r="48" spans="2:7" ht="12.75" customHeight="1" x14ac:dyDescent="0.15">
      <c r="B48" s="16" t="s">
        <v>70</v>
      </c>
    </row>
    <row r="49" spans="2:2" ht="12.75" customHeight="1" x14ac:dyDescent="0.15">
      <c r="B49" s="23" t="s">
        <v>71</v>
      </c>
    </row>
    <row r="51" spans="2:2" ht="12.75" customHeight="1" x14ac:dyDescent="0.15">
      <c r="B51" s="15" t="s">
        <v>72</v>
      </c>
    </row>
    <row r="52" spans="2:2" ht="33.75" x14ac:dyDescent="0.15">
      <c r="B52" s="23" t="s">
        <v>73</v>
      </c>
    </row>
    <row r="53" spans="2:2" ht="11.25" x14ac:dyDescent="0.15">
      <c r="B53" s="23" t="s">
        <v>74</v>
      </c>
    </row>
    <row r="54" spans="2:2" ht="33.75" x14ac:dyDescent="0.15">
      <c r="B54" s="23" t="s">
        <v>75</v>
      </c>
    </row>
    <row r="55" spans="2:2" ht="12.75" customHeight="1" x14ac:dyDescent="0.15">
      <c r="B55"/>
    </row>
    <row r="56" spans="2:2" ht="12.75" customHeight="1" x14ac:dyDescent="0.15">
      <c r="B56" s="24" t="s">
        <v>76</v>
      </c>
    </row>
    <row r="57" spans="2:2" ht="45" x14ac:dyDescent="0.15">
      <c r="B57" s="23" t="s">
        <v>77</v>
      </c>
    </row>
    <row r="59" spans="2:2" ht="12.75" customHeight="1" x14ac:dyDescent="0.15">
      <c r="B59" s="15" t="s">
        <v>78</v>
      </c>
    </row>
    <row r="60" spans="2:2" ht="70.5" customHeight="1" x14ac:dyDescent="0.15">
      <c r="B60" s="24" t="s">
        <v>117</v>
      </c>
    </row>
    <row r="61" spans="2:2" ht="45" customHeight="1" x14ac:dyDescent="0.15">
      <c r="B61" s="24" t="s">
        <v>79</v>
      </c>
    </row>
    <row r="62" spans="2:2" ht="45" x14ac:dyDescent="0.15">
      <c r="B62" s="24" t="s">
        <v>80</v>
      </c>
    </row>
    <row r="63" spans="2:2" ht="57.75" customHeight="1" x14ac:dyDescent="0.15">
      <c r="B63" s="24" t="s">
        <v>81</v>
      </c>
    </row>
    <row r="64" spans="2:2" ht="47.25" customHeight="1" x14ac:dyDescent="0.15">
      <c r="B64" s="23" t="s">
        <v>82</v>
      </c>
    </row>
    <row r="65" spans="2:2" ht="56.25" x14ac:dyDescent="0.15">
      <c r="B65" s="23" t="s">
        <v>83</v>
      </c>
    </row>
    <row r="66" spans="2:2" ht="67.5" x14ac:dyDescent="0.15">
      <c r="B66" s="23" t="s">
        <v>84</v>
      </c>
    </row>
    <row r="67" spans="2:2" ht="67.5" x14ac:dyDescent="0.15">
      <c r="B67" s="23" t="s">
        <v>85</v>
      </c>
    </row>
    <row r="68" spans="2:2" ht="22.5" x14ac:dyDescent="0.15">
      <c r="B68" s="23" t="s">
        <v>86</v>
      </c>
    </row>
    <row r="69" spans="2:2" ht="22.5" x14ac:dyDescent="0.15">
      <c r="B69" s="23" t="s">
        <v>87</v>
      </c>
    </row>
    <row r="70" spans="2:2" ht="22.5" x14ac:dyDescent="0.15">
      <c r="B70" s="23" t="s">
        <v>88</v>
      </c>
    </row>
    <row r="71" spans="2:2" ht="33.75" x14ac:dyDescent="0.15">
      <c r="B71" s="23" t="s">
        <v>89</v>
      </c>
    </row>
  </sheetData>
  <mergeCells count="2">
    <mergeCell ref="C16:D20"/>
    <mergeCell ref="C21:D21"/>
  </mergeCells>
  <hyperlinks>
    <hyperlink ref="B13" r:id="rId1" xr:uid="{E15B54EB-F0B2-4B6A-8B71-3A18D7CC867A}"/>
    <hyperlink ref="B40" r:id="rId2" xr:uid="{DF92A101-6CE5-4DF2-B018-CBDAD42C0D2B}"/>
    <hyperlink ref="B42" r:id="rId3" xr:uid="{E463BAFC-B216-4BAF-AE23-52F761DFDF24}"/>
    <hyperlink ref="B44" r:id="rId4" xr:uid="{BE8B2F5B-6A69-4D6F-B218-C701EE8AEE89}"/>
    <hyperlink ref="B46" r:id="rId5" xr:uid="{8005D52A-38AE-4A0C-9F1C-202D3764B602}"/>
    <hyperlink ref="B48" r:id="rId6" xr:uid="{C06522C4-225F-411A-AA7F-5C246C222564}"/>
    <hyperlink ref="B30" r:id="rId7" xr:uid="{7F8CD710-0D4D-4C91-A175-820C2ED36EA2}"/>
    <hyperlink ref="B15" r:id="rId8" xr:uid="{9661BC7C-01F7-4DDE-A699-C0C38EAB93EE}"/>
    <hyperlink ref="B35" r:id="rId9" xr:uid="{8DDE990D-EEBD-4486-B016-1FC6B2EBD2AF}"/>
    <hyperlink ref="B22" r:id="rId10" xr:uid="{32797A8C-2F19-4364-A79C-37B8D7DFEABA}"/>
    <hyperlink ref="B5" r:id="rId11" xr:uid="{97D90C80-2837-4BA2-B521-412EC6BA7C3F}"/>
  </hyperlinks>
  <pageMargins left="0.23622047244094491" right="0.23622047244094491" top="0.74803149606299213" bottom="0.74803149606299213" header="0.31496062992125984" footer="0.31496062992125984"/>
  <pageSetup paperSize="9" fitToWidth="0" fitToHeight="0" orientation="landscape" r:id="rId12"/>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3"/>
  <legacyDrawingHF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 T a r i f A n d S u b s c i p t i o n P r i c e s _ V 2 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 T a r i f A n d S u b s c i p t i o n P r i c e s _ V 2 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 C o l u m n s \ P r i c e < / 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a : K e y V a l u e O f D i a g r a m O b j e c t K e y a n y T y p e z b w N T n L X > < a : K e y > < K e y > C o l u m n s \ D a t o < / K e y > < / a : K e y > < a : V a l u e   i : t y p e = " M e a s u r e G r i d N o d e V i e w S t a t e " > < C o l u m n > 2 < / C o l u m n > < L a y e d O u t > t r u e < / L a y e d O u t > < / a : V a l u e > < / a : K e y V a l u e O f D i a g r a m O b j e c t K e y a n y T y p e z b w N T n L X > < a : K e y V a l u e O f D i a g r a m O b j e c t K e y a n y T y p e z b w N T n L X > < a : K e y > < K e y > C o l u m n s \ T i d < / K e y > < / a : K e y > < a : V a l u e   i : t y p e = " M e a s u r e G r i d N o d e V i e w S t a t e " > < C o l u m n > 3 < / C o l u m n > < L a y e d O u t > t r u e < / L a y e d O u t > < / a : V a l u e > < / a : K e y V a l u e O f D i a g r a m O b j e c t K e y a n y T y p e z b w N T n L X > < / V i e w S t a t e s > < / D i a g r a m M a n a g e r . S e r i a l i z a b l e D i a g r a m > < D i a g r a m M a n a g e r . S e r i a l i z a b l e D i a g r a m > < A d a p t e r   i : t y p e = " M e a s u r e D i a g r a m S a n d b o x A d a p t e r " > < T a b l e N a m e > t b l F a s t P r i s 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 t b l F a s t P r i s 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 C o l u m n s \ F a s t P r i s 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 C o l u m n s \ F a s t P r i s < / K e y > < / a : K e y > < a : V a l u e   i : t y p e = " M e a s u r e G r i d N o d e V i e w S t a t e " > < L a y e d O u t > t r u e < / L a y e d O u t > < / a : V a l u e > < / a : K e y V a l u e O f D i a g r a m O b j e c t K e y a n y T y p e z b w N T n L X > < / V i e w S t a t e s > < / D i a g r a m M a n a g e r . S e r i a l i z a b l e D i a g r a m > < D i a g r a m M a n a g e r . S e r i a l i z a b l e D i a g r a m > < A d a p t e r   i : t y p e = " M e a s u r e D i a g r a m S a n d b o x A d a p t e r " > < T a b l e N a m e > t b l E l a f g i f t 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 t b l E l a f g i f t 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 C o l u m n s \ F r a < / K e y > < / D i a g r a m O b j e c t K e y > < D i a g r a m O b j e c t K e y > < K e y > C o l u m n s \ T i l < / K e y > < / D i a g r a m O b j e c t K e y > < D i a g r a m O b j e c t K e y > < K e y > C o l u m n s \ P r i s 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 C o l u m n s \ F r a < / K e y > < / a : K e y > < a : V a l u e   i : t y p e = " M e a s u r e G r i d N o d e V i e w S t a t e " > < L a y e d O u t > t r u e < / L a y e d O u t > < / a : V a l u e > < / a : K e y V a l u e O f D i a g r a m O b j e c t K e y a n y T y p e z b w N T n L X > < a : K e y V a l u e O f D i a g r a m O b j e c t K e y a n y T y p e z b w N T n L X > < a : K e y > < K e y > C o l u m n s \ T i l < / K e y > < / a : K e y > < a : V a l u e   i : t y p e = " M e a s u r e G r i d N o d e V i e w S t a t e " > < C o l u m n > 2 < / C o l u m n > < L a y e d O u t > t r u e < / L a y e d O u t > < / a : V a l u e > < / a : K e y V a l u e O f D i a g r a m O b j e c t K e y a n y T y p e z b w N T n L X > < a : K e y V a l u e O f D i a g r a m O b j e c t K e y a n y T y p e z b w N T n L X > < a : K e y > < K e y > C o l u m n s \ P r i s < / K e y > < / a : K e y > < a : V a l u e   i : t y p e = " M e a s u r e G r i d N o d e V i e w S t a t e " > < C o l u m n > 1 < / C o l u m n > < L a y e d O u t > t r u e < / L a y e d O u t > < / a : V a l u e > < / a : K e y V a l u e O f D i a g r a m O b j e c t K e y a n y T y p e z b w N T n L X > < / V i e w S t a t e s > < / D i a g r a m M a n a g e r . S e r i a l i z a b l e D i a g r a m > < D i a g r a m M a n a g e r . S e r i a l i z a b l e D i a g r a m > < A d a p t e r   i : t y p e = " M e a s u r e D i a g r a m S a n d b o x A d a p t e r " > < T a b l e N a m e > k W h _ V 2 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 k W h _ V 2 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 C o l u m n s \ S t a r t D a t e < / K e y > < / D i a g r a m O b j e c t K e y > < D i a g r a m O b j e c t K e y > < K e y > C o l u m n s \ E n d D a t e < / K e y > < / D i a g r a m O b j e c t K e y > < D i a g r a m O b j e c t K e y > < K e y > C o l u m n s \ k W h < / K e y > < / D i a g r a m O b j e c t K e y > < D i a g r a m O b j e c t K e y > < K e y > C o l u m n s \ R u n n i n g T o t a l < / K e y > < / D i a g r a m O b j e c t K e y > < D i a g r a m O b j e c t K e y > < K e y > C o l u m n s \ D a t o < / K e y > < / D i a g r a m O b j e c t K e y > < D i a g r a m O b j e c t K e y > < K e y > C o l u m n s \ T i d < / K e y > < / D i a g r a m O b j e c t K e y > < D i a g r a m O b j e c t K e y > < K e y > C o l u m n s \ E l a f g i f t R e d u c e r e t < / 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 C o l u m n s \ S t a r t D a t e < / K e y > < / a : K e y > < a : V a l u e   i : t y p e = " M e a s u r e G r i d N o d e V i e w S t a t e " > < C o l u m n > 8 < / C o l u m n > < L a y e d O u t > t r u e < / L a y e d O u t > < / a : V a l u e > < / a : K e y V a l u e O f D i a g r a m O b j e c t K e y a n y T y p e z b w N T n L X > < a : K e y V a l u e O f D i a g r a m O b j e c t K e y a n y T y p e z b w N T n L X > < a : K e y > < K e y > C o l u m n s \ E n d D a t e < / K e y > < / a : K e y > < a : V a l u e   i : t y p e = " M e a s u r e G r i d N o d e V i e w S t a t e " > < C o l u m n > 9 < / C o l u m n > < L a y e d O u t > t r u e < / L a y e d O u t > < / a : V a l u e > < / a : K e y V a l u e O f D i a g r a m O b j e c t K e y a n y T y p e z b w N T n L X > < a : K e y V a l u e O f D i a g r a m O b j e c t K e y a n y T y p e z b w N T n L X > < a : K e y > < K e y > C o l u m n s \ k W h < / K e y > < / a : K e y > < a : V a l u e   i : t y p e = " M e a s u r e G r i d N o d e V i e w S t a t e " > < C o l u m n > 1 < / C o l u m n > < L a y e d O u t > t r u e < / L a y e d O u t > < / a : V a l u e > < / a : K e y V a l u e O f D i a g r a m O b j e c t K e y a n y T y p e z b w N T n L X > < a : K e y V a l u e O f D i a g r a m O b j e c t K e y a n y T y p e z b w N T n L X > < a : K e y > < K e y > C o l u m n s \ R u n n i n g T o t a l < / K e y > < / a : K e y > < a : V a l u e   i : t y p e = " M e a s u r e G r i d N o d e V i e w S t a t e " > < C o l u m n > 2 < / C o l u m n > < L a y e d O u t > t r u e < / L a y e d O u t > < / a : V a l u e > < / a : K e y V a l u e O f D i a g r a m O b j e c t K e y a n y T y p e z b w N T n L X > < a : K e y V a l u e O f D i a g r a m O b j e c t K e y a n y T y p e z b w N T n L X > < a : K e y > < K e y > C o l u m n s \ D a t o < / K e y > < / a : K e y > < a : V a l u e   i : t y p e = " M e a s u r e G r i d N o d e V i e w S t a t e " > < C o l u m n > 3 < / C o l u m n > < L a y e d O u t > t r u e < / L a y e d O u t > < / a : V a l u e > < / a : K e y V a l u e O f D i a g r a m O b j e c t K e y a n y T y p e z b w N T n L X > < a : K e y V a l u e O f D i a g r a m O b j e c t K e y a n y T y p e z b w N T n L X > < a : K e y > < K e y > C o l u m n s \ T i d < / K e y > < / a : K e y > < a : V a l u e   i : t y p e = " M e a s u r e G r i d N o d e V i e w S t a t e " > < C o l u m n > 4 < / C o l u m n > < L a y e d O u t > t r u e < / L a y e d O u t > < / a : V a l u e > < / a : K e y V a l u e O f D i a g r a m O b j e c t K e y a n y T y p e z b w N T n L X > < a : K e y V a l u e O f D i a g r a m O b j e c t K e y a n y T y p e z b w N T n L X > < a : K e y > < K e y > C o l u m n s \ E l a f g i f t R e d u c e r e t < / K e y > < / a : K e y > < a : V a l u e   i : t y p e = " M e a s u r e G r i d N o d e V i e w S t a t e " > < C o l u m n > 5 < / C o l u m n > < L a y e d O u t > t r u e < / L a y e d O u t > < / a : V a l u e > < / a : K e y V a l u e O f D i a g r a m O b j e c t K e y a n y T y p e z b w N T n L X > < a : K e y V a l u e O f D i a g r a m O b j e c t K e y a n y T y p e z b w N T n L X > < a : K e y > < K e y > C o l u m n s \ D a t o   ( M o n t h   I n d e x ) < / K e y > < / a : K e y > < a : V a l u e   i : t y p e = " M e a s u r e G r i d N o d e V i e w S t a t e " > < C o l u m n > 6 < / C o l u m n > < L a y e d O u t > t r u e < / L a y e d O u t > < / a : V a l u e > < / a : K e y V a l u e O f D i a g r a m O b j e c t K e y a n y T y p e z b w N T n L X > < a : K e y V a l u e O f D i a g r a m O b j e c t K e y a n y T y p e z b w N T n L X > < a : K e y > < K e y > C o l u m n s \ D a t o   ( M o n t h ) < / K e y > < / a : K e y > < a : V a l u e   i : t y p e = " M e a s u r e G r i d N o d e V i e w S t a t e " > < C o l u m n > 7 < / C o l u m n > < L a y e d O u t > t r u e < / L a y e d O u t > < / a : V a l u e > < / a : K e y V a l u e O f D i a g r a m O b j e c t K e y a n y T y p e z b w N T n L X > < / V i e w S t a t e s > < / D i a g r a m M a n a g e r . S e r i a l i z a b l e D i a g r a m > < D i a g r a m M a n a g e r . S e r i a l i z a b l e D i a g r a m > < A d a p t e r   i : t y p e = " M e a s u r e D i a g r a m S a n d b o x A d a p t e r " > < T a b l e N a m e > E l s p o t P r i c e s _ V 2 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 E l s p o t P r i c e s _ V 2 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 C o l u m n s \ S p o t P r i c e D K K < / K e y > < / D i a g r a m O b j e c t K e y > < D i a g r a m O b j e c t K e y > < K e y > C o l u m n s \ D a t o < / K e y > < / D i a g r a m O b j e c t K e y > < D i a g r a m O b j e c t K e y > < K e y > C o l u m n s \ T i d < / 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 C o l u m n s \ S p o t P r i c e D K K < / 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  ( M o n t h   I n d e x ) < / K e y > < / a : K e y > < a : V a l u e   i : t y p e = " M e a s u r e G r i d N o d e V i e w S t a t e " > < C o l u m n > 3 < / C o l u m n > < L a y e d O u t > t r u e < / L a y e d O u t > < / a : V a l u e > < / a : K e y V a l u e O f D i a g r a m O b j e c t K e y a n y T y p e z b w N T n L X > < a : K e y V a l u e O f D i a g r a m O b j e c t K e y a n y T y p e z b w N T n L X > < a : K e y > < K e y > C o l u m n s \ D a t o   ( M o n t h ) < / K e y > < / a : K e y > < a : V a l u e   i : t y p e = " M e a s u r e G r i d N o d e V i e w S t a t e " > < C o l u m n > 4 < / 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D i a g r a m O b j e c t K e y > < K e y > C o l u m n s \ T i d F o r m a t 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a : K e y V a l u e O f D i a g r a m O b j e c t K e y a n y T y p e z b w N T n L X > < a : K e y > < K e y > C o l u m n s \ T i d F o r m a t < / K e y > < / a : K e y > < a : V a l u e   i : t y p e = " M e a s u r e G r i d N o d e V i e w S t a t e " > < C o l u m n > 3 < / C o l u m n > < L a y e d O u t > t r u e < / L a y e d O u t > < / 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 M e a s u r e s \ A v e r a g e S p o t P r i c e I n c l V A T < / K e y > < / D i a g r a m O b j e c t K e y > < D i a g r a m O b j e c t K e y > < K e y > M e a s u r e s \ A v e r a g e S p o t P r i c e I n c l V A T \ T a g I n f o \ F o r m u l a < / K e y > < / D i a g r a m O b j e c t K e y > < D i a g r a m O b j e c t K e y > < K e y > M e a s u r e s \ A v e r a g e S p o t P r i c e I n c l V A T \ T a g I n f o \ V a l u e < / K e y > < / D i a g r a m O b j e c t K e y > < D i a g r a m O b j e c t K e y > < K e y > M e a s u r e s \ S u m S p o t P r i c e F a s t P r i s < / K e y > < / D i a g r a m O b j e c t K e y > < D i a g r a m O b j e c t K e y > < K e y > M e a s u r e s \ S u m S p o t P r i c e F a s t P r i s \ T a g I n f o \ F o r m u l a < / K e y > < / D i a g r a m O b j e c t K e y > < D i a g r a m O b j e c t K e y > < K e y > M e a s u r e s \ S u m S p o t P r i c e F a s t P r i s \ T a g I n f o \ V a l u e < / K e y > < / D i a g r a m O b j e c t K e y > < D i a g r a m O b j e c t K e y > < K e y > M e a s u r e s \ F i r s t D a t e < / K e y > < / D i a g r a m O b j e c t K e y > < D i a g r a m O b j e c t K e y > < K e y > M e a s u r e s \ F i r s t D a t e \ T a g I n f o \ F o r m u l a < / K e y > < / D i a g r a m O b j e c t K e y > < D i a g r a m O b j e c t K e y > < K e y > M e a s u r e s \ F i r s t D a t e \ T a g I n f o \ V a l u e < / K e y > < / D i a g r a m O b j e c t K e y > < D i a g r a m O b j e c t K e y > < K e y > M e a s u r e s \ L a s t D a t e < / K e y > < / D i a g r a m O b j e c t K e y > < D i a g r a m O b j e c t K e y > < K e y > M e a s u r e s \ L a s t D a t e \ T a g I n f o \ F o r m u l a < / K e y > < / D i a g r a m O b j e c t K e y > < D i a g r a m O b j e c t K e y > < K e y > M e a s u r e s \ L a s t D a t e \ T a g I n f o \ V a l u e 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 2 4 < / F o c u s R o w > < S e l e c t i o n E n d R o w > 2 4 < / S e l e c t i o n E n d R o w > < S e l e c t i o n S t a r t R o w > 2 4 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 M e a s u r e s \ A v e r a g e S p o t P r i c e I n c l V A T < / K e y > < / a : K e y > < a : V a l u e   i : t y p e = " M e a s u r e G r i d N o d e V i e w S t a t e " > < L a y e d O u t > t r u e < / L a y e d O u t > < R o w > 2 0 < / R o w > < / a : V a l u e > < / a : K e y V a l u e O f D i a g r a m O b j e c t K e y a n y T y p e z b w N T n L X > < a : K e y V a l u e O f D i a g r a m O b j e c t K e y a n y T y p e z b w N T n L X > < a : K e y > < K e y > M e a s u r e s \ A v e r a g e S p o t P r i c e I n c l V A T \ T a g I n f o \ F o r m u l a < / K e y > < / a : K e y > < a : V a l u e   i : t y p e = " M e a s u r e G r i d V i e w S t a t e I D i a g r a m T a g A d d i t i o n a l I n f o " / > < / a : K e y V a l u e O f D i a g r a m O b j e c t K e y a n y T y p e z b w N T n L X > < a : K e y V a l u e O f D i a g r a m O b j e c t K e y a n y T y p e z b w N T n L X > < a : K e y > < K e y > M e a s u r e s \ A v e r a g e S p o t P r i c e I n c l V A T \ T a g I n f o \ V a l u e < / K e y > < / a : K e y > < a : V a l u e   i : t y p e = " M e a s u r e G r i d V i e w S t a t e I D i a g r a m T a g A d d i t i o n a l I n f o " / > < / a : K e y V a l u e O f D i a g r a m O b j e c t K e y a n y T y p e z b w N T n L X > < a : K e y V a l u e O f D i a g r a m O b j e c t K e y a n y T y p e z b w N T n L X > < a : K e y > < K e y > M e a s u r e s \ S u m S p o t P r i c e F a s t P r i s < / K e y > < / a : K e y > < a : V a l u e   i : t y p e = " M e a s u r e G r i d N o d e V i e w S t a t e " > < L a y e d O u t > t r u e < / L a y e d O u t > < R o w > 2 1 < / R o w > < / a : V a l u e > < / a : K e y V a l u e O f D i a g r a m O b j e c t K e y a n y T y p e z b w N T n L X > < a : K e y V a l u e O f D i a g r a m O b j e c t K e y a n y T y p e z b w N T n L X > < a : K e y > < K e y > M e a s u r e s \ S u m S p o t P r i c e F a s t P r i s \ T a g I n f o \ F o r m u l a < / K e y > < / a : K e y > < a : V a l u e   i : t y p e = " M e a s u r e G r i d V i e w S t a t e I D i a g r a m T a g A d d i t i o n a l I n f o " / > < / a : K e y V a l u e O f D i a g r a m O b j e c t K e y a n y T y p e z b w N T n L X > < a : K e y V a l u e O f D i a g r a m O b j e c t K e y a n y T y p e z b w N T n L X > < a : K e y > < K e y > M e a s u r e s \ S u m S p o t P r i c e F a s t P r i s \ T a g I n f o \ V a l u e < / K e y > < / a : K e y > < a : V a l u e   i : t y p e = " M e a s u r e G r i d V i e w S t a t e I D i a g r a m T a g A d d i t i o n a l I n f o " / > < / a : K e y V a l u e O f D i a g r a m O b j e c t K e y a n y T y p e z b w N T n L X > < a : K e y V a l u e O f D i a g r a m O b j e c t K e y a n y T y p e z b w N T n L X > < a : K e y > < K e y > M e a s u r e s \ F i r s t D a t e < / K e y > < / a : K e y > < a : V a l u e   i : t y p e = " M e a s u r e G r i d N o d e V i e w S t a t e " > < L a y e d O u t > t r u e < / L a y e d O u t > < R o w > 2 2 < / R o w > < / a : V a l u e > < / a : K e y V a l u e O f D i a g r a m O b j e c t K e y a n y T y p e z b w N T n L X > < a : K e y V a l u e O f D i a g r a m O b j e c t K e y a n y T y p e z b w N T n L X > < a : K e y > < K e y > M e a s u r e s \ F i r s t D a t e \ T a g I n f o \ F o r m u l a < / K e y > < / a : K e y > < a : V a l u e   i : t y p e = " M e a s u r e G r i d V i e w S t a t e I D i a g r a m T a g A d d i t i o n a l I n f o " / > < / a : K e y V a l u e O f D i a g r a m O b j e c t K e y a n y T y p e z b w N T n L X > < a : K e y V a l u e O f D i a g r a m O b j e c t K e y a n y T y p e z b w N T n L X > < a : K e y > < K e y > M e a s u r e s \ F i r s t D a t e \ T a g I n f o \ V a l u e < / K e y > < / a : K e y > < a : V a l u e   i : t y p e = " M e a s u r e G r i d V i e w S t a t e I D i a g r a m T a g A d d i t i o n a l I n f o " / > < / a : K e y V a l u e O f D i a g r a m O b j e c t K e y a n y T y p e z b w N T n L X > < a : K e y V a l u e O f D i a g r a m O b j e c t K e y a n y T y p e z b w N T n L X > < a : K e y > < K e y > M e a s u r e s \ L a s t D a t e < / K e y > < / a : K e y > < a : V a l u e   i : t y p e = " M e a s u r e G r i d N o d e V i e w S t a t e " > < L a y e d O u t > t r u e < / L a y e d O u t > < R o w > 2 3 < / R o w > < / a : V a l u e > < / a : K e y V a l u e O f D i a g r a m O b j e c t K e y a n y T y p e z b w N T n L X > < a : K e y V a l u e O f D i a g r a m O b j e c t K e y a n y T y p e z b w N T n L X > < a : K e y > < K e y > M e a s u r e s \ L a s t D a t e \ T a g I n f o \ F o r m u l a < / K e y > < / a : K e y > < a : V a l u e   i : t y p e = " M e a s u r e G r i d V i e w S t a t e I D i a g r a m T a g A d d i t i o n a l I n f o " / > < / a : K e y V a l u e O f D i a g r a m O b j e c t K e y a n y T y p e z b w N T n L X > < a : K e y V a l u e O f D i a g r a m O b j e c t K e y a n y T y p e z b w N T n L X > < a : K e y > < K e y > M e a s u r e s \ L a s t D a t e \ T a g I n f o \ V a l u e 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 T a g s \ T a b l e s \ & l t ; T a b l e s \ U s e r I n f o D e t a i l e d & g t ; < / K e y > < / D i a g r a m O b j e c t K e y > < D i a g r a m O b j e c t K e y > < K e y > D y n a m i c   T a g s \ T a b l e s \ & l t ; T a b l e s \ O u t p u t P a r a m e t e r T a b l e & g t ; < / K e y > < / D i a g r a m O b j e c t K e y > < D i a g r a m O b j e c t K e y > < K e y > D y n a m i c   T a g s \ T a b l e s \ & l t ; T a b l e s \ E l s p o t P r i c e s _ V 2 & g t ; < / K e y > < / D i a g r a m O b j e c t K e y > < D i a g r a m O b j e c t K e y > < K e y > D y n a m i c   T a g s \ T a b l e s \ & l t ; T a b l e s \ T a r i f A n d S u b s c i p t i o n P r i c e s _ V 2 & g t ; < / K e y > < / D i a g r a m O b j e c t K e y > < D i a g r a m O b j e c t K e y > < K e y > D y n a m i c   T a g s \ T a b l e s \ & l t ; T a b l e s \ k W h _ V 2 & g t ; < / K e y > < / D i a g r a m O b j e c t K e y > < D i a g r a m O b j e c t K e y > < K e y > D y n a m i c   T a g s \ T a b l e s \ & l t ; T a b l e s \ t b l E l a f g i f t & g t ; < / K e y > < / D i a g r a m O b j e c t K e y > < D i a g r a m O b j e c t K e y > < K e y > D y n a m i c   T a g s \ T a b l e s \ & l t ; T a b l e s \ t b l F a s t P r i s & g t ; 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 T a b l e s \ D i m T i d \ C o l u m n s \ T i d F o r m a t < / 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 T a b l e s \ D i m K a l e n d e r \ M e a s u r e s \ A v e r a g e S p o t P r i c e I n c l V A T < / K e y > < / D i a g r a m O b j e c t K e y > < D i a g r a m O b j e c t K e y > < K e y > T a b l e s \ D i m K a l e n d e r \ M e a s u r e s \ S u m S p o t P r i c e F a s t P r i s < / K e y > < / D i a g r a m O b j e c t K e y > < D i a g r a m O b j e c t K e y > < K e y > T a b l e s \ D i m K a l e n d e r \ M e a s u r e s \ F i r s t D a t e < / K e y > < / D i a g r a m O b j e c t K e y > < D i a g r a m O b j e c t K e y > < K e y > T a b l e s \ D i m K a l e n d e r \ M e a s u r e s \ L a s t D a t e < / 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 T a b l e s \ E l s p o t P r i c e s _ V 2 < / K e y > < / D i a g r a m O b j e c t K e y > < D i a g r a m O b j e c t K e y > < K e y > T a b l e s \ E l s p o t P r i c e s _ V 2 \ C o l u m n s \ S p o t P r i c e D K K < / K e y > < / D i a g r a m O b j e c t K e y > < D i a g r a m O b j e c t K e y > < K e y > T a b l e s \ E l s p o t P r i c e s _ V 2 \ C o l u m n s \ D a t o < / K e y > < / D i a g r a m O b j e c t K e y > < D i a g r a m O b j e c t K e y > < K e y > T a b l e s \ E l s p o t P r i c e s _ V 2 \ C o l u m n s \ T i d < / K e y > < / D i a g r a m O b j e c t K e y > < D i a g r a m O b j e c t K e y > < K e y > T a b l e s \ E l s p o t P r i c e s _ V 2 \ C o l u m n s \ D a t o   ( M o n t h   I n d e x ) < / K e y > < / D i a g r a m O b j e c t K e y > < D i a g r a m O b j e c t K e y > < K e y > T a b l e s \ E l s p o t P r i c e s _ V 2 \ C o l u m n s \ D a t o   ( M o n t h ) < / K e y > < / D i a g r a m O b j e c t K e y > < D i a g r a m O b j e c t K e y > < K e y > T a b l e s \ T a r i f A n d S u b s c i p t i o n P r i c e s _ V 2 < / K e y > < / D i a g r a m O b j e c t K e y > < D i a g r a m O b j e c t K e y > < K e y > T a b l e s \ T a r i f A n d S u b s c i p t i o n P r i c e s _ V 2 \ C o l u m n s \ m e t e r i n g P o i n t I d < / K e y > < / D i a g r a m O b j e c t K e y > < D i a g r a m O b j e c t K e y > < K e y > T a b l e s \ T a r i f A n d S u b s c i p t i o n P r i c e s _ V 2 \ C o l u m n s \ P r i c e < / K e y > < / D i a g r a m O b j e c t K e y > < D i a g r a m O b j e c t K e y > < K e y > T a b l e s \ T a r i f A n d S u b s c i p t i o n P r i c e s _ V 2 \ C o l u m n s \ D a t o < / K e y > < / D i a g r a m O b j e c t K e y > < D i a g r a m O b j e c t K e y > < K e y > T a b l e s \ T a r i f A n d S u b s c i p t i o n P r i c e s _ V 2 \ C o l u m n s \ T i d < / K e y > < / D i a g r a m O b j e c t K e y > < D i a g r a m O b j e c t K e y > < K e y > T a b l e s \ k W h _ V 2 < / K e y > < / D i a g r a m O b j e c t K e y > < D i a g r a m O b j e c t K e y > < K e y > T a b l e s \ k W h _ V 2 \ C o l u m n s \ m e t e r i n g P o i n t I d < / K e y > < / D i a g r a m O b j e c t K e y > < D i a g r a m O b j e c t K e y > < K e y > T a b l e s \ k W h _ V 2 \ C o l u m n s \ S t a r t D a t e < / K e y > < / D i a g r a m O b j e c t K e y > < D i a g r a m O b j e c t K e y > < K e y > T a b l e s \ k W h _ V 2 \ C o l u m n s \ E n d D a t e < / K e y > < / D i a g r a m O b j e c t K e y > < D i a g r a m O b j e c t K e y > < K e y > T a b l e s \ k W h _ V 2 \ C o l u m n s \ k W h < / K e y > < / D i a g r a m O b j e c t K e y > < D i a g r a m O b j e c t K e y > < K e y > T a b l e s \ k W h _ V 2 \ C o l u m n s \ R u n n i n g T o t a l < / K e y > < / D i a g r a m O b j e c t K e y > < D i a g r a m O b j e c t K e y > < K e y > T a b l e s \ k W h _ V 2 \ C o l u m n s \ D a t o < / K e y > < / D i a g r a m O b j e c t K e y > < D i a g r a m O b j e c t K e y > < K e y > T a b l e s \ k W h _ V 2 \ C o l u m n s \ T i d < / K e y > < / D i a g r a m O b j e c t K e y > < D i a g r a m O b j e c t K e y > < K e y > T a b l e s \ k W h _ V 2 \ C o l u m n s \ E l a f g i f t R e d u c e r e t < / K e y > < / D i a g r a m O b j e c t K e y > < D i a g r a m O b j e c t K e y > < K e y > T a b l e s \ k W h _ V 2 \ C o l u m n s \ D a t o   ( M o n t h   I n d e x ) < / K e y > < / D i a g r a m O b j e c t K e y > < D i a g r a m O b j e c t K e y > < K e y > T a b l e s \ k W h _ V 2 \ C o l u m n s \ D a t o   ( M o n t h ) < / K e y > < / D i a g r a m O b j e c t K e y > < D i a g r a m O b j e c t K e y > < K e y > T a b l e s \ t b l E l a f g i f t < / K e y > < / D i a g r a m O b j e c t K e y > < D i a g r a m O b j e c t K e y > < K e y > T a b l e s \ t b l E l a f g i f t \ C o l u m n s \ F r a < / K e y > < / D i a g r a m O b j e c t K e y > < D i a g r a m O b j e c t K e y > < K e y > T a b l e s \ t b l E l a f g i f t \ C o l u m n s \ T i l < / K e y > < / D i a g r a m O b j e c t K e y > < D i a g r a m O b j e c t K e y > < K e y > T a b l e s \ t b l E l a f g i f t \ C o l u m n s \ P r i s < / K e y > < / D i a g r a m O b j e c t K e y > < D i a g r a m O b j e c t K e y > < K e y > T a b l e s \ t b l F a s t P r i s < / K e y > < / D i a g r a m O b j e c t K e y > < D i a g r a m O b j e c t K e y > < K e y > T a b l e s \ t b l F a s t P r i s \ C o l u m n s \ F a s t P r i s < / K e y > < / D i a g r a m O b j e c t K e y > < D i a g r a m O b j e c t K e y > < K e y > R e l a t i o n s h i p s \ & l t ; T a b l e s \ E l s p o t P r i c e s _ V 2 \ C o l u m n s \ D a t o & g t ; - & l t ; T a b l e s \ D i m K a l e n d e r \ C o l u m n s \ D a t o & g t ; < / K e y > < / D i a g r a m O b j e c t K e y > < D i a g r a m O b j e c t K e y > < K e y > R e l a t i o n s h i p s \ & l t ; T a b l e s \ E l s p o t P r i c e s _ V 2 \ C o l u m n s \ D a t o & g t ; - & l t ; T a b l e s \ D i m K a l e n d e r \ C o l u m n s \ D a t o & g t ; \ F K < / K e y > < / D i a g r a m O b j e c t K e y > < D i a g r a m O b j e c t K e y > < K e y > R e l a t i o n s h i p s \ & l t ; T a b l e s \ E l s p o t P r i c e s _ V 2 \ C o l u m n s \ D a t o & g t ; - & l t ; T a b l e s \ D i m K a l e n d e r \ C o l u m n s \ D a t o & g t ; \ P K < / K e y > < / D i a g r a m O b j e c t K e y > < D i a g r a m O b j e c t K e y > < K e y > R e l a t i o n s h i p s \ & l t ; T a b l e s \ E l s p o t P r i c e s _ V 2 \ C o l u m n s \ D a t o & g t ; - & l t ; T a b l e s \ D i m K a l e n d e r \ C o l u m n s \ D a t o & g t ; \ C r o s s F i l t e r < / K e y > < / D i a g r a m O b j e c t K e y > < D i a g r a m O b j e c t K e y > < K e y > R e l a t i o n s h i p s \ & l t ; T a b l e s \ E l s p o t P r i c e s _ V 2 \ C o l u m n s \ T i d & g t ; - & l t ; T a b l e s \ D i m T i d \ C o l u m n s \ T i d & g t ; < / K e y > < / D i a g r a m O b j e c t K e y > < D i a g r a m O b j e c t K e y > < K e y > R e l a t i o n s h i p s \ & l t ; T a b l e s \ E l s p o t P r i c e s _ V 2 \ C o l u m n s \ T i d & g t ; - & l t ; T a b l e s \ D i m T i d \ C o l u m n s \ T i d & g t ; \ F K < / K e y > < / D i a g r a m O b j e c t K e y > < D i a g r a m O b j e c t K e y > < K e y > R e l a t i o n s h i p s \ & l t ; T a b l e s \ E l s p o t P r i c e s _ V 2 \ C o l u m n s \ T i d & g t ; - & l t ; T a b l e s \ D i m T i d \ C o l u m n s \ T i d & g t ; \ P K < / K e y > < / D i a g r a m O b j e c t K e y > < D i a g r a m O b j e c t K e y > < K e y > R e l a t i o n s h i p s \ & l t ; T a b l e s \ E l s p o t P r i c e s _ V 2 \ C o l u m n s \ T i d & g t ; - & l t ; T a b l e s \ D i m T i d \ C o l u m n s \ T i d & g t ; \ C r o s s F i l t e r < / K e y > < / D i a g r a m O b j e c t K e y > < D i a g r a m O b j e c t K e y > < K e y > R e l a t i o n s h i p s \ & l t ; T a b l e s \ T a r i f A n d S u b s c i p t i o n P r i c e s _ V 2 \ C o l u m n s \ m e t e r i n g P o i n t I d & g t ; - & l t ; T a b l e s \ U s e r I n f o D e t a i l e d \ C o l u m n s \ m e t e r i n g P o i n t I d & g t ; < / K e y > < / D i a g r a m O b j e c t K e y > < D i a g r a m O b j e c t K e y > < K e y > R e l a t i o n s h i p s \ & l t ; T a b l e s \ T a r i f A n d S u b s c i p t i o n P r i c e s _ V 2 \ C o l u m n s \ m e t e r i n g P o i n t I d & g t ; - & l t ; T a b l e s \ U s e r I n f o D e t a i l e d \ C o l u m n s \ m e t e r i n g P o i n t I d & g t ; \ F K < / K e y > < / D i a g r a m O b j e c t K e y > < D i a g r a m O b j e c t K e y > < K e y > R e l a t i o n s h i p s \ & l t ; T a b l e s \ T a r i f A n d S u b s c i p t i o n P r i c e s _ V 2 \ C o l u m n s \ m e t e r i n g P o i n t I d & g t ; - & l t ; T a b l e s \ U s e r I n f o D e t a i l e d \ C o l u m n s \ m e t e r i n g P o i n t I d & g t ; \ P K < / K e y > < / D i a g r a m O b j e c t K e y > < D i a g r a m O b j e c t K e y > < K e y > R e l a t i o n s h i p s \ & l t ; T a b l e s \ T a r i f A n d S u b s c i p t i o n P r i c e s _ V 2 \ C o l u m n s \ m e t e r i n g P o i n t I d & g t ; - & l t ; T a b l e s \ U s e r I n f o D e t a i l e d \ C o l u m n s \ m e t e r i n g P o i n t I d & g t ; \ C r o s s F i l t e r < / K e y > < / D i a g r a m O b j e c t K e y > < D i a g r a m O b j e c t K e y > < K e y > R e l a t i o n s h i p s \ & l t ; T a b l e s \ T a r i f A n d S u b s c i p t i o n P r i c e s _ V 2 \ C o l u m n s \ D a t o & g t ; - & l t ; T a b l e s \ D i m K a l e n d e r \ C o l u m n s \ D a t o & g t ; < / K e y > < / D i a g r a m O b j e c t K e y > < D i a g r a m O b j e c t K e y > < K e y > R e l a t i o n s h i p s \ & l t ; T a b l e s \ T a r i f A n d S u b s c i p t i o n P r i c e s _ V 2 \ C o l u m n s \ D a t o & g t ; - & l t ; T a b l e s \ D i m K a l e n d e r \ C o l u m n s \ D a t o & g t ; \ F K < / K e y > < / D i a g r a m O b j e c t K e y > < D i a g r a m O b j e c t K e y > < K e y > R e l a t i o n s h i p s \ & l t ; T a b l e s \ T a r i f A n d S u b s c i p t i o n P r i c e s _ V 2 \ C o l u m n s \ D a t o & g t ; - & l t ; T a b l e s \ D i m K a l e n d e r \ C o l u m n s \ D a t o & g t ; \ P K < / K e y > < / D i a g r a m O b j e c t K e y > < D i a g r a m O b j e c t K e y > < K e y > R e l a t i o n s h i p s \ & l t ; T a b l e s \ T a r i f A n d S u b s c i p t i o n P r i c e s _ V 2 \ C o l u m n s \ D a t o & g t ; - & l t ; T a b l e s \ D i m K a l e n d e r \ C o l u m n s \ D a t o & g t ; \ C r o s s F i l t e r < / K e y > < / D i a g r a m O b j e c t K e y > < D i a g r a m O b j e c t K e y > < K e y > R e l a t i o n s h i p s \ & l t ; T a b l e s \ T a r i f A n d S u b s c i p t i o n P r i c e s _ V 2 \ C o l u m n s \ T i d & g t ; - & l t ; T a b l e s \ D i m T i d \ C o l u m n s \ T i d & g t ; < / K e y > < / D i a g r a m O b j e c t K e y > < D i a g r a m O b j e c t K e y > < K e y > R e l a t i o n s h i p s \ & l t ; T a b l e s \ T a r i f A n d S u b s c i p t i o n P r i c e s _ V 2 \ C o l u m n s \ T i d & g t ; - & l t ; T a b l e s \ D i m T i d \ C o l u m n s \ T i d & g t ; \ F K < / K e y > < / D i a g r a m O b j e c t K e y > < D i a g r a m O b j e c t K e y > < K e y > R e l a t i o n s h i p s \ & l t ; T a b l e s \ T a r i f A n d S u b s c i p t i o n P r i c e s _ V 2 \ C o l u m n s \ T i d & g t ; - & l t ; T a b l e s \ D i m T i d \ C o l u m n s \ T i d & g t ; \ P K < / K e y > < / D i a g r a m O b j e c t K e y > < D i a g r a m O b j e c t K e y > < K e y > R e l a t i o n s h i p s \ & l t ; T a b l e s \ T a r i f A n d S u b s c i p t i o n P r i c e s _ V 2 \ C o l u m n s \ T i d & g t ; - & l t ; T a b l e s \ D i m T i d \ C o l u m n s \ T i d & g t ; \ C r o s s F i l t e r < / K e y > < / D i a g r a m O b j e c t K e y > < D i a g r a m O b j e c t K e y > < K e y > R e l a t i o n s h i p s \ & l t ; T a b l e s \ k W h _ V 2 \ C o l u m n s \ m e t e r i n g P o i n t I d & g t ; - & l t ; T a b l e s \ U s e r I n f o D e t a i l e d \ C o l u m n s \ m e t e r i n g P o i n t I d & g t ; < / K e y > < / D i a g r a m O b j e c t K e y > < D i a g r a m O b j e c t K e y > < K e y > R e l a t i o n s h i p s \ & l t ; T a b l e s \ k W h _ V 2 \ C o l u m n s \ m e t e r i n g P o i n t I d & g t ; - & l t ; T a b l e s \ U s e r I n f o D e t a i l e d \ C o l u m n s \ m e t e r i n g P o i n t I d & g t ; \ F K < / K e y > < / D i a g r a m O b j e c t K e y > < D i a g r a m O b j e c t K e y > < K e y > R e l a t i o n s h i p s \ & l t ; T a b l e s \ k W h _ V 2 \ C o l u m n s \ m e t e r i n g P o i n t I d & g t ; - & l t ; T a b l e s \ U s e r I n f o D e t a i l e d \ C o l u m n s \ m e t e r i n g P o i n t I d & g t ; \ P K < / K e y > < / D i a g r a m O b j e c t K e y > < D i a g r a m O b j e c t K e y > < K e y > R e l a t i o n s h i p s \ & l t ; T a b l e s \ k W h _ V 2 \ C o l u m n s \ m e t e r i n g P o i n t I d & g t ; - & l t ; T a b l e s \ U s e r I n f o D e t a i l e d \ C o l u m n s \ m e t e r i n g P o i n t I d & g t ; \ C r o s s F i l t e r < / K e y > < / D i a g r a m O b j e c t K e y > < D i a g r a m O b j e c t K e y > < K e y > R e l a t i o n s h i p s \ & l t ; T a b l e s \ k W h _ V 2 \ C o l u m n s \ D a t o & g t ; - & l t ; T a b l e s \ D i m K a l e n d e r \ C o l u m n s \ D a t o & g t ; < / K e y > < / D i a g r a m O b j e c t K e y > < D i a g r a m O b j e c t K e y > < K e y > R e l a t i o n s h i p s \ & l t ; T a b l e s \ k W h _ V 2 \ C o l u m n s \ D a t o & g t ; - & l t ; T a b l e s \ D i m K a l e n d e r \ C o l u m n s \ D a t o & g t ; \ F K < / K e y > < / D i a g r a m O b j e c t K e y > < D i a g r a m O b j e c t K e y > < K e y > R e l a t i o n s h i p s \ & l t ; T a b l e s \ k W h _ V 2 \ C o l u m n s \ D a t o & g t ; - & l t ; T a b l e s \ D i m K a l e n d e r \ C o l u m n s \ D a t o & g t ; \ P K < / K e y > < / D i a g r a m O b j e c t K e y > < D i a g r a m O b j e c t K e y > < K e y > R e l a t i o n s h i p s \ & l t ; T a b l e s \ k W h _ V 2 \ C o l u m n s \ D a t o & g t ; - & l t ; T a b l e s \ D i m K a l e n d e r \ C o l u m n s \ D a t o & g t ; \ C r o s s F i l t e r < / K e y > < / D i a g r a m O b j e c t K e y > < D i a g r a m O b j e c t K e y > < K e y > R e l a t i o n s h i p s \ & l t ; T a b l e s \ k W h _ V 2 \ C o l u m n s \ T i d & g t ; - & l t ; T a b l e s \ D i m T i d \ C o l u m n s \ T i d & g t ; < / K e y > < / D i a g r a m O b j e c t K e y > < D i a g r a m O b j e c t K e y > < K e y > R e l a t i o n s h i p s \ & l t ; T a b l e s \ k W h _ V 2 \ C o l u m n s \ T i d & g t ; - & l t ; T a b l e s \ D i m T i d \ C o l u m n s \ T i d & g t ; \ F K < / K e y > < / D i a g r a m O b j e c t K e y > < D i a g r a m O b j e c t K e y > < K e y > R e l a t i o n s h i p s \ & l t ; T a b l e s \ k W h _ V 2 \ C o l u m n s \ T i d & g t ; - & l t ; T a b l e s \ D i m T i d \ C o l u m n s \ T i d & g t ; \ P K < / K e y > < / D i a g r a m O b j e c t K e y > < D i a g r a m O b j e c t K e y > < K e y > R e l a t i o n s h i p s \ & l t ; T a b l e s \ k W h _ V 2 \ C o l u m n s \ T i d & g t ; - & l t ; T a b l e s \ D i m T i d \ C o l u m n s \ T i d & g t ; \ C r o s s F i l t e r < / K e y > < / D i a g r a m O b j e c t K e y > < / A l l K e y s > < S e l e c t e d K e y s > < D i a g r a m O b j e c t K e y > < K e y > T a b l e s \ D i m T i d \ C o l u m n s \ T i d 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 1 6 . 6 0 0 0 0 0 0 0 0 0 0 0 0 2 3 < / 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 T a g s \ T a b l e s \ & l t ; T a b l e s \ E l s p o t P r i c e s _ V 2 & g t ; < / K e y > < / a : K e y > < a : V a l u e   i : t y p e = " D i a g r a m D i s p l a y T a g V i e w S t a t e " > < I s N o t F i l t e r e d O u t > t r u e < / I s N o t F i l t e r e d O u t > < / a : V a l u e > < / a : K e y V a l u e O f D i a g r a m O b j e c t K e y a n y T y p e z b w N T n L X > < a : K e y V a l u e O f D i a g r a m O b j e c t K e y a n y T y p e z b w N T n L X > < a : K e y > < K e y > D y n a m i c   T a g s \ T a b l e s \ & l t ; T a b l e s \ T a r i f A n d S u b s c i p t i o n P r i c e s _ V 2 & g t ; < / K e y > < / a : K e y > < a : V a l u e   i : t y p e = " D i a g r a m D i s p l a y T a g V i e w S t a t e " > < I s N o t F i l t e r e d O u t > t r u e < / I s N o t F i l t e r e d O u t > < / a : V a l u e > < / a : K e y V a l u e O f D i a g r a m O b j e c t K e y a n y T y p e z b w N T n L X > < a : K e y V a l u e O f D i a g r a m O b j e c t K e y a n y T y p e z b w N T n L X > < a : K e y > < K e y > D y n a m i c   T a g s \ T a b l e s \ & l t ; T a b l e s \ k W h _ V 2 & g t ; < / K e y > < / a : K e y > < a : V a l u e   i : t y p e = " D i a g r a m D i s p l a y T a g V i e w S t a t e " > < I s N o t F i l t e r e d O u t > t r u e < / I s N o t F i l t e r e d O u t > < / a : V a l u e > < / a : K e y V a l u e O f D i a g r a m O b j e c t K e y a n y T y p e z b w N T n L X > < a : K e y V a l u e O f D i a g r a m O b j e c t K e y a n y T y p e z b w N T n L X > < a : K e y > < K e y > D y n a m i c   T a g s \ T a b l e s \ & l t ; T a b l e s \ t b l E l a f g i f t & g t ; < / K e y > < / a : K e y > < a : V a l u e   i : t y p e = " D i a g r a m D i s p l a y T a g V i e w S t a t e " > < I s N o t F i l t e r e d O u t > t r u e < / I s N o t F i l t e r e d O u t > < / a : V a l u e > < / a : K e y V a l u e O f D i a g r a m O b j e c t K e y a n y T y p e z b w N T n L X > < a : K e y V a l u e O f D i a g r a m O b j e c t K e y a n y T y p e z b w N T n L X > < a : K e y > < K e y > D y n a m i c   T a g s \ T a b l e s \ & l t ; T a b l e s \ t b l F a s t P r i s & g t ; 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 4 3 . 0 9 6 1 8 9 4 3 2 3 3 3 8 5 8 < / L e f t > < T a b I n d e x > 7 < / T a b I n d e x > < T o p > 5 6 2 < / T o p > < 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 T a b l e s \ D i m T i d \ C o l u m n s \ T i d F o r m a t < / K e y > < / a : K e y > < a : V a l u e   i : t y p e = " D i a g r a m D i s p l a y N o d e V i e w S t a t e " > < H e i g h t > 1 5 0 < / H e i g h t > < I s E x p a n d e d > t r u e < / I s E x p a n d e d > < W i d t h > 2 0 0 < / W i d t h > < / a : V a l u e > < / a : K e y V a l u e O f D i a g r a m O b j e c t K e y a n y T y p e z b w N T n L X > < a : K e y V a l u e O f D i a g r a m O b j e c t K e y a n y T y p e z b w N T n L X > < a : K e y > < K e y > T a b l e s \ D i m K a l e n d e r < / K e y > < / a : K e y > < a : V a l u e   i : t y p e = " D i a g r a m D i s p l a y N o d e V i e w S t a t e " > < H e i g h t > 1 8 0 < / H e i g h t > < I s E x p a n d e d > t r u e < / I s E x p a n d e d > < L a y e d O u t > t r u e < / L a y e d O u t > < L e f t > 1 7 1 . 0 9 6 1 8 9 4 3 2 3 3 4 0 9 < / L e f t > < T o p > 7 < / T o p > < W i d t h > 2 7 7 < / 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 T a b l e s \ D i m K a l e n d e r \ M e a s u r e s \ A v e r a g e S p o t P r i c e I n c l V A T < / K e y > < / a : K e y > < a : V a l u e   i : t y p e = " D i a g r a m D i s p l a y N o d e V i e w S t a t e " > < H e i g h t > 1 5 0 < / H e i g h t > < I s E x p a n d e d > t r u e < / I s E x p a n d e d > < W i d t h > 2 0 0 < / W i d t h > < / a : V a l u e > < / a : K e y V a l u e O f D i a g r a m O b j e c t K e y a n y T y p e z b w N T n L X > < a : K e y V a l u e O f D i a g r a m O b j e c t K e y a n y T y p e z b w N T n L X > < a : K e y > < K e y > T a b l e s \ D i m K a l e n d e r \ M e a s u r e s \ S u m S p o t P r i c e F a s t P r i s < / K e y > < / a : K e y > < a : V a l u e   i : t y p e = " D i a g r a m D i s p l a y N o d e V i e w S t a t e " > < H e i g h t > 1 5 0 < / H e i g h t > < I s E x p a n d e d > t r u e < / I s E x p a n d e d > < W i d t h > 2 0 0 < / W i d t h > < / a : V a l u e > < / a : K e y V a l u e O f D i a g r a m O b j e c t K e y a n y T y p e z b w N T n L X > < a : K e y V a l u e O f D i a g r a m O b j e c t K e y a n y T y p e z b w N T n L X > < a : K e y > < K e y > T a b l e s \ D i m K a l e n d e r \ M e a s u r e s \ F i r s t D a t e < / K e y > < / a : K e y > < a : V a l u e   i : t y p e = " D i a g r a m D i s p l a y N o d e V i e w S t a t e " > < H e i g h t > 1 5 0 < / H e i g h t > < I s E x p a n d e d > t r u e < / I s E x p a n d e d > < W i d t h > 2 0 0 < / W i d t h > < / a : V a l u e > < / a : K e y V a l u e O f D i a g r a m O b j e c t K e y a n y T y p e z b w N T n L X > < a : K e y V a l u e O f D i a g r a m O b j e c t K e y a n y T y p e z b w N T n L X > < a : K e y > < K e y > T a b l e s \ D i m K a l e n d e r \ M e a s u r e s \ L a s t D a t e < / 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 4 4 9 . 2 0 0 0 0 0 0 0 0 0 0 0 0 5 < / L e f t > < S c r o l l V e r t i c a l O f f s e t > 1 2 < / S c r o l l V e r t i c a l O f f s e t > < T a b I n d e x > 8 < / T a b I n d e x > < T o p > 5 6 4 . 2 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 7 3 9 < / L e f t > < T a b I n d e x > 1 < / T a b I n d e x > < 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 T a b l e s \ E l s p o t P r i c e s _ V 2 < / K e y > < / a : K e y > < a : V a l u e   i : t y p e = " D i a g r a m D i s p l a y N o d e V i e w S t a t e " > < H e i g h t > 1 5 0 < / H e i g h t > < I s E x p a n d e d > t r u e < / I s E x p a n d e d > < L a y e d O u t > t r u e < / L a y e d O u t > < T a b I n d e x > 2 < / T a b I n d e x > < T o p > 2 9 5 . 5 < / T o p > < W i d t h > 2 0 0 < / W i d t h > < / a : V a l u e > < / a : K e y V a l u e O f D i a g r a m O b j e c t K e y a n y T y p e z b w N T n L X > < a : K e y V a l u e O f D i a g r a m O b j e c t K e y a n y T y p e z b w N T n L X > < a : K e y > < K e y > T a b l e s \ E l s p o t P r i c e s _ V 2 \ C o l u m n s \ S p o t P r i c e D K K < / K e y > < / a : K e y > < a : V a l u e   i : t y p e = " D i a g r a m D i s p l a y N o d e V i e w S t a t e " > < H e i g h t > 1 5 0 < / H e i g h t > < I s E x p a n d e d > t r u e < / I s E x p a n d e d > < W i d t h > 2 0 0 < / W i d t h > < / a : V a l u e > < / a : K e y V a l u e O f D i a g r a m O b j e c t K e y a n y T y p e z b w N T n L X > < a : K e y V a l u e O f D i a g r a m O b j e c t K e y a n y T y p e z b w N T n L X > < a : K e y > < K e y > T a b l e s \ E l s p o t P r i c e s _ V 2 \ C o l u m n s \ D a t o < / K e y > < / a : K e y > < a : V a l u e   i : t y p e = " D i a g r a m D i s p l a y N o d e V i e w S t a t e " > < H e i g h t > 1 5 0 < / H e i g h t > < I s E x p a n d e d > t r u e < / I s E x p a n d e d > < W i d t h > 2 0 0 < / W i d t h > < / a : V a l u e > < / a : K e y V a l u e O f D i a g r a m O b j e c t K e y a n y T y p e z b w N T n L X > < a : K e y V a l u e O f D i a g r a m O b j e c t K e y a n y T y p e z b w N T n L X > < a : K e y > < K e y > T a b l e s \ E l s p o t P r i c e s _ V 2 \ C o l u m n s \ T i d < / K e y > < / a : K e y > < a : V a l u e   i : t y p e = " D i a g r a m D i s p l a y N o d e V i e w S t a t e " > < H e i g h t > 1 5 0 < / H e i g h t > < I s E x p a n d e d > t r u e < / I s E x p a n d e d > < W i d t h > 2 0 0 < / W i d t h > < / a : V a l u e > < / a : K e y V a l u e O f D i a g r a m O b j e c t K e y a n y T y p e z b w N T n L X > < a : K e y V a l u e O f D i a g r a m O b j e c t K e y a n y T y p e z b w N T n L X > < a : K e y > < K e y > T a b l e s \ E l s p o t P r i c e s _ V 2 \ C o l u m n s \ D a t o   ( M o n t h   I n d e x ) < / K e y > < / a : K e y > < a : V a l u e   i : t y p e = " D i a g r a m D i s p l a y N o d e V i e w S t a t e " > < H e i g h t > 1 5 0 < / H e i g h t > < I s E x p a n d e d > t r u e < / I s E x p a n d e d > < W i d t h > 2 0 0 < / W i d t h > < / a : V a l u e > < / a : K e y V a l u e O f D i a g r a m O b j e c t K e y a n y T y p e z b w N T n L X > < a : K e y V a l u e O f D i a g r a m O b j e c t K e y a n y T y p e z b w N T n L X > < a : K e y > < K e y > T a b l e s \ E l s p o t P r i c e s _ V 2 \ C o l u m n s \ D a t o   ( M o n t h ) < / K e y > < / a : K e y > < a : V a l u e   i : t y p e = " D i a g r a m D i s p l a y N o d e V i e w S t a t e " > < H e i g h t > 1 5 0 < / H e i g h t > < I s E x p a n d e d > t r u e < / I s E x p a n d e d > < W i d t h > 2 0 0 < / W i d t h > < / a : V a l u e > < / a : K e y V a l u e O f D i a g r a m O b j e c t K e y a n y T y p e z b w N T n L X > < a : K e y V a l u e O f D i a g r a m O b j e c t K e y a n y T y p e z b w N T n L X > < a : K e y > < K e y > T a b l e s \ T a r i f A n d S u b s c i p t i o n P r i c e s _ V 2 < / K e y > < / a : K e y > < a : V a l u e   i : t y p e = " D i a g r a m D i s p l a y N o d e V i e w S t a t e " > < H e i g h t > 1 5 0 < / H e i g h t > < I s E x p a n d e d > t r u e < / I s E x p a n d e d > < L a y e d O u t > t r u e < / L a y e d O u t > < L e f t > 2 1 8 . 9 0 3 8 1 0 5 6 7 6 6 5 9 1 < / L e f t > < T a b I n d e x > 3 < / T a b I n d e x > < T o p > 2 9 4 . 5 < / T o p > < W i d t h > 2 0 0 < / W i d t h > < / a : V a l u e > < / a : K e y V a l u e O f D i a g r a m O b j e c t K e y a n y T y p e z b w N T n L X > < a : K e y V a l u e O f D i a g r a m O b j e c t K e y a n y T y p e z b w N T n L X > < a : K e y > < K e y > T a b l e s \ T a r i f A n d S u b s c i p t i o n P r i c e s _ V 2 \ C o l u m n s \ m e t e r i n g P o i n t I d < / K e y > < / a : K e y > < a : V a l u e   i : t y p e = " D i a g r a m D i s p l a y N o d e V i e w S t a t e " > < H e i g h t > 1 5 0 < / H e i g h t > < I s E x p a n d e d > t r u e < / I s E x p a n d e d > < W i d t h > 2 0 0 < / W i d t h > < / a : V a l u e > < / a : K e y V a l u e O f D i a g r a m O b j e c t K e y a n y T y p e z b w N T n L X > < a : K e y V a l u e O f D i a g r a m O b j e c t K e y a n y T y p e z b w N T n L X > < a : K e y > < K e y > T a b l e s \ T a r i f A n d S u b s c i p t i o n P r i c e s _ V 2 \ C o l u m n s \ P r i c e < / K e y > < / a : K e y > < a : V a l u e   i : t y p e = " D i a g r a m D i s p l a y N o d e V i e w S t a t e " > < H e i g h t > 1 5 0 < / H e i g h t > < I s E x p a n d e d > t r u e < / I s E x p a n d e d > < W i d t h > 2 0 0 < / W i d t h > < / a : V a l u e > < / a : K e y V a l u e O f D i a g r a m O b j e c t K e y a n y T y p e z b w N T n L X > < a : K e y V a l u e O f D i a g r a m O b j e c t K e y a n y T y p e z b w N T n L X > < a : K e y > < K e y > T a b l e s \ T a r i f A n d S u b s c i p t i o n P r i c e s _ V 2 \ C o l u m n s \ D a t o < / K e y > < / a : K e y > < a : V a l u e   i : t y p e = " D i a g r a m D i s p l a y N o d e V i e w S t a t e " > < H e i g h t > 1 5 0 < / H e i g h t > < I s E x p a n d e d > t r u e < / I s E x p a n d e d > < W i d t h > 2 0 0 < / W i d t h > < / a : V a l u e > < / a : K e y V a l u e O f D i a g r a m O b j e c t K e y a n y T y p e z b w N T n L X > < a : K e y V a l u e O f D i a g r a m O b j e c t K e y a n y T y p e z b w N T n L X > < a : K e y > < K e y > T a b l e s \ T a r i f A n d S u b s c i p t i o n P r i c e s _ V 2 \ C o l u m n s \ T i d < / K e y > < / a : K e y > < a : V a l u e   i : t y p e = " D i a g r a m D i s p l a y N o d e V i e w S t a t e " > < H e i g h t > 1 5 0 < / H e i g h t > < I s E x p a n d e d > t r u e < / I s E x p a n d e d > < W i d t h > 2 0 0 < / W i d t h > < / a : V a l u e > < / a : K e y V a l u e O f D i a g r a m O b j e c t K e y a n y T y p e z b w N T n L X > < a : K e y V a l u e O f D i a g r a m O b j e c t K e y a n y T y p e z b w N T n L X > < a : K e y > < K e y > T a b l e s \ k W h _ V 2 < / K e y > < / a : K e y > < a : V a l u e   i : t y p e = " D i a g r a m D i s p l a y N o d e V i e w S t a t e " > < H e i g h t > 1 5 0 < / H e i g h t > < I s E x p a n d e d > t r u e < / I s E x p a n d e d > < L a y e d O u t > t r u e < / L a y e d O u t > < L e f t > 4 3 7 . 8 0 7 6 2 1 1 3 5 3 3 1 6 < / L e f t > < S c r o l l V e r t i c a l O f f s e t > 1 1 0 . 8 3 8 6 8 2 9 0 9 7 4 7 2 3 < / S c r o l l V e r t i c a l O f f s e t > < T a b I n d e x > 4 < / T a b I n d e x > < T o p > 2 9 5 . 5 < / T o p > < W i d t h > 2 0 0 < / W i d t h > < / a : V a l u e > < / a : K e y V a l u e O f D i a g r a m O b j e c t K e y a n y T y p e z b w N T n L X > < a : K e y V a l u e O f D i a g r a m O b j e c t K e y a n y T y p e z b w N T n L X > < a : K e y > < K e y > T a b l e s \ k W h _ V 2 \ C o l u m n s \ m e t e r i n g P o i n t I d < / K e y > < / a : K e y > < a : V a l u e   i : t y p e = " D i a g r a m D i s p l a y N o d e V i e w S t a t e " > < H e i g h t > 1 5 0 < / H e i g h t > < I s E x p a n d e d > t r u e < / I s E x p a n d e d > < W i d t h > 2 0 0 < / W i d t h > < / a : V a l u e > < / a : K e y V a l u e O f D i a g r a m O b j e c t K e y a n y T y p e z b w N T n L X > < a : K e y V a l u e O f D i a g r a m O b j e c t K e y a n y T y p e z b w N T n L X > < a : K e y > < K e y > T a b l e s \ k W h _ V 2 \ C o l u m n s \ S t a r t D a t e < / K e y > < / a : K e y > < a : V a l u e   i : t y p e = " D i a g r a m D i s p l a y N o d e V i e w S t a t e " > < H e i g h t > 1 5 0 < / H e i g h t > < I s E x p a n d e d > t r u e < / I s E x p a n d e d > < W i d t h > 2 0 0 < / W i d t h > < / a : V a l u e > < / a : K e y V a l u e O f D i a g r a m O b j e c t K e y a n y T y p e z b w N T n L X > < a : K e y V a l u e O f D i a g r a m O b j e c t K e y a n y T y p e z b w N T n L X > < a : K e y > < K e y > T a b l e s \ k W h _ V 2 \ C o l u m n s \ E n d D a t e < / K e y > < / a : K e y > < a : V a l u e   i : t y p e = " D i a g r a m D i s p l a y N o d e V i e w S t a t e " > < H e i g h t > 1 5 0 < / H e i g h t > < I s E x p a n d e d > t r u e < / I s E x p a n d e d > < W i d t h > 2 0 0 < / W i d t h > < / a : V a l u e > < / a : K e y V a l u e O f D i a g r a m O b j e c t K e y a n y T y p e z b w N T n L X > < a : K e y V a l u e O f D i a g r a m O b j e c t K e y a n y T y p e z b w N T n L X > < a : K e y > < K e y > T a b l e s \ k W h _ V 2 \ C o l u m n s \ k W h < / K e y > < / a : K e y > < a : V a l u e   i : t y p e = " D i a g r a m D i s p l a y N o d e V i e w S t a t e " > < H e i g h t > 1 5 0 < / H e i g h t > < I s E x p a n d e d > t r u e < / I s E x p a n d e d > < W i d t h > 2 0 0 < / W i d t h > < / a : V a l u e > < / a : K e y V a l u e O f D i a g r a m O b j e c t K e y a n y T y p e z b w N T n L X > < a : K e y V a l u e O f D i a g r a m O b j e c t K e y a n y T y p e z b w N T n L X > < a : K e y > < K e y > T a b l e s \ k W h _ V 2 \ C o l u m n s \ R u n n i n g T o t a l < / K e y > < / a : K e y > < a : V a l u e   i : t y p e = " D i a g r a m D i s p l a y N o d e V i e w S t a t e " > < H e i g h t > 1 5 0 < / H e i g h t > < I s E x p a n d e d > t r u e < / I s E x p a n d e d > < W i d t h > 2 0 0 < / W i d t h > < / a : V a l u e > < / a : K e y V a l u e O f D i a g r a m O b j e c t K e y a n y T y p e z b w N T n L X > < a : K e y V a l u e O f D i a g r a m O b j e c t K e y a n y T y p e z b w N T n L X > < a : K e y > < K e y > T a b l e s \ k W h _ V 2 \ C o l u m n s \ D a t o < / K e y > < / a : K e y > < a : V a l u e   i : t y p e = " D i a g r a m D i s p l a y N o d e V i e w S t a t e " > < H e i g h t > 1 5 0 < / H e i g h t > < I s E x p a n d e d > t r u e < / I s E x p a n d e d > < W i d t h > 2 0 0 < / W i d t h > < / a : V a l u e > < / a : K e y V a l u e O f D i a g r a m O b j e c t K e y a n y T y p e z b w N T n L X > < a : K e y V a l u e O f D i a g r a m O b j e c t K e y a n y T y p e z b w N T n L X > < a : K e y > < K e y > T a b l e s \ k W h _ V 2 \ C o l u m n s \ T i d < / K e y > < / a : K e y > < a : V a l u e   i : t y p e = " D i a g r a m D i s p l a y N o d e V i e w S t a t e " > < H e i g h t > 1 5 0 < / H e i g h t > < I s E x p a n d e d > t r u e < / I s E x p a n d e d > < W i d t h > 2 0 0 < / W i d t h > < / a : V a l u e > < / a : K e y V a l u e O f D i a g r a m O b j e c t K e y a n y T y p e z b w N T n L X > < a : K e y V a l u e O f D i a g r a m O b j e c t K e y a n y T y p e z b w N T n L X > < a : K e y > < K e y > T a b l e s \ k W h _ V 2 \ C o l u m n s \ E l a f g i f t R e d u c e r e t < / K e y > < / a : K e y > < a : V a l u e   i : t y p e = " D i a g r a m D i s p l a y N o d e V i e w S t a t e " > < H e i g h t > 1 5 0 < / H e i g h t > < I s E x p a n d e d > t r u e < / I s E x p a n d e d > < W i d t h > 2 0 0 < / W i d t h > < / a : V a l u e > < / a : K e y V a l u e O f D i a g r a m O b j e c t K e y a n y T y p e z b w N T n L X > < a : K e y V a l u e O f D i a g r a m O b j e c t K e y a n y T y p e z b w N T n L X > < a : K e y > < K e y > T a b l e s \ k W h _ V 2 \ C o l u m n s \ D a t o   ( M o n t h   I n d e x ) < / K e y > < / a : K e y > < a : V a l u e   i : t y p e = " D i a g r a m D i s p l a y N o d e V i e w S t a t e " > < H e i g h t > 1 5 0 < / H e i g h t > < I s E x p a n d e d > t r u e < / I s E x p a n d e d > < W i d t h > 2 0 0 < / W i d t h > < / a : V a l u e > < / a : K e y V a l u e O f D i a g r a m O b j e c t K e y a n y T y p e z b w N T n L X > < a : K e y V a l u e O f D i a g r a m O b j e c t K e y a n y T y p e z b w N T n L X > < a : K e y > < K e y > T a b l e s \ k W h _ V 2 \ C o l u m n s \ D a t o   ( M o n t h ) < / K e y > < / a : K e y > < a : V a l u e   i : t y p e = " D i a g r a m D i s p l a y N o d e V i e w S t a t e " > < H e i g h t > 1 5 0 < / H e i g h t > < I s E x p a n d e d > t r u e < / I s E x p a n d e d > < W i d t h > 2 0 0 < / W i d t h > < / a : V a l u e > < / a : K e y V a l u e O f D i a g r a m O b j e c t K e y a n y T y p e z b w N T n L X > < a : K e y V a l u e O f D i a g r a m O b j e c t K e y a n y T y p e z b w N T n L X > < a : K e y > < K e y > T a b l e s \ t b l E l a f g i f t < / K e y > < / a : K e y > < a : V a l u e   i : t y p e = " D i a g r a m D i s p l a y N o d e V i e w S t a t e " > < H e i g h t > 1 5 0 < / H e i g h t > < I s E x p a n d e d > t r u e < / I s E x p a n d e d > < L a y e d O u t > t r u e < / L a y e d O u t > < L e f t > 9 7 9 < / L e f t > < T a b I n d e x > 5 < / T a b I n d e x > < T o p > 2 5 5 . 1 0 0 0 0 0 0 0 0 0 0 0 0 2 < / T o p > < W i d t h > 2 0 0 < / W i d t h > < / a : V a l u e > < / a : K e y V a l u e O f D i a g r a m O b j e c t K e y a n y T y p e z b w N T n L X > < a : K e y V a l u e O f D i a g r a m O b j e c t K e y a n y T y p e z b w N T n L X > < a : K e y > < K e y > T a b l e s \ t b l E l a f g i f t \ C o l u m n s \ F r a < / K e y > < / a : K e y > < a : V a l u e   i : t y p e = " D i a g r a m D i s p l a y N o d e V i e w S t a t e " > < H e i g h t > 1 5 0 < / H e i g h t > < I s E x p a n d e d > t r u e < / I s E x p a n d e d > < W i d t h > 2 0 0 < / W i d t h > < / a : V a l u e > < / a : K e y V a l u e O f D i a g r a m O b j e c t K e y a n y T y p e z b w N T n L X > < a : K e y V a l u e O f D i a g r a m O b j e c t K e y a n y T y p e z b w N T n L X > < a : K e y > < K e y > T a b l e s \ t b l E l a f g i f t \ C o l u m n s \ T i l < / K e y > < / a : K e y > < a : V a l u e   i : t y p e = " D i a g r a m D i s p l a y N o d e V i e w S t a t e " > < H e i g h t > 1 5 0 < / H e i g h t > < I s E x p a n d e d > t r u e < / I s E x p a n d e d > < W i d t h > 2 0 0 < / W i d t h > < / a : V a l u e > < / a : K e y V a l u e O f D i a g r a m O b j e c t K e y a n y T y p e z b w N T n L X > < a : K e y V a l u e O f D i a g r a m O b j e c t K e y a n y T y p e z b w N T n L X > < a : K e y > < K e y > T a b l e s \ t b l E l a f g i f t \ C o l u m n s \ P r i s < / K e y > < / a : K e y > < a : V a l u e   i : t y p e = " D i a g r a m D i s p l a y N o d e V i e w S t a t e " > < H e i g h t > 1 5 0 < / H e i g h t > < I s E x p a n d e d > t r u e < / I s E x p a n d e d > < W i d t h > 2 0 0 < / W i d t h > < / a : V a l u e > < / a : K e y V a l u e O f D i a g r a m O b j e c t K e y a n y T y p e z b w N T n L X > < a : K e y V a l u e O f D i a g r a m O b j e c t K e y a n y T y p e z b w N T n L X > < a : K e y > < K e y > T a b l e s \ t b l F a s t P r i s < / K e y > < / a : K e y > < a : V a l u e   i : t y p e = " D i a g r a m D i s p l a y N o d e V i e w S t a t e " > < H e i g h t > 1 5 0 < / H e i g h t > < I s E x p a n d e d > t r u e < / I s E x p a n d e d > < L a y e d O u t > t r u e < / L a y e d O u t > < L e f t > 1 2 1 9 < / L e f t > < T a b I n d e x > 6 < / T a b I n d e x > < T o p > 2 8 2 . 1 < / T o p > < W i d t h > 2 0 0 < / W i d t h > < / a : V a l u e > < / a : K e y V a l u e O f D i a g r a m O b j e c t K e y a n y T y p e z b w N T n L X > < a : K e y V a l u e O f D i a g r a m O b j e c t K e y a n y T y p e z b w N T n L X > < a : K e y > < K e y > T a b l e s \ t b l F a s t P r i s \ C o l u m n s \ F a s t P r i s < / K e y > < / a : K e y > < a : V a l u e   i : t y p e = " D i a g r a m D i s p l a y N o d e V i e w S t a t e " > < H e i g h t > 1 5 0 < / H e i g h t > < I s E x p a n d e d > t r u e < / I s E x p a n d e d > < W i d t h > 2 0 0 < / W i d t h > < / a : V a l u e > < / a : K e y V a l u e O f D i a g r a m O b j e c t K e y a n y T y p e z b w N T n L X > < a : K e y V a l u e O f D i a g r a m O b j e c t K e y a n y T y p e z b w N T n L X > < a : K e y > < K e y > R e l a t i o n s h i p s \ & l t ; T a b l e s \ E l s p o t P r i c e s _ V 2 \ C o l u m n s \ D a t o & g t ; - & l t ; T a b l e s \ D i m K a l e n d e r \ C o l u m n s \ D a t o & g t ; < / K e y > < / a : K e y > < a : V a l u e   i : t y p e = " D i a g r a m D i s p l a y L i n k V i e w S t a t e " > < A u t o m a t i o n P r o p e r t y H e l p e r T e x t > E n d   p o i n t   1 :   ( 1 0 0 . 0 0 0 0 0 0 4 3 2 3 3 4 , 2 7 9 . 5 ) .   E n d   p o i n t   2 :   ( 1 5 5 . 0 9 6 1 8 9 4 3 2 3 3 4 , 9 7 )   < / A u t o m a t i o n P r o p e r t y H e l p e r T e x t > < L a y e d O u t > t r u e < / L a y e d O u t > < P o i n t s   x m l n s : b = " h t t p : / / s c h e m a s . d a t a c o n t r a c t . o r g / 2 0 0 4 / 0 7 / S y s t e m . W i n d o w s " > < b : P o i n t > < b : _ x > 1 0 0 . 0 0 0 0 0 0 4 3 2 3 3 3 8 5 < / b : _ x > < b : _ y > 2 7 9 . 5 < / b : _ y > < / b : P o i n t > < b : P o i n t > < b : _ x > 1 0 0 . 0 0 0 0 0 0 4 3 2 3 3 3 8 5 < / b : _ x > < b : _ y > 9 9 < / b : _ y > < / b : P o i n t > < b : P o i n t > < b : _ x > 1 0 2 . 0 0 0 0 0 0 4 3 2 3 3 3 8 5 < / b : _ x > < b : _ y > 9 7 < / b : _ y > < / b : P o i n t > < b : P o i n t > < b : _ x > 1 5 5 . 0 9 6 1 8 9 4 3 2 3 3 4 0 9 < / b : _ x > < b : _ y > 9 7 < / b : _ y > < / b : P o i n t > < / P o i n t s > < / a : V a l u e > < / a : K e y V a l u e O f D i a g r a m O b j e c t K e y a n y T y p e z b w N T n L X > < a : K e y V a l u e O f D i a g r a m O b j e c t K e y a n y T y p e z b w N T n L X > < a : K e y > < K e y > R e l a t i o n s h i p s \ & l t ; T a b l e s \ E l s p o t P r i c e s _ V 2 \ C o l u m n s \ D a t o & g t ; - & l t ; T a b l e s \ D i m K a l e n d e r \ C o l u m n s \ D a t o & g t ; \ F K < / K e y > < / a : K e y > < a : V a l u e   i : t y p e = " D i a g r a m D i s p l a y L i n k E n d p o i n t V i e w S t a t e " > < H e i g h t > 1 6 < / H e i g h t > < L a b e l L o c a t i o n   x m l n s : b = " h t t p : / / s c h e m a s . d a t a c o n t r a c t . o r g / 2 0 0 4 / 0 7 / S y s t e m . W i n d o w s " > < b : _ x > 9 2 . 0 0 0 0 0 0 4 3 2 3 3 3 8 4 9 < / b : _ x > < b : _ y > 2 7 9 . 5 < / b : _ y > < / L a b e l L o c a t i o n > < L o c a t i o n   x m l n s : b = " h t t p : / / s c h e m a s . d a t a c o n t r a c t . o r g / 2 0 0 4 / 0 7 / S y s t e m . W i n d o w s " > < b : _ x > 1 0 0 . 0 0 0 0 0 0 4 3 2 3 3 3 8 8 < / b : _ x > < b : _ y > 2 9 5 . 5 < / b : _ y > < / L o c a t i o n > < S h a p e R o t a t e A n g l e > 2 6 9 . 9 9 9 9 9 9 9 9 9 9 9 9 8 9 < / S h a p e R o t a t e A n g l e > < W i d t h > 1 6 < / W i d t h > < / a : V a l u e > < / a : K e y V a l u e O f D i a g r a m O b j e c t K e y a n y T y p e z b w N T n L X > < a : K e y V a l u e O f D i a g r a m O b j e c t K e y a n y T y p e z b w N T n L X > < a : K e y > < K e y > R e l a t i o n s h i p s \ & l t ; T a b l e s \ E l s p o t P r i c e s _ V 2 \ C o l u m n s \ D a t o & g t ; - & l t ; T a b l e s \ D i m K a l e n d e r \ C o l u m n s \ D a t o & g t ; \ P K < / K e y > < / a : K e y > < a : V a l u e   i : t y p e = " D i a g r a m D i s p l a y L i n k E n d p o i n t V i e w S t a t e " > < H e i g h t > 1 6 < / H e i g h t > < L a b e l L o c a t i o n   x m l n s : b = " h t t p : / / s c h e m a s . d a t a c o n t r a c t . o r g / 2 0 0 4 / 0 7 / S y s t e m . W i n d o w s " > < b : _ x > 1 5 5 . 0 9 6 1 8 9 4 3 2 3 3 4 0 9 < / b : _ x > < b : _ y > 8 9 < / b : _ y > < / L a b e l L o c a t i o n > < L o c a t i o n   x m l n s : b = " h t t p : / / s c h e m a s . d a t a c o n t r a c t . o r g / 2 0 0 4 / 0 7 / S y s t e m . W i n d o w s " > < b : _ x > 1 7 1 . 0 9 6 1 8 9 4 3 2 3 3 4 0 9 < / b : _ x > < b : _ y > 9 7 < / b : _ y > < / L o c a t i o n > < S h a p e R o t a t e A n g l e > 1 8 0 < / S h a p e R o t a t e A n g l e > < W i d t h > 1 6 < / W i d t h > < / a : V a l u e > < / a : K e y V a l u e O f D i a g r a m O b j e c t K e y a n y T y p e z b w N T n L X > < a : K e y V a l u e O f D i a g r a m O b j e c t K e y a n y T y p e z b w N T n L X > < a : K e y > < K e y > R e l a t i o n s h i p s \ & l t ; T a b l e s \ E l s p o t P r i c e s _ V 2 \ C o l u m n s \ D a t o & g t ; - & l t ; T a b l e s \ D i m K a l e n d e r \ C o l u m n s \ D a t o & g t ; \ C r o s s F i l t e r < / K e y > < / a : K e y > < a : V a l u e   i : t y p e = " D i a g r a m D i s p l a y L i n k C r o s s F i l t e r V i e w S t a t e " > < P o i n t s   x m l n s : b = " h t t p : / / s c h e m a s . d a t a c o n t r a c t . o r g / 2 0 0 4 / 0 7 / S y s t e m . W i n d o w s " > < b : P o i n t > < b : _ x > 1 0 0 . 0 0 0 0 0 0 4 3 2 3 3 3 8 5 < / b : _ x > < b : _ y > 2 7 9 . 5 < / b : _ y > < / b : P o i n t > < b : P o i n t > < b : _ x > 1 0 0 . 0 0 0 0 0 0 4 3 2 3 3 3 8 5 < / b : _ x > < b : _ y > 9 9 < / b : _ y > < / b : P o i n t > < b : P o i n t > < b : _ x > 1 0 2 . 0 0 0 0 0 0 4 3 2 3 3 3 8 5 < / b : _ x > < b : _ y > 9 7 < / b : _ y > < / b : P o i n t > < b : P o i n t > < b : _ x > 1 5 5 . 0 9 6 1 8 9 4 3 2 3 3 4 0 9 < / b : _ x > < b : _ y > 9 7 < / b : _ y > < / b : P o i n t > < / P o i n t s > < / a : V a l u e > < / a : K e y V a l u e O f D i a g r a m O b j e c t K e y a n y T y p e z b w N T n L X > < a : K e y V a l u e O f D i a g r a m O b j e c t K e y a n y T y p e z b w N T n L X > < a : K e y > < K e y > R e l a t i o n s h i p s \ & l t ; T a b l e s \ E l s p o t P r i c e s _ V 2 \ C o l u m n s \ T i d & g t ; - & l t ; T a b l e s \ D i m T i d \ C o l u m n s \ T i d & g t ; < / K e y > < / a : K e y > < a : V a l u e   i : t y p e = " D i a g r a m D i s p l a y L i n k V i e w S t a t e " > < A u t o m a t i o n P r o p e r t y H e l p e r T e x t > E n d   p o i n t   1 :   ( 1 0 0 . 0 0 0 0 0 0 4 3 2 3 3 4 , 4 6 1 . 5 ) .   E n d   p o i n t   2 :   ( 1 4 3 . 0 9 6 1 8 9 4 3 2 3 3 4 , 5 4 6 )   < / A u t o m a t i o n P r o p e r t y H e l p e r T e x t > < L a y e d O u t > t r u e < / L a y e d O u t > < P o i n t s   x m l n s : b = " h t t p : / / s c h e m a s . d a t a c o n t r a c t . o r g / 2 0 0 4 / 0 7 / S y s t e m . W i n d o w s " > < b : P o i n t > < b : _ x > 1 0 0 . 0 0 0 0 0 0 4 3 2 3 3 3 8 2 < / b : _ x > < b : _ y > 4 6 1 . 5 < / b : _ y > < / b : P o i n t > < b : P o i n t > < b : _ x > 1 0 0 . 0 0 0 0 0 0 4 3 2 3 3 3 8 5 < / b : _ x > < b : _ y > 5 0 1 . 7 5 < / b : _ y > < / b : P o i n t > < b : P o i n t > < b : _ x > 1 0 2 . 0 0 0 0 0 0 4 3 2 3 3 3 8 5 < / b : _ x > < b : _ y > 5 0 3 . 7 5 < / b : _ y > < / b : P o i n t > < b : P o i n t > < b : _ x > 1 4 1 . 0 9 6 1 8 9 4 3 2 3 3 3 8 6 < / b : _ x > < b : _ y > 5 0 3 . 7 5 < / b : _ y > < / b : P o i n t > < b : P o i n t > < b : _ x > 1 4 3 . 0 9 6 1 8 9 4 3 2 3 3 3 8 6 < / b : _ x > < b : _ y > 5 0 5 . 7 5 < / b : _ y > < / b : P o i n t > < b : P o i n t > < b : _ x > 1 4 3 . 0 9 6 1 8 9 4 3 2 3 3 3 8 6 < / b : _ x > < b : _ y > 5 4 6 < / b : _ y > < / b : P o i n t > < / P o i n t s > < / a : V a l u e > < / a : K e y V a l u e O f D i a g r a m O b j e c t K e y a n y T y p e z b w N T n L X > < a : K e y V a l u e O f D i a g r a m O b j e c t K e y a n y T y p e z b w N T n L X > < a : K e y > < K e y > R e l a t i o n s h i p s \ & l t ; T a b l e s \ E l s p o t P r i c e s _ V 2 \ C o l u m n s \ T i d & g t ; - & l t ; T a b l e s \ D i m T i d \ C o l u m n s \ T i d & g t ; \ F K < / K e y > < / a : K e y > < a : V a l u e   i : t y p e = " D i a g r a m D i s p l a y L i n k E n d p o i n t V i e w S t a t e " > < H e i g h t > 1 6 < / H e i g h t > < L a b e l L o c a t i o n   x m l n s : b = " h t t p : / / s c h e m a s . d a t a c o n t r a c t . o r g / 2 0 0 4 / 0 7 / S y s t e m . W i n d o w s " > < b : _ x > 9 2 . 0 0 0 0 0 0 4 3 2 3 3 3 8 2 < / b : _ x > < b : _ y > 4 4 5 . 5 < / b : _ y > < / L a b e l L o c a t i o n > < L o c a t i o n   x m l n s : b = " h t t p : / / s c h e m a s . d a t a c o n t r a c t . o r g / 2 0 0 4 / 0 7 / S y s t e m . W i n d o w s " > < b : _ x > 1 0 0 . 0 0 0 0 0 0 4 3 2 3 3 3 8 5 < / b : _ x > < b : _ y > 4 4 5 . 5 < / b : _ y > < / L o c a t i o n > < S h a p e R o t a t e A n g l e > 9 0 . 0 0 0 0 0 0 0 0 0 0 0 0 1 < / S h a p e R o t a t e A n g l e > < W i d t h > 1 6 < / W i d t h > < / a : V a l u e > < / a : K e y V a l u e O f D i a g r a m O b j e c t K e y a n y T y p e z b w N T n L X > < a : K e y V a l u e O f D i a g r a m O b j e c t K e y a n y T y p e z b w N T n L X > < a : K e y > < K e y > R e l a t i o n s h i p s \ & l t ; T a b l e s \ E l s p o t P r i c e s _ V 2 \ C o l u m n s \ T i d & g t ; - & l t ; T a b l e s \ D i m T i d \ C o l u m n s \ T i d & g t ; \ P K < / K e y > < / a : K e y > < a : V a l u e   i : t y p e = " D i a g r a m D i s p l a y L i n k E n d p o i n t V i e w S t a t e " > < H e i g h t > 1 6 < / H e i g h t > < L a b e l L o c a t i o n   x m l n s : b = " h t t p : / / s c h e m a s . d a t a c o n t r a c t . o r g / 2 0 0 4 / 0 7 / S y s t e m . W i n d o w s " > < b : _ x > 1 3 5 . 0 9 6 1 8 9 4 3 2 3 3 3 8 6 < / b : _ x > < b : _ y > 5 4 6 < / b : _ y > < / L a b e l L o c a t i o n > < L o c a t i o n   x m l n s : b = " h t t p : / / s c h e m a s . d a t a c o n t r a c t . o r g / 2 0 0 4 / 0 7 / S y s t e m . W i n d o w s " > < b : _ x > 1 4 3 . 0 9 6 1 8 9 4 3 2 3 3 3 8 6 < / b : _ x > < b : _ y > 5 6 2 < / b : _ y > < / L o c a t i o n > < S h a p e R o t a t e A n g l e > 2 7 0 < / S h a p e R o t a t e A n g l e > < W i d t h > 1 6 < / W i d t h > < / a : V a l u e > < / a : K e y V a l u e O f D i a g r a m O b j e c t K e y a n y T y p e z b w N T n L X > < a : K e y V a l u e O f D i a g r a m O b j e c t K e y a n y T y p e z b w N T n L X > < a : K e y > < K e y > R e l a t i o n s h i p s \ & l t ; T a b l e s \ E l s p o t P r i c e s _ V 2 \ C o l u m n s \ T i d & g t ; - & l t ; T a b l e s \ D i m T i d \ C o l u m n s \ T i d & g t ; \ C r o s s F i l t e r < / K e y > < / a : K e y > < a : V a l u e   i : t y p e = " D i a g r a m D i s p l a y L i n k C r o s s F i l t e r V i e w S t a t e " > < P o i n t s   x m l n s : b = " h t t p : / / s c h e m a s . d a t a c o n t r a c t . o r g / 2 0 0 4 / 0 7 / S y s t e m . W i n d o w s " > < b : P o i n t > < b : _ x > 1 0 0 . 0 0 0 0 0 0 4 3 2 3 3 3 8 2 < / b : _ x > < b : _ y > 4 6 1 . 5 < / b : _ y > < / b : P o i n t > < b : P o i n t > < b : _ x > 1 0 0 . 0 0 0 0 0 0 4 3 2 3 3 3 8 5 < / b : _ x > < b : _ y > 5 0 1 . 7 5 < / b : _ y > < / b : P o i n t > < b : P o i n t > < b : _ x > 1 0 2 . 0 0 0 0 0 0 4 3 2 3 3 3 8 5 < / b : _ x > < b : _ y > 5 0 3 . 7 5 < / b : _ y > < / b : P o i n t > < b : P o i n t > < b : _ x > 1 4 1 . 0 9 6 1 8 9 4 3 2 3 3 3 8 6 < / b : _ x > < b : _ y > 5 0 3 . 7 5 < / b : _ y > < / b : P o i n t > < b : P o i n t > < b : _ x > 1 4 3 . 0 9 6 1 8 9 4 3 2 3 3 3 8 6 < / b : _ x > < b : _ y > 5 0 5 . 7 5 < / b : _ y > < / b : P o i n t > < b : P o i n t > < b : _ x > 1 4 3 . 0 9 6 1 8 9 4 3 2 3 3 3 8 6 < / b : _ x > < b : _ y > 5 4 6 < / b : _ y > < / b : P o i n t > < / P o i n t s > < / a : V a l u e > < / a : K e y V a l u e O f D i a g r a m O b j e c t K e y a n y T y p e z b w N T n L X > < a : K e y V a l u e O f D i a g r a m O b j e c t K e y a n y T y p e z b w N T n L X > < a : K e y > < K e y > R e l a t i o n s h i p s \ & l t ; T a b l e s \ T a r i f A n d S u b s c i p t i o n P r i c e s _ V 2 \ C o l u m n s \ m e t e r i n g P o i n t I d & g t ; - & l t ; T a b l e s \ U s e r I n f o D e t a i l e d \ C o l u m n s \ m e t e r i n g P o i n t I d & g t ; < / K e y > < / a : K e y > < a : V a l u e   i : t y p e = " D i a g r a m D i s p l a y L i n k V i e w S t a t e " > < A u t o m a t i o n P r o p e r t y H e l p e r T e x t > E n d   p o i n t   1 :   ( 3 2 8 . 9 0 3 8 1 0 4 3 2 3 3 4 , 4 6 0 . 5 ) .   E n d   p o i n t   2 :   ( 4 3 3 . 2 , 6 5 7 . 7 3 3 3 3 3 )   < / A u t o m a t i o n P r o p e r t y H e l p e r T e x t > < L a y e d O u t > t r u e < / L a y e d O u t > < P o i n t s   x m l n s : b = " h t t p : / / s c h e m a s . d a t a c o n t r a c t . o r g / 2 0 0 4 / 0 7 / S y s t e m . W i n d o w s " > < b : P o i n t > < b : _ x > 3 2 8 . 9 0 3 8 1 0 4 3 2 3 3 3 9 < / b : _ x > < b : _ y > 4 6 0 . 5 < / b : _ y > < / b : P o i n t > < b : P o i n t > < b : _ x > 3 2 8 . 9 0 3 8 1 0 4 3 2 3 3 3 8 4 < / b : _ x > < b : _ y > 6 5 5 . 7 3 3 3 3 3 < / b : _ y > < / b : P o i n t > < b : P o i n t > < b : _ x > 3 3 0 . 9 0 3 8 1 0 4 3 2 3 3 3 8 4 < / b : _ x > < b : _ y > 6 5 7 . 7 3 3 3 3 3 < / b : _ y > < / b : P o i n t > < b : P o i n t > < b : _ x > 4 3 3 . 2 0 0 0 0 0 0 0 0 0 0 0 0 5 < / b : _ x > < b : _ y > 6 5 7 . 7 3 3 3 3 2 9 9 9 9 9 9 9 < / b : _ y > < / b : P o i n t > < / P o i n t s > < / a : V a l u e > < / a : K e y V a l u e O f D i a g r a m O b j e c t K e y a n y T y p e z b w N T n L X > < a : K e y V a l u e O f D i a g r a m O b j e c t K e y a n y T y p e z b w N T n L X > < a : K e y > < K e y > R e l a t i o n s h i p s \ & l t ; T a b l e s \ T a r i f A n d S u b s c i p t i o n P r i c e s _ V 2 \ C o l u m n s \ m e t e r i n g P o i n t I d & g t ; - & l t ; T a b l e s \ U s e r I n f o D e t a i l e d \ C o l u m n s \ m e t e r i n g P o i n t I d & g t ; \ F K < / K e y > < / a : K e y > < a : V a l u e   i : t y p e = " D i a g r a m D i s p l a y L i n k E n d p o i n t V i e w S t a t e " > < H e i g h t > 1 6 < / H e i g h t > < L a b e l L o c a t i o n   x m l n s : b = " h t t p : / / s c h e m a s . d a t a c o n t r a c t . o r g / 2 0 0 4 / 0 7 / S y s t e m . W i n d o w s " > < b : _ x > 3 2 0 . 9 0 3 8 1 0 4 3 2 3 3 3 9 < / b : _ x > < b : _ y > 4 4 4 . 5 < / b : _ y > < / L a b e l L o c a t i o n > < L o c a t i o n   x m l n s : b = " h t t p : / / s c h e m a s . d a t a c o n t r a c t . o r g / 2 0 0 4 / 0 7 / S y s t e m . W i n d o w s " > < b : _ x > 3 2 8 . 9 0 3 8 1 0 4 3 2 3 3 3 9 < / b : _ x > < b : _ y > 4 4 4 . 5 < / b : _ y > < / L o c a t i o n > < S h a p e R o t a t e A n g l e > 9 0 < / S h a p e R o t a t e A n g l e > < W i d t h > 1 6 < / W i d t h > < / a : V a l u e > < / a : K e y V a l u e O f D i a g r a m O b j e c t K e y a n y T y p e z b w N T n L X > < a : K e y V a l u e O f D i a g r a m O b j e c t K e y a n y T y p e z b w N T n L X > < a : K e y > < K e y > R e l a t i o n s h i p s \ & l t ; T a b l e s \ T a r i f A n d S u b s c i p t i o n P r i c e s _ V 2 \ C o l u m n s \ m e t e r i n g P o i n t I d & g t ; - & l t ; T a b l e s \ U s e r I n f o D e t a i l e d \ C o l u m n s \ m e t e r i n g P o i n t I d & g t ; \ P K < / K e y > < / a : K e y > < a : V a l u e   i : t y p e = " D i a g r a m D i s p l a y L i n k E n d p o i n t V i e w S t a t e " > < H e i g h t > 1 6 < / H e i g h t > < L a b e l L o c a t i o n   x m l n s : b = " h t t p : / / s c h e m a s . d a t a c o n t r a c t . o r g / 2 0 0 4 / 0 7 / S y s t e m . W i n d o w s " > < b : _ x > 4 3 3 . 2 0 0 0 0 0 0 0 0 0 0 0 0 5 < / b : _ x > < b : _ y > 6 4 9 . 7 3 3 3 3 2 9 9 9 9 9 9 9 < / b : _ y > < / L a b e l L o c a t i o n > < L o c a t i o n   x m l n s : b = " h t t p : / / s c h e m a s . d a t a c o n t r a c t . o r g / 2 0 0 4 / 0 7 / S y s t e m . W i n d o w s " > < b : _ x > 4 4 9 . 2 0 0 0 0 0 0 0 0 0 0 0 0 5 < / b : _ x > < b : _ y > 6 5 7 . 7 3 3 3 3 3 < / b : _ y > < / L o c a t i o n > < S h a p e R o t a t e A n g l e > 1 8 0 . 0 0 0 0 0 0 0 0 0 0 0 0 4 < / S h a p e R o t a t e A n g l e > < W i d t h > 1 6 < / W i d t h > < / a : V a l u e > < / a : K e y V a l u e O f D i a g r a m O b j e c t K e y a n y T y p e z b w N T n L X > < a : K e y V a l u e O f D i a g r a m O b j e c t K e y a n y T y p e z b w N T n L X > < a : K e y > < K e y > R e l a t i o n s h i p s \ & l t ; T a b l e s \ T a r i f A n d S u b s c i p t i o n P r i c e s _ V 2 \ C o l u m n s \ m e t e r i n g P o i n t I d & g t ; - & l t ; T a b l e s \ U s e r I n f o D e t a i l e d \ C o l u m n s \ m e t e r i n g P o i n t I d & g t ; \ C r o s s F i l t e r < / K e y > < / a : K e y > < a : V a l u e   i : t y p e = " D i a g r a m D i s p l a y L i n k C r o s s F i l t e r V i e w S t a t e " > < P o i n t s   x m l n s : b = " h t t p : / / s c h e m a s . d a t a c o n t r a c t . o r g / 2 0 0 4 / 0 7 / S y s t e m . W i n d o w s " > < b : P o i n t > < b : _ x > 3 2 8 . 9 0 3 8 1 0 4 3 2 3 3 3 9 < / b : _ x > < b : _ y > 4 6 0 . 5 < / b : _ y > < / b : P o i n t > < b : P o i n t > < b : _ x > 3 2 8 . 9 0 3 8 1 0 4 3 2 3 3 3 8 4 < / b : _ x > < b : _ y > 6 5 5 . 7 3 3 3 3 3 < / b : _ y > < / b : P o i n t > < b : P o i n t > < b : _ x > 3 3 0 . 9 0 3 8 1 0 4 3 2 3 3 3 8 4 < / b : _ x > < b : _ y > 6 5 7 . 7 3 3 3 3 3 < / b : _ y > < / b : P o i n t > < b : P o i n t > < b : _ x > 4 3 3 . 2 0 0 0 0 0 0 0 0 0 0 0 0 5 < / b : _ x > < b : _ y > 6 5 7 . 7 3 3 3 3 2 9 9 9 9 9 9 9 < / b : _ y > < / b : P o i n t > < / P o i n t s > < / a : V a l u e > < / a : K e y V a l u e O f D i a g r a m O b j e c t K e y a n y T y p e z b w N T n L X > < a : K e y V a l u e O f D i a g r a m O b j e c t K e y a n y T y p e z b w N T n L X > < a : K e y > < K e y > R e l a t i o n s h i p s \ & l t ; T a b l e s \ T a r i f A n d S u b s c i p t i o n P r i c e s _ V 2 \ C o l u m n s \ D a t o & g t ; - & l t ; T a b l e s \ D i m K a l e n d e r \ C o l u m n s \ D a t o & g t ; < / K e y > < / a : K e y > < a : V a l u e   i : t y p e = " D i a g r a m D i s p l a y L i n k V i e w S t a t e " > < A u t o m a t i o n P r o p e r t y H e l p e r T e x t > E n d   p o i n t   1 :   ( 3 2 4 . 2 4 9 9 9 9 4 3 2 3 3 4 , 2 7 8 . 5 ) .   E n d   p o i n t   2 :   ( 3 0 4 . 2 4 9 9 9 9 4 3 2 3 3 4 , 2 0 3 )   < / A u t o m a t i o n P r o p e r t y H e l p e r T e x t > < L a y e d O u t > t r u e < / L a y e d O u t > < P o i n t s   x m l n s : b = " h t t p : / / s c h e m a s . d a t a c o n t r a c t . o r g / 2 0 0 4 / 0 7 / S y s t e m . W i n d o w s " > < b : P o i n t > < b : _ x > 3 2 4 . 2 4 9 9 9 9 4 3 2 3 3 3 8 8 < / b : _ x > < b : _ y > 2 7 8 . 5 < / b : _ y > < / b : P o i n t > < b : P o i n t > < b : _ x > 3 2 4 . 2 4 9 9 9 9 4 3 2 3 3 3 8 8 < / b : _ x > < b : _ y > 2 4 2 . 7 5 < / b : _ y > < / b : P o i n t > < b : P o i n t > < b : _ x > 3 2 2 . 2 4 9 9 9 9 4 3 2 3 3 3 8 8 < / b : _ x > < b : _ y > 2 4 0 . 7 5 < / b : _ y > < / b : P o i n t > < b : P o i n t > < b : _ x > 3 0 6 . 2 4 9 9 9 9 4 3 2 3 3 3 8 8 < / b : _ x > < b : _ y > 2 4 0 . 7 5 < / b : _ y > < / b : P o i n t > < b : P o i n t > < b : _ x > 3 0 4 . 2 4 9 9 9 9 4 3 2 3 3 3 8 8 < / b : _ x > < b : _ y > 2 3 8 . 7 5 < / b : _ y > < / b : P o i n t > < b : P o i n t > < b : _ x > 3 0 4 . 2 4 9 9 9 9 4 3 2 3 3 3 8 8 < / b : _ x > < b : _ y > 2 0 3 . 0 0 0 0 0 0 0 0 0 0 0 0 0 6 < / b : _ y > < / b : P o i n t > < / P o i n t s > < / a : V a l u e > < / a : K e y V a l u e O f D i a g r a m O b j e c t K e y a n y T y p e z b w N T n L X > < a : K e y V a l u e O f D i a g r a m O b j e c t K e y a n y T y p e z b w N T n L X > < a : K e y > < K e y > R e l a t i o n s h i p s \ & l t ; T a b l e s \ T a r i f A n d S u b s c i p t i o n P r i c e s _ V 2 \ C o l u m n s \ D a t o & g t ; - & l t ; T a b l e s \ D i m K a l e n d e r \ C o l u m n s \ D a t o & g t ; \ F K < / K e y > < / a : K e y > < a : V a l u e   i : t y p e = " D i a g r a m D i s p l a y L i n k E n d p o i n t V i e w S t a t e " > < H e i g h t > 1 6 < / H e i g h t > < L a b e l L o c a t i o n   x m l n s : b = " h t t p : / / s c h e m a s . d a t a c o n t r a c t . o r g / 2 0 0 4 / 0 7 / S y s t e m . W i n d o w s " > < b : _ x > 3 1 6 . 2 4 9 9 9 9 4 3 2 3 3 3 8 8 < / b : _ x > < b : _ y > 2 7 8 . 5 < / b : _ y > < / L a b e l L o c a t i o n > < L o c a t i o n   x m l n s : b = " h t t p : / / s c h e m a s . d a t a c o n t r a c t . o r g / 2 0 0 4 / 0 7 / S y s t e m . W i n d o w s " > < b : _ x > 3 2 4 . 2 4 9 9 9 9 4 3 2 3 3 3 8 8 < / b : _ x > < b : _ y > 2 9 4 . 5 < / b : _ y > < / L o c a t i o n > < S h a p e R o t a t e A n g l e > 2 7 0 < / S h a p e R o t a t e A n g l e > < W i d t h > 1 6 < / W i d t h > < / a : V a l u e > < / a : K e y V a l u e O f D i a g r a m O b j e c t K e y a n y T y p e z b w N T n L X > < a : K e y V a l u e O f D i a g r a m O b j e c t K e y a n y T y p e z b w N T n L X > < a : K e y > < K e y > R e l a t i o n s h i p s \ & l t ; T a b l e s \ T a r i f A n d S u b s c i p t i o n P r i c e s _ V 2 \ C o l u m n s \ D a t o & g t ; - & l t ; T a b l e s \ D i m K a l e n d e r \ C o l u m n s \ D a t o & g t ; \ P K < / K e y > < / a : K e y > < a : V a l u e   i : t y p e = " D i a g r a m D i s p l a y L i n k E n d p o i n t V i e w S t a t e " > < H e i g h t > 1 6 < / H e i g h t > < L a b e l L o c a t i o n   x m l n s : b = " h t t p : / / s c h e m a s . d a t a c o n t r a c t . o r g / 2 0 0 4 / 0 7 / S y s t e m . W i n d o w s " > < b : _ x > 2 9 6 . 2 4 9 9 9 9 4 3 2 3 3 3 8 8 < / b : _ x > < b : _ y > 1 8 7 . 0 0 0 0 0 0 0 0 0 0 0 0 0 6 < / b : _ y > < / L a b e l L o c a t i o n > < L o c a t i o n   x m l n s : b = " h t t p : / / s c h e m a s . d a t a c o n t r a c t . o r g / 2 0 0 4 / 0 7 / S y s t e m . W i n d o w s " > < b : _ x > 3 0 4 . 2 4 9 9 9 9 4 3 2 3 3 3 8 8 < / b : _ x > < b : _ y > 1 8 7 . 0 0 0 0 0 0 0 0 0 0 0 0 0 6 < / b : _ y > < / L o c a t i o n > < S h a p e R o t a t e A n g l e > 9 0 < / S h a p e R o t a t e A n g l e > < W i d t h > 1 6 < / W i d t h > < / a : V a l u e > < / a : K e y V a l u e O f D i a g r a m O b j e c t K e y a n y T y p e z b w N T n L X > < a : K e y V a l u e O f D i a g r a m O b j e c t K e y a n y T y p e z b w N T n L X > < a : K e y > < K e y > R e l a t i o n s h i p s \ & l t ; T a b l e s \ T a r i f A n d S u b s c i p t i o n P r i c e s _ V 2 \ C o l u m n s \ D a t o & g t ; - & l t ; T a b l e s \ D i m K a l e n d e r \ C o l u m n s \ D a t o & g t ; \ C r o s s F i l t e r < / K e y > < / a : K e y > < a : V a l u e   i : t y p e = " D i a g r a m D i s p l a y L i n k C r o s s F i l t e r V i e w S t a t e " > < P o i n t s   x m l n s : b = " h t t p : / / s c h e m a s . d a t a c o n t r a c t . o r g / 2 0 0 4 / 0 7 / S y s t e m . W i n d o w s " > < b : P o i n t > < b : _ x > 3 2 4 . 2 4 9 9 9 9 4 3 2 3 3 3 8 8 < / b : _ x > < b : _ y > 2 7 8 . 5 < / b : _ y > < / b : P o i n t > < b : P o i n t > < b : _ x > 3 2 4 . 2 4 9 9 9 9 4 3 2 3 3 3 8 8 < / b : _ x > < b : _ y > 2 4 2 . 7 5 < / b : _ y > < / b : P o i n t > < b : P o i n t > < b : _ x > 3 2 2 . 2 4 9 9 9 9 4 3 2 3 3 3 8 8 < / b : _ x > < b : _ y > 2 4 0 . 7 5 < / b : _ y > < / b : P o i n t > < b : P o i n t > < b : _ x > 3 0 6 . 2 4 9 9 9 9 4 3 2 3 3 3 8 8 < / b : _ x > < b : _ y > 2 4 0 . 7 5 < / b : _ y > < / b : P o i n t > < b : P o i n t > < b : _ x > 3 0 4 . 2 4 9 9 9 9 4 3 2 3 3 3 8 8 < / b : _ x > < b : _ y > 2 3 8 . 7 5 < / b : _ y > < / b : P o i n t > < b : P o i n t > < b : _ x > 3 0 4 . 2 4 9 9 9 9 4 3 2 3 3 3 8 8 < / b : _ x > < b : _ y > 2 0 3 . 0 0 0 0 0 0 0 0 0 0 0 0 0 6 < / b : _ y > < / b : P o i n t > < / P o i n t s > < / a : V a l u e > < / a : K e y V a l u e O f D i a g r a m O b j e c t K e y a n y T y p e z b w N T n L X > < a : K e y V a l u e O f D i a g r a m O b j e c t K e y a n y T y p e z b w N T n L X > < a : K e y > < K e y > R e l a t i o n s h i p s \ & l t ; T a b l e s \ T a r i f A n d S u b s c i p t i o n P r i c e s _ V 2 \ C o l u m n s \ T i d & g t ; - & l t ; T a b l e s \ D i m T i d \ C o l u m n s \ T i d & g t ; < / K e y > < / a : K e y > < a : V a l u e   i : t y p e = " D i a g r a m D i s p l a y L i n k V i e w S t a t e " > < A u t o m a t i o n P r o p e r t y H e l p e r T e x t > E n d   p o i n t   1 :   ( 3 0 8 . 9 0 3 8 1 0 4 3 2 3 3 4 , 4 6 0 . 5 ) .   E n d   p o i n t   2 :   ( 2 5 9 . 0 9 6 1 8 9 4 3 2 3 3 4 , 6 1 7 . 7 3 3 3 3 3 )   < / A u t o m a t i o n P r o p e r t y H e l p e r T e x t > < L a y e d O u t > t r u e < / L a y e d O u t > < P o i n t s   x m l n s : b = " h t t p : / / s c h e m a s . d a t a c o n t r a c t . o r g / 2 0 0 4 / 0 7 / S y s t e m . W i n d o w s " > < b : P o i n t > < b : _ x > 3 0 8 . 9 0 3 8 1 0 4 3 2 3 3 3 9 < / b : _ x > < b : _ y > 4 6 0 . 5 < / b : _ y > < / b : P o i n t > < b : P o i n t > < b : _ x > 3 0 8 . 9 0 3 8 1 0 4 3 2 3 3 3 8 4 < / b : _ x > < b : _ y > 6 1 5 . 7 3 3 3 3 3 < / b : _ y > < / b : P o i n t > < b : P o i n t > < b : _ x > 3 0 6 . 9 0 3 8 1 0 4 3 2 3 3 3 8 4 < / b : _ x > < b : _ y > 6 1 7 . 7 3 3 3 3 3 < / b : _ y > < / b : P o i n t > < b : P o i n t > < b : _ x > 2 5 9 . 0 9 6 1 8 9 4 3 2 3 3 3 8 6 < / b : _ x > < b : _ y > 6 1 7 . 7 3 3 3 3 3 < / b : _ y > < / b : P o i n t > < / P o i n t s > < / a : V a l u e > < / a : K e y V a l u e O f D i a g r a m O b j e c t K e y a n y T y p e z b w N T n L X > < a : K e y V a l u e O f D i a g r a m O b j e c t K e y a n y T y p e z b w N T n L X > < a : K e y > < K e y > R e l a t i o n s h i p s \ & l t ; T a b l e s \ T a r i f A n d S u b s c i p t i o n P r i c e s _ V 2 \ C o l u m n s \ T i d & g t ; - & l t ; T a b l e s \ D i m T i d \ C o l u m n s \ T i d & g t ; \ F K < / K e y > < / a : K e y > < a : V a l u e   i : t y p e = " D i a g r a m D i s p l a y L i n k E n d p o i n t V i e w S t a t e " > < H e i g h t > 1 6 < / H e i g h t > < L a b e l L o c a t i o n   x m l n s : b = " h t t p : / / s c h e m a s . d a t a c o n t r a c t . o r g / 2 0 0 4 / 0 7 / S y s t e m . W i n d o w s " > < b : _ x > 3 0 0 . 9 0 3 8 1 0 4 3 2 3 3 3 9 < / b : _ x > < b : _ y > 4 4 4 . 5 < / b : _ y > < / L a b e l L o c a t i o n > < L o c a t i o n   x m l n s : b = " h t t p : / / s c h e m a s . d a t a c o n t r a c t . o r g / 2 0 0 4 / 0 7 / S y s t e m . W i n d o w s " > < b : _ x > 3 0 8 . 9 0 3 8 1 0 4 3 2 3 3 3 9 < / b : _ x > < b : _ y > 4 4 4 . 5 < / b : _ y > < / L o c a t i o n > < S h a p e R o t a t e A n g l e > 9 0 < / S h a p e R o t a t e A n g l e > < W i d t h > 1 6 < / W i d t h > < / a : V a l u e > < / a : K e y V a l u e O f D i a g r a m O b j e c t K e y a n y T y p e z b w N T n L X > < a : K e y V a l u e O f D i a g r a m O b j e c t K e y a n y T y p e z b w N T n L X > < a : K e y > < K e y > R e l a t i o n s h i p s \ & l t ; T a b l e s \ T a r i f A n d S u b s c i p t i o n P r i c e s _ V 2 \ C o l u m n s \ T i d & g t ; - & l t ; T a b l e s \ D i m T i d \ C o l u m n s \ T i d & g t ; \ P K < / K e y > < / a : K e y > < a : V a l u e   i : t y p e = " D i a g r a m D i s p l a y L i n k E n d p o i n t V i e w S t a t e " > < H e i g h t > 1 6 < / H e i g h t > < L a b e l L o c a t i o n   x m l n s : b = " h t t p : / / s c h e m a s . d a t a c o n t r a c t . o r g / 2 0 0 4 / 0 7 / S y s t e m . W i n d o w s " > < b : _ x > 2 4 3 . 0 9 6 1 8 9 4 3 2 3 3 3 8 6 < / b : _ x > < b : _ y > 6 0 9 . 7 3 3 3 3 3 < / b : _ y > < / L a b e l L o c a t i o n > < L o c a t i o n   x m l n s : b = " h t t p : / / s c h e m a s . d a t a c o n t r a c t . o r g / 2 0 0 4 / 0 7 / S y s t e m . W i n d o w s " > < b : _ x > 2 4 3 . 0 9 6 1 8 9 4 3 2 3 3 3 8 6 < / b : _ x > < b : _ y > 6 1 7 . 7 3 3 3 3 3 < / b : _ y > < / L o c a t i o n > < S h a p e R o t a t e A n g l e > 3 6 0 < / S h a p e R o t a t e A n g l e > < W i d t h > 1 6 < / W i d t h > < / a : V a l u e > < / a : K e y V a l u e O f D i a g r a m O b j e c t K e y a n y T y p e z b w N T n L X > < a : K e y V a l u e O f D i a g r a m O b j e c t K e y a n y T y p e z b w N T n L X > < a : K e y > < K e y > R e l a t i o n s h i p s \ & l t ; T a b l e s \ T a r i f A n d S u b s c i p t i o n P r i c e s _ V 2 \ C o l u m n s \ T i d & g t ; - & l t ; T a b l e s \ D i m T i d \ C o l u m n s \ T i d & g t ; \ C r o s s F i l t e r < / K e y > < / a : K e y > < a : V a l u e   i : t y p e = " D i a g r a m D i s p l a y L i n k C r o s s F i l t e r V i e w S t a t e " > < P o i n t s   x m l n s : b = " h t t p : / / s c h e m a s . d a t a c o n t r a c t . o r g / 2 0 0 4 / 0 7 / S y s t e m . W i n d o w s " > < b : P o i n t > < b : _ x > 3 0 8 . 9 0 3 8 1 0 4 3 2 3 3 3 9 < / b : _ x > < b : _ y > 4 6 0 . 5 < / b : _ y > < / b : P o i n t > < b : P o i n t > < b : _ x > 3 0 8 . 9 0 3 8 1 0 4 3 2 3 3 3 8 4 < / b : _ x > < b : _ y > 6 1 5 . 7 3 3 3 3 3 < / b : _ y > < / b : P o i n t > < b : P o i n t > < b : _ x > 3 0 6 . 9 0 3 8 1 0 4 3 2 3 3 3 8 4 < / b : _ x > < b : _ y > 6 1 7 . 7 3 3 3 3 3 < / b : _ y > < / b : P o i n t > < b : P o i n t > < b : _ x > 2 5 9 . 0 9 6 1 8 9 4 3 2 3 3 3 8 6 < / b : _ x > < b : _ y > 6 1 7 . 7 3 3 3 3 3 < / b : _ y > < / b : P o i n t > < / P o i n t s > < / a : V a l u e > < / a : K e y V a l u e O f D i a g r a m O b j e c t K e y a n y T y p e z b w N T n L X > < a : K e y V a l u e O f D i a g r a m O b j e c t K e y a n y T y p e z b w N T n L X > < a : K e y > < K e y > R e l a t i o n s h i p s \ & l t ; T a b l e s \ k W h _ V 2 \ C o l u m n s \ m e t e r i n g P o i n t I d & g t ; - & l t ; T a b l e s \ U s e r I n f o D e t a i l e d \ C o l u m n s \ m e t e r i n g P o i n t I d & g t ; < / K e y > < / a : K e y > < a : V a l u e   i : t y p e = " D i a g r a m D i s p l a y L i n k V i e w S t a t e " > < A u t o m a t i o n P r o p e r t y H e l p e r T e x t > E n d   p o i n t   1 :   ( 5 4 1 . 6 0 5 0 8 1 4 3 2 3 3 4 , 4 6 1 . 5 ) .   E n d   p o i n t   2 :   ( 5 6 1 . 6 0 5 0 8 1 4 3 2 3 3 4 , 5 4 8 . 2 )   < / A u t o m a t i o n P r o p e r t y H e l p e r T e x t > < L a y e d O u t > t r u e < / L a y e d O u t > < P o i n t s   x m l n s : b = " h t t p : / / s c h e m a s . d a t a c o n t r a c t . o r g / 2 0 0 4 / 0 7 / S y s t e m . W i n d o w s " > < b : P o i n t > < b : _ x > 5 4 1 . 6 0 5 0 8 1 4 3 2 3 3 3 8 < / b : _ x > < b : _ y > 4 6 1 . 5 < / b : _ y > < / b : P o i n t > < b : P o i n t > < b : _ x > 5 4 1 . 6 0 5 0 8 1 4 3 2 3 3 3 8 < / b : _ x > < b : _ y > 5 0 2 . 8 5 < / b : _ y > < / b : P o i n t > < b : P o i n t > < b : _ x > 5 4 3 . 6 0 5 0 8 1 4 3 2 3 3 3 8 < / b : _ x > < b : _ y > 5 0 4 . 8 5 < / b : _ y > < / b : P o i n t > < b : P o i n t > < b : _ x > 5 5 9 . 6 0 5 0 8 1 4 3 2 3 3 3 8 < / b : _ x > < b : _ y > 5 0 4 . 8 5 < / b : _ y > < / b : P o i n t > < b : P o i n t > < b : _ x > 5 6 1 . 6 0 5 0 8 1 4 3 2 3 3 3 8 < / b : _ x > < b : _ y > 5 0 6 . 8 5 < / b : _ y > < / b : P o i n t > < b : P o i n t > < b : _ x > 5 6 1 . 6 0 5 0 8 1 4 3 2 3 3 3 8 < / b : _ x > < b : _ y > 5 4 8 . 2 < / b : _ y > < / b : P o i n t > < / P o i n t s > < / a : V a l u e > < / a : K e y V a l u e O f D i a g r a m O b j e c t K e y a n y T y p e z b w N T n L X > < a : K e y V a l u e O f D i a g r a m O b j e c t K e y a n y T y p e z b w N T n L X > < a : K e y > < K e y > R e l a t i o n s h i p s \ & l t ; T a b l e s \ k W h _ V 2 \ C o l u m n s \ m e t e r i n g P o i n t I d & g t ; - & l t ; T a b l e s \ U s e r I n f o D e t a i l e d \ C o l u m n s \ m e t e r i n g P o i n t I d & g t ; \ F K < / K e y > < / a : K e y > < a : V a l u e   i : t y p e = " D i a g r a m D i s p l a y L i n k E n d p o i n t V i e w S t a t e " > < H e i g h t > 1 6 < / H e i g h t > < L a b e l L o c a t i o n   x m l n s : b = " h t t p : / / s c h e m a s . d a t a c o n t r a c t . o r g / 2 0 0 4 / 0 7 / S y s t e m . W i n d o w s " > < b : _ x > 5 3 3 . 6 0 5 0 8 1 4 3 2 3 3 3 8 < / b : _ x > < b : _ y > 4 4 5 . 5 < / b : _ y > < / L a b e l L o c a t i o n > < L o c a t i o n   x m l n s : b = " h t t p : / / s c h e m a s . d a t a c o n t r a c t . o r g / 2 0 0 4 / 0 7 / S y s t e m . W i n d o w s " > < b : _ x > 5 4 1 . 6 0 5 0 8 1 4 3 2 3 3 3 8 < / b : _ x > < b : _ y > 4 4 5 . 5 < / b : _ y > < / L o c a t i o n > < S h a p e R o t a t e A n g l e > 9 0 < / S h a p e R o t a t e A n g l e > < W i d t h > 1 6 < / W i d t h > < / a : V a l u e > < / a : K e y V a l u e O f D i a g r a m O b j e c t K e y a n y T y p e z b w N T n L X > < a : K e y V a l u e O f D i a g r a m O b j e c t K e y a n y T y p e z b w N T n L X > < a : K e y > < K e y > R e l a t i o n s h i p s \ & l t ; T a b l e s \ k W h _ V 2 \ C o l u m n s \ m e t e r i n g P o i n t I d & g t ; - & l t ; T a b l e s \ U s e r I n f o D e t a i l e d \ C o l u m n s \ m e t e r i n g P o i n t I d & g t ; \ P K < / K e y > < / a : K e y > < a : V a l u e   i : t y p e = " D i a g r a m D i s p l a y L i n k E n d p o i n t V i e w S t a t e " > < H e i g h t > 1 6 < / H e i g h t > < L a b e l L o c a t i o n   x m l n s : b = " h t t p : / / s c h e m a s . d a t a c o n t r a c t . o r g / 2 0 0 4 / 0 7 / S y s t e m . W i n d o w s " > < b : _ x > 5 5 3 . 6 0 5 0 8 1 4 3 2 3 3 3 8 < / b : _ x > < b : _ y > 5 4 8 . 2 < / b : _ y > < / L a b e l L o c a t i o n > < L o c a t i o n   x m l n s : b = " h t t p : / / s c h e m a s . d a t a c o n t r a c t . o r g / 2 0 0 4 / 0 7 / S y s t e m . W i n d o w s " > < b : _ x > 5 6 1 . 6 0 5 0 8 1 4 3 2 3 3 3 8 < / b : _ x > < b : _ y > 5 6 4 . 2 < / b : _ y > < / L o c a t i o n > < S h a p e R o t a t e A n g l e > 2 7 0 < / S h a p e R o t a t e A n g l e > < W i d t h > 1 6 < / W i d t h > < / a : V a l u e > < / a : K e y V a l u e O f D i a g r a m O b j e c t K e y a n y T y p e z b w N T n L X > < a : K e y V a l u e O f D i a g r a m O b j e c t K e y a n y T y p e z b w N T n L X > < a : K e y > < K e y > R e l a t i o n s h i p s \ & l t ; T a b l e s \ k W h _ V 2 \ C o l u m n s \ m e t e r i n g P o i n t I d & g t ; - & l t ; T a b l e s \ U s e r I n f o D e t a i l e d \ C o l u m n s \ m e t e r i n g P o i n t I d & g t ; \ C r o s s F i l t e r < / K e y > < / a : K e y > < a : V a l u e   i : t y p e = " D i a g r a m D i s p l a y L i n k C r o s s F i l t e r V i e w S t a t e " > < P o i n t s   x m l n s : b = " h t t p : / / s c h e m a s . d a t a c o n t r a c t . o r g / 2 0 0 4 / 0 7 / S y s t e m . W i n d o w s " > < b : P o i n t > < b : _ x > 5 4 1 . 6 0 5 0 8 1 4 3 2 3 3 3 8 < / b : _ x > < b : _ y > 4 6 1 . 5 < / b : _ y > < / b : P o i n t > < b : P o i n t > < b : _ x > 5 4 1 . 6 0 5 0 8 1 4 3 2 3 3 3 8 < / b : _ x > < b : _ y > 5 0 2 . 8 5 < / b : _ y > < / b : P o i n t > < b : P o i n t > < b : _ x > 5 4 3 . 6 0 5 0 8 1 4 3 2 3 3 3 8 < / b : _ x > < b : _ y > 5 0 4 . 8 5 < / b : _ y > < / b : P o i n t > < b : P o i n t > < b : _ x > 5 5 9 . 6 0 5 0 8 1 4 3 2 3 3 3 8 < / b : _ x > < b : _ y > 5 0 4 . 8 5 < / b : _ y > < / b : P o i n t > < b : P o i n t > < b : _ x > 5 6 1 . 6 0 5 0 8 1 4 3 2 3 3 3 8 < / b : _ x > < b : _ y > 5 0 6 . 8 5 < / b : _ y > < / b : P o i n t > < b : P o i n t > < b : _ x > 5 6 1 . 6 0 5 0 8 1 4 3 2 3 3 3 8 < / b : _ x > < b : _ y > 5 4 8 . 2 < / b : _ y > < / b : P o i n t > < / P o i n t s > < / a : V a l u e > < / a : K e y V a l u e O f D i a g r a m O b j e c t K e y a n y T y p e z b w N T n L X > < a : K e y V a l u e O f D i a g r a m O b j e c t K e y a n y T y p e z b w N T n L X > < a : K e y > < K e y > R e l a t i o n s h i p s \ & l t ; T a b l e s \ k W h _ V 2 \ C o l u m n s \ D a t o & g t ; - & l t ; T a b l e s \ D i m K a l e n d e r \ C o l u m n s \ D a t o & g t ; < / K e y > < / a : K e y > < a : V a l u e   i : t y p e = " D i a g r a m D i s p l a y L i n k V i e w S t a t e " > < A u t o m a t i o n P r o p e r t y H e l p e r T e x t > E n d   p o i n t   1 :   ( 5 3 7 . 8 0 7 6 2 1 4 3 2 3 3 4 , 2 7 9 . 5 ) .   E n d   p o i n t   2 :   ( 4 6 4 . 0 9 6 1 8 9 4 3 2 3 3 4 , 9 7 )   < / A u t o m a t i o n P r o p e r t y H e l p e r T e x t > < L a y e d O u t > t r u e < / L a y e d O u t > < P o i n t s   x m l n s : b = " h t t p : / / s c h e m a s . d a t a c o n t r a c t . o r g / 2 0 0 4 / 0 7 / S y s t e m . W i n d o w s " > < b : P o i n t > < b : _ x > 5 3 7 . 8 0 7 6 2 1 4 3 2 3 3 3 8 < / b : _ x > < b : _ y > 2 7 9 . 5 < / b : _ y > < / b : P o i n t > < b : P o i n t > < b : _ x > 5 3 7 . 8 0 7 6 2 1 4 3 2 3 3 3 8 < / b : _ x > < b : _ y > 9 9 < / b : _ y > < / b : P o i n t > < b : P o i n t > < b : _ x > 5 3 5 . 8 0 7 6 2 1 4 3 2 3 3 3 8 < / b : _ x > < b : _ y > 9 7 < / b : _ y > < / b : P o i n t > < b : P o i n t > < b : _ x > 4 6 4 . 0 9 6 1 8 9 4 3 2 3 3 4 0 9 < / b : _ x > < b : _ y > 9 7 < / b : _ y > < / b : P o i n t > < / P o i n t s > < / a : V a l u e > < / a : K e y V a l u e O f D i a g r a m O b j e c t K e y a n y T y p e z b w N T n L X > < a : K e y V a l u e O f D i a g r a m O b j e c t K e y a n y T y p e z b w N T n L X > < a : K e y > < K e y > R e l a t i o n s h i p s \ & l t ; T a b l e s \ k W h _ V 2 \ C o l u m n s \ D a t o & g t ; - & l t ; T a b l e s \ D i m K a l e n d e r \ C o l u m n s \ D a t o & g t ; \ F K < / K e y > < / a : K e y > < a : V a l u e   i : t y p e = " D i a g r a m D i s p l a y L i n k E n d p o i n t V i e w S t a t e " > < H e i g h t > 1 6 < / H e i g h t > < L a b e l L o c a t i o n   x m l n s : b = " h t t p : / / s c h e m a s . d a t a c o n t r a c t . o r g / 2 0 0 4 / 0 7 / S y s t e m . W i n d o w s " > < b : _ x > 5 2 9 . 8 0 7 6 2 1 4 3 2 3 3 3 8 < / b : _ x > < b : _ y > 2 7 9 . 5 < / b : _ y > < / L a b e l L o c a t i o n > < L o c a t i o n   x m l n s : b = " h t t p : / / s c h e m a s . d a t a c o n t r a c t . o r g / 2 0 0 4 / 0 7 / S y s t e m . W i n d o w s " > < b : _ x > 5 3 7 . 8 0 7 6 2 1 4 3 2 3 3 3 9 2 < / b : _ x > < b : _ y > 2 9 5 . 5 < / b : _ y > < / L o c a t i o n > < S h a p e R o t a t e A n g l e > 2 6 9 . 9 9 9 9 9 9 9 9 9 9 9 9 6 < / S h a p e R o t a t e A n g l e > < W i d t h > 1 6 < / W i d t h > < / a : V a l u e > < / a : K e y V a l u e O f D i a g r a m O b j e c t K e y a n y T y p e z b w N T n L X > < a : K e y V a l u e O f D i a g r a m O b j e c t K e y a n y T y p e z b w N T n L X > < a : K e y > < K e y > R e l a t i o n s h i p s \ & l t ; T a b l e s \ k W h _ V 2 \ C o l u m n s \ D a t o & g t ; - & l t ; T a b l e s \ D i m K a l e n d e r \ C o l u m n s \ D a t o & g t ; \ P K < / K e y > < / a : K e y > < a : V a l u e   i : t y p e = " D i a g r a m D i s p l a y L i n k E n d p o i n t V i e w S t a t e " > < H e i g h t > 1 6 < / H e i g h t > < L a b e l L o c a t i o n   x m l n s : b = " h t t p : / / s c h e m a s . d a t a c o n t r a c t . o r g / 2 0 0 4 / 0 7 / S y s t e m . W i n d o w s " > < b : _ x > 4 4 8 . 0 9 6 1 8 9 4 3 2 3 3 4 0 9 < / b : _ x > < b : _ y > 8 9 < / b : _ y > < / L a b e l L o c a t i o n > < L o c a t i o n   x m l n s : b = " h t t p : / / s c h e m a s . d a t a c o n t r a c t . o r g / 2 0 0 4 / 0 7 / S y s t e m . W i n d o w s " > < b : _ x > 4 4 8 . 0 9 6 1 8 9 4 3 2 3 3 4 0 9 < / b : _ x > < b : _ y > 9 7 < / b : _ y > < / L o c a t i o n > < S h a p e R o t a t e A n g l e > 3 6 0 < / S h a p e R o t a t e A n g l e > < W i d t h > 1 6 < / W i d t h > < / a : V a l u e > < / a : K e y V a l u e O f D i a g r a m O b j e c t K e y a n y T y p e z b w N T n L X > < a : K e y V a l u e O f D i a g r a m O b j e c t K e y a n y T y p e z b w N T n L X > < a : K e y > < K e y > R e l a t i o n s h i p s \ & l t ; T a b l e s \ k W h _ V 2 \ C o l u m n s \ D a t o & g t ; - & l t ; T a b l e s \ D i m K a l e n d e r \ C o l u m n s \ D a t o & g t ; \ C r o s s F i l t e r < / K e y > < / a : K e y > < a : V a l u e   i : t y p e = " D i a g r a m D i s p l a y L i n k C r o s s F i l t e r V i e w S t a t e " > < P o i n t s   x m l n s : b = " h t t p : / / s c h e m a s . d a t a c o n t r a c t . o r g / 2 0 0 4 / 0 7 / S y s t e m . W i n d o w s " > < b : P o i n t > < b : _ x > 5 3 7 . 8 0 7 6 2 1 4 3 2 3 3 3 8 < / b : _ x > < b : _ y > 2 7 9 . 5 < / b : _ y > < / b : P o i n t > < b : P o i n t > < b : _ x > 5 3 7 . 8 0 7 6 2 1 4 3 2 3 3 3 8 < / b : _ x > < b : _ y > 9 9 < / b : _ y > < / b : P o i n t > < b : P o i n t > < b : _ x > 5 3 5 . 8 0 7 6 2 1 4 3 2 3 3 3 8 < / b : _ x > < b : _ y > 9 7 < / b : _ y > < / b : P o i n t > < b : P o i n t > < b : _ x > 4 6 4 . 0 9 6 1 8 9 4 3 2 3 3 4 0 9 < / b : _ x > < b : _ y > 9 7 < / b : _ y > < / b : P o i n t > < / P o i n t s > < / a : V a l u e > < / a : K e y V a l u e O f D i a g r a m O b j e c t K e y a n y T y p e z b w N T n L X > < a : K e y V a l u e O f D i a g r a m O b j e c t K e y a n y T y p e z b w N T n L X > < a : K e y > < K e y > R e l a t i o n s h i p s \ & l t ; T a b l e s \ k W h _ V 2 \ C o l u m n s \ T i d & g t ; - & l t ; T a b l e s \ D i m T i d \ C o l u m n s \ T i d & g t ; < / K e y > < / a : K e y > < a : V a l u e   i : t y p e = " D i a g r a m D i s p l a y L i n k V i e w S t a t e " > < A u t o m a t i o n P r o p e r t y H e l p e r T e x t > E n d   p o i n t   1 :   ( 5 2 1 . 6 0 5 0 8 1 4 3 2 3 3 4 , 4 6 1 . 5 ) .   E n d   p o i n t   2 :   ( 2 5 9 . 0 9 6 1 8 9 4 3 2 3 3 4 , 6 3 7 . 7 3 3 3 3 3 )   < / A u t o m a t i o n P r o p e r t y H e l p e r T e x t > < L a y e d O u t > t r u e < / L a y e d O u t > < P o i n t s   x m l n s : b = " h t t p : / / s c h e m a s . d a t a c o n t r a c t . o r g / 2 0 0 4 / 0 7 / S y s t e m . W i n d o w s " > < b : P o i n t > < b : _ x > 5 2 1 . 6 0 5 0 8 1 4 3 2 3 3 3 9 2 < / b : _ x > < b : _ y > 4 6 1 . 5 < / b : _ y > < / b : P o i n t > < b : P o i n t > < b : _ x > 5 2 1 . 6 0 5 0 8 1 4 3 2 3 3 3 8 < / b : _ x > < b : _ y > 5 3 9 . 2 5 < / b : _ y > < / b : P o i n t > < b : P o i n t > < b : _ x > 5 1 9 . 6 0 5 0 8 1 4 3 2 3 3 3 8 < / b : _ x > < b : _ y > 5 4 1 . 2 5 < / b : _ y > < / b : P o i n t > < b : P o i n t > < b : _ x > 3 8 4 . 3 5 0 6 3 5 4 3 2 3 3 3 7 7 < / b : _ x > < b : _ y > 5 4 1 . 2 5 < / b : _ y > < / b : P o i n t > < b : P o i n t > < b : _ x > 3 8 2 . 3 5 0 6 3 5 4 3 2 3 3 3 7 7 < / b : _ x > < b : _ y > 5 4 3 . 2 5 < / b : _ y > < / b : P o i n t > < b : P o i n t > < b : _ x > 3 8 2 . 3 5 0 6 3 5 4 3 2 3 3 3 7 7 < / b : _ x > < b : _ y > 6 3 5 . 7 3 3 3 3 3 < / b : _ y > < / b : P o i n t > < b : P o i n t > < b : _ x > 3 8 0 . 3 5 0 6 3 5 4 3 2 3 3 3 7 7 < / b : _ x > < b : _ y > 6 3 7 . 7 3 3 3 3 3 < / b : _ y > < / b : P o i n t > < b : P o i n t > < b : _ x > 2 5 9 . 0 9 6 1 8 9 4 3 2 3 3 3 6 3 < / b : _ x > < b : _ y > 6 3 7 . 7 3 3 3 3 3 < / b : _ y > < / b : P o i n t > < / P o i n t s > < / a : V a l u e > < / a : K e y V a l u e O f D i a g r a m O b j e c t K e y a n y T y p e z b w N T n L X > < a : K e y V a l u e O f D i a g r a m O b j e c t K e y a n y T y p e z b w N T n L X > < a : K e y > < K e y > R e l a t i o n s h i p s \ & l t ; T a b l e s \ k W h _ V 2 \ C o l u m n s \ T i d & g t ; - & l t ; T a b l e s \ D i m T i d \ C o l u m n s \ T i d & g t ; \ F K < / K e y > < / a : K e y > < a : V a l u e   i : t y p e = " D i a g r a m D i s p l a y L i n k E n d p o i n t V i e w S t a t e " > < H e i g h t > 1 6 < / H e i g h t > < L a b e l L o c a t i o n   x m l n s : b = " h t t p : / / s c h e m a s . d a t a c o n t r a c t . o r g / 2 0 0 4 / 0 7 / S y s t e m . W i n d o w s " > < b : _ x > 5 1 3 . 6 0 5 0 8 1 4 3 2 3 3 3 9 2 < / b : _ x > < b : _ y > 4 4 5 . 5 < / b : _ y > < / L a b e l L o c a t i o n > < L o c a t i o n   x m l n s : b = " h t t p : / / s c h e m a s . d a t a c o n t r a c t . o r g / 2 0 0 4 / 0 7 / S y s t e m . W i n d o w s " > < b : _ x > 5 2 1 . 6 0 5 0 8 1 4 3 2 3 3 3 8 < / b : _ x > < b : _ y > 4 4 5 . 5 < / b : _ y > < / L o c a t i o n > < S h a p e R o t a t e A n g l e > 8 9 . 9 9 9 9 9 9 9 9 9 9 9 9 6 < / S h a p e R o t a t e A n g l e > < W i d t h > 1 6 < / W i d t h > < / a : V a l u e > < / a : K e y V a l u e O f D i a g r a m O b j e c t K e y a n y T y p e z b w N T n L X > < a : K e y V a l u e O f D i a g r a m O b j e c t K e y a n y T y p e z b w N T n L X > < a : K e y > < K e y > R e l a t i o n s h i p s \ & l t ; T a b l e s \ k W h _ V 2 \ C o l u m n s \ T i d & g t ; - & l t ; T a b l e s \ D i m T i d \ C o l u m n s \ T i d & g t ; \ P K < / K e y > < / a : K e y > < a : V a l u e   i : t y p e = " D i a g r a m D i s p l a y L i n k E n d p o i n t V i e w S t a t e " > < H e i g h t > 1 6 < / H e i g h t > < L a b e l L o c a t i o n   x m l n s : b = " h t t p : / / s c h e m a s . d a t a c o n t r a c t . o r g / 2 0 0 4 / 0 7 / S y s t e m . W i n d o w s " > < b : _ x > 2 4 3 . 0 9 6 1 8 9 4 3 2 3 3 3 6 3 < / b : _ x > < b : _ y > 6 2 9 . 7 3 3 3 3 3 < / b : _ y > < / L a b e l L o c a t i o n > < L o c a t i o n   x m l n s : b = " h t t p : / / s c h e m a s . d a t a c o n t r a c t . o r g / 2 0 0 4 / 0 7 / S y s t e m . W i n d o w s " > < b : _ x > 2 4 3 . 0 9 6 1 8 9 4 3 2 3 3 3 6 3 < / b : _ x > < b : _ y > 6 3 7 . 7 3 3 3 3 3 < / b : _ y > < / L o c a t i o n > < S h a p e R o t a t e A n g l e > 3 6 0 < / S h a p e R o t a t e A n g l e > < W i d t h > 1 6 < / W i d t h > < / a : V a l u e > < / a : K e y V a l u e O f D i a g r a m O b j e c t K e y a n y T y p e z b w N T n L X > < a : K e y V a l u e O f D i a g r a m O b j e c t K e y a n y T y p e z b w N T n L X > < a : K e y > < K e y > R e l a t i o n s h i p s \ & l t ; T a b l e s \ k W h _ V 2 \ C o l u m n s \ T i d & g t ; - & l t ; T a b l e s \ D i m T i d \ C o l u m n s \ T i d & g t ; \ C r o s s F i l t e r < / K e y > < / a : K e y > < a : V a l u e   i : t y p e = " D i a g r a m D i s p l a y L i n k C r o s s F i l t e r V i e w S t a t e " > < P o i n t s   x m l n s : b = " h t t p : / / s c h e m a s . d a t a c o n t r a c t . o r g / 2 0 0 4 / 0 7 / S y s t e m . W i n d o w s " > < b : P o i n t > < b : _ x > 5 2 1 . 6 0 5 0 8 1 4 3 2 3 3 3 9 2 < / b : _ x > < b : _ y > 4 6 1 . 5 < / b : _ y > < / b : P o i n t > < b : P o i n t > < b : _ x > 5 2 1 . 6 0 5 0 8 1 4 3 2 3 3 3 8 < / b : _ x > < b : _ y > 5 3 9 . 2 5 < / b : _ y > < / b : P o i n t > < b : P o i n t > < b : _ x > 5 1 9 . 6 0 5 0 8 1 4 3 2 3 3 3 8 < / b : _ x > < b : _ y > 5 4 1 . 2 5 < / b : _ y > < / b : P o i n t > < b : P o i n t > < b : _ x > 3 8 4 . 3 5 0 6 3 5 4 3 2 3 3 3 7 7 < / b : _ x > < b : _ y > 5 4 1 . 2 5 < / b : _ y > < / b : P o i n t > < b : P o i n t > < b : _ x > 3 8 2 . 3 5 0 6 3 5 4 3 2 3 3 3 7 7 < / b : _ x > < b : _ y > 5 4 3 . 2 5 < / b : _ y > < / b : P o i n t > < b : P o i n t > < b : _ x > 3 8 2 . 3 5 0 6 3 5 4 3 2 3 3 3 7 7 < / b : _ x > < b : _ y > 6 3 5 . 7 3 3 3 3 3 < / b : _ y > < / b : P o i n t > < b : P o i n t > < b : _ x > 3 8 0 . 3 5 0 6 3 5 4 3 2 3 3 3 7 7 < / b : _ x > < b : _ y > 6 3 7 . 7 3 3 3 3 3 < / b : _ y > < / b : P o i n t > < b : P o i n t > < b : _ x > 2 5 9 . 0 9 6 1 8 9 4 3 2 3 3 3 6 3 < / b : _ x > < b : _ y > 6 3 7 . 7 3 3 3 3 3 < / b : _ y > < / b : P o i n t > < / P o i n t s > < / a : V a l u e > < / a : K e y V a l u e O f D i a g r a m O b j e c t K e y a n y T y p e z b w N T n L X > < / V i e w S t a t e s > < / D i a g r a m M a n a g e r . S e r i a l i z a b l e D i a g r a m > < / A r r a y O f D i a g r a m M a n a g e r . S e r i a l i z a b l e D i a g r a m > ] ] > < / C u s t o m C o n t e n t > < / G e m i n i > 
</file>

<file path=customXml/item10.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1.xml>��< ? x m l   v e r s i o n = " 1 . 0 "   e n c o d i n g = " U T F - 1 6 " ? > < G e m i n i   x m l n s = " h t t p : / / g e m i n i / p i v o t c u s t o m i z a t i o n / T a b l e X M L _ T a r i f A n d S u b s c i p t i o n P r i c e s _ V 2 _ 0 1 e e e 9 9 1 - 5 3 e 6 - 4 0 1 c - 8 9 9 3 - 0 2 7 c 9 a 7 1 5 f 8 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 D a t o < / s t r i n g > < / k e y > < v a l u e > < i n t > 1 0 8 < / i n t > < / v a l u e > < / i t e m > < i t e m > < k e y > < s t r i n g > P r i c e < / s t r i n g > < / k e y > < v a l u e > < i n t > 6 7 < / i n t > < / v a l u e > < / i t e m > < i t e m > < k e y > < s t r i n g > T i d < / s t r i n g > < / k e y > < v a l u e > < i n t > 5 5 < / i n t > < / v a l u e > < / i t e m > < / C o l u m n W i d t h s > < C o l u m n D i s p l a y I n d e x > < i t e m > < k e y > < s t r i n g > m e t e r i n g P o i n t I d < / s t r i n g > < / k e y > < v a l u e > < i n t > 0 < / i n t > < / v a l u e > < / i t e m > < i t e m > < k e y > < s t r i n g > D a t o < / s t r i n g > < / k e y > < v a l u e > < i n t > 2 < / i n t > < / v a l u e > < / i t e m > < i t e m > < k e y > < s t r i n g > P r i c e < / s t r i n g > < / k e y > < v a l u e > < i n t > 1 < / i n t > < / v a l u e > < / i t e m > < i t e m > < k e y > < s t r i n g > T i d < / 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C a l c u l a t e d F i e l d s > < S A H o s t H a s h > 0 < / S A H o s t H a s h > < G e m i n i F i e l d L i s t V i s i b l e > T r u e < / G e m i n i F i e l d L i s t V i s i b l e > < / S e t t i n g s > ] ] > < / C u s t o m C o n t e n t > < / G e m i n i > 
</file>

<file path=customXml/item13.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15.xml>��< ? x m l   v e r s i o n = " 1 . 0 "   e n c o d i n g = " u t f - 1 6 " ? > < D a t a M a s h u p   s q m i d = " c d b 4 0 5 3 a - e 2 6 9 - 4 c 0 a - b 0 3 3 - c c f 2 b 1 b b 4 5 7 a "   x m l n s = " h t t p : / / s c h e m a s . m i c r o s o f t . c o m / D a t a M a s h u p " > A A A A A P c U A A B Q S w M E F A A C A A g A i G 4 2 V t 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I h u N 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b j Z W 5 Q k r a v M R A A A M V A A A E w A c A E Z v c m 1 1 b G F z L 1 N l Y 3 R p b 2 4 x L m 0 g o h g A K K A U A A A A A A A A A A A A A A A A A A A A A A A A A A A A 7 R x r c 9 v G 8 b t m 9 B 9 u 4 K l D O h A p U L Y T u 6 U 7 k i g n s i R L k W i p K Y f j g c i T i A o E W D x s s R x + 7 E 9 p / 0 j + W H f v h c M B 4 E N S O + m M 3 T Q B 7 w 7 7 v r 3 d v Y V j O k i 8 M C A X / L / O H z c 3 N j f i k R v R I T l z I 3 d M E x p 1 3 W u f k j b x a b K 5 Q e D P R Z h G A x w 5 u B 9 Q v 7 G f R h E N k q s w u r s O w 7 t a f d b 7 C G + 2 r T w E q z / v 7 Y d B A k v 7 N g f 0 z N o f u c E t I O t O J 9 Q C i G x l o x u 5 Q X w T R u P 9 0 E / H A U 7 G N Y 7 V n s 0 y u J Z N E p g j C b 1 P 5 j a Z W Z e / / T s a e n L Y D a b z e X 1 z w w t K 0 e n M n q b J J E 1 W Y J k T + D 4 K x + f h 1 7 j 2 I Q 6 D R i c c p G N g q 7 b n B W 4 0 b X T o I B x P I h r H c g T X d 4 H I m u W 9 f H U 1 i J 0 P 0 + m b o y N v 8 v H y z Y f z 6 e 0 P Z 5 8 O o 0 v v 8 t e j C + / + w / E v x 9 O / X E / f v L l 6 7 + 1 + u v r r f X d v b z I c / b q 7 2 2 4 D b x z m Q T A I h 1 5 w 2 9 h z Y / r 6 Z d 0 m + w K p h y T R G 9 9 N a B 2 G g Q f y O Q H S a z U m l S D 1 f c Y e S q 1 O g F + X 9 C 5 o 5 L m + 9 w 8 6 b C C d s D q J U t q v E y 8 Q I m a v 9 J S E Y M X n x C Y H w Q i k h 8 9 9 T d B c W r p 8 J / h e x 0 3 c 3 c E A S O y G d z T Q 5 V u Q / G N N 6 5 z e g C x G E l F + / W x 7 3 u O m I p c X S c t r 9 o p e N w S G u G a N k m Q S v 2 0 2 3 Y n X o H 7 4 h U b X v n f X G N 4 1 9 9 M 4 C c c 0 2 p 1 4 O N t M E B r o r P c z d Y c 0 i t u 9 3 T Q Z h Z H 3 D x c 3 X N v a o y C f i F j k e Y 7 k f r 9 e 7 8 G v 1 E / 6 m V w N K n U B M + b A H M 5 C L 0 g O h 7 p s T 8 Q U v v 1 k j E l 8 E 8 Q X G z 9 X Z L j M K J B x o R P O P l C s M y C F k n m Q M A A y E x B B E v L d a e W 2 6 b E X J z X + k k 0 u J r 6 X A L A G e 9 i b f g y T E Q C u w T b B b S H / f X C f R O 6 l 6 6 c 0 b h x E U R j V F b q D + 4 k b D A E b d 0 1 O h o z P n M P e j 4 Z 8 s l Z K n U 0 s + S 6 6 L E N x 1 r x 0 s P 4 Q j 1 l C L b p P E 7 j u R F d 0 l 5 9 i G h 0 G N 2 E H n I f n 0 2 / m 9 s 3 c H m h u t n G + G h j F d L O p F h j g F K G H w R d Q K K B m l k P e p w E L a T K a d 4 d S T i K S I N b N I D A t G c i j 7 m B E S q Z q P Q N 3 Z j s a 6 2 U w D a W x Z 6 W z K s I r 6 Z t Z Y M m w g U 4 K g r V Q s q c 3 J 2 f 4 T A M a 3 U 6 7 3 p j i 4 U 7 j E + r G a U Q / B V 7 C p u P E G 0 O I M N w N g t T 1 L 5 E c Z i 0 x T R K f j j m C U c j g M s Y / p u N r F n N Z t 5 E 3 P J 3 Q y E 3 C C M 9 j t Q S o + Q n m d i P q H g 4 B g n f j D V z J T U C T C w X 7 p y h M J z g 6 G U 1 j W O R f J G 6 S x p L 4 Q R j E Q E + 0 D x T e h t G U r Q y / 0 u j Y G 3 v J 0 V X + 9 y 6 j O 7 3 u a u x P o n C Y M k m e g l O 5 V V S M J / v u x B 1 4 y V T 8 C o O A R 7 / c 4 I g 1 9 O J B Y V C A y 9 F 2 e c 6 W K 4 8 i B u Q 8 c B Q l 4 E Q y 8 Z y D k w I R n Q 4 G L K 4 Z 8 J m J G A b D j 9 w B S h F U M 4 j V W / t h C g 4 z 6 n i 3 X l I Y P Q F H 4 0 3 8 6 X t 4 M 4 z M W a l s f U x y d O 3 6 L p B w k U 7 A O V G l R 2 M 4 x 0 T i 3 p 9 T I V X x O 9 O o 4 h T 4 8 V 1 d d n E S U Z r s h 0 P t l 0 K X e j 4 y n x n X j R + G E T f n K A z H / G k S x s l A A E D d y d f x + S K 9 7 n h f P I x 7 l T G m g T f w J h D R J l O J 1 w + 5 K X Z o P I i 8 i d p j X h Q D b V x l E C Z m s G P w r c G w d A o m E h A 4 u B Q M u C n T y m A E n O T 2 Z M y 9 6 7 f d + m 2 3 f t u t / w + 7 N R f 8 L j z R 9 W C 4 4 4 2 P X J / C 2 q i 0 Z D D j 0 m L h Y Q 3 l n p U D j L T U U W l p v d 5 o F F 4 D B j r u N F 4 M o 5 X B s J 1 6 f b 5 e 5 C p D o 8 d H r m s F j m V x K 4 S O W e D K Q k b Y u 3 S u x a b n N A D O Z b Q Z Z 1 j 4 h B i u m S F l D r A F w g w t H S p I W U V j Z d F j E S 9 A + Q T g 3 V s Z P K J e G m w v c l 2 B 1 k 5 v r i i 9 Q 4 u s 9 R B l 3 w Z X t N U 5 s u r 2 T r 0 c + e t y 7 D n 6 F O p j 4 F C i X 4 6 z H O G r 5 Q h f I 8 a T 3 / 4 V Z J G y y e w J 7 L a R h r S a Q W c 5 v l e I 7 7 d / R j n W f o W c T g I v h 9 x a D t n J O P m Y B 8 8 Y W A x / Z z n 8 l t B N x 7 0 1 4 C v N S K 0 4 F V h e L s e y I + S T V 4 n w H N 2 Q O Y g e z P f r z 6 0 t 6 7 k x I d n X 2 d T 3 i r N 0 4 + b J x a 2 l d k K + M s t 1 e B g k r 1 8 2 8 G U 2 q I n f m N E E Z 8 z o z O Z R l A y r b d 1 s P r M u Q u Z h s G 6 b 8 Y W D N Z N r 5 I P 5 B Z u c R u D W G 3 g K g Y M H D 6 h 7 i v e e D y 5 S g N R k d U F 9 C E d Y f b g A m S u I K 5 7 8 6 R 3 z o w T O G W 3 I s n L n k I F F P 3 n g Z O q 6 k X e z G w z h W I 0 H / J w 8 i z y I b 7 D g a x Y F 3 V g U f d v v N j f E Q d V s m q v a x H r 1 g 7 M D / / v R c b a 3 X 7 / 5 s f X G 4 Z l 4 s 3 k Y T F J x w K E 7 x o O j W F 5 1 z P I q L u 2 G x Y U t c y F G V b f 0 9 G v A z l L z 2 M W 6 r R n N 9 p W G r 9 2 Y f j o / R v p z h S W M r D 2 M + w D a F x A N 1 p f Y T 4 B A P 8 f g T A a j z / H f / T / D / 9 t W D t z F L w z c x c H x w X 6 X v C D v z 0 9 P Q D / 4 9 i i 9 n q C g f T g 2 L Y t c / X x w f g B T c B h 6 w 2 4 I I + / a 5 D s s O y k x P S f W d 2 T 3 Y w d W a W x a a D d s o c 6 7 t h a O X g q L j g + P D s h 3 f 0 h Q 3 3 8 o n y P 7 a u K c x r B P W Q C V R j y a Z n j O u s 7 P 3 8 H 6 k 8 M u A d 1 u S 3 b X l h 1 N m q Y U / q w D 4 1 a L V i g M u D 0 z 2 H 7 b s 6 w S t i 0 L j q l S + v E F p B 9 W z J / 7 m E m 0 k Q X J R L O 5 e 3 Z I I D f x O R V Z L o W F v N b i U q T k / 7 l O v F 5 W Z D E K r t 1 i Q U T b c j H i 5 j F q 8 2 8 A 2 N J K i c 0 m y d M S s T I d S s O g q i d m 1 i 4 w s r d + l x V G Z p M w x n Y C U q x + d N G h W s w 9 O e q p p Z 5 2 1 N N L 9 f R K P b 1 W T z + o p x / V 0 5 s M 8 n b 2 m G F x M j R O h s f J E D k Z J i d D 5 W S 4 n A y Z k 2 F r Z d h a G k 8 Z t l a G r f W S 1 w O + C W i B g C p O 1 4 r D t V h w 1 m J S 3 L C u B w l A D y X e Z x k w O E + r z s 7 b i i V k 3 6 o I h p b G Q n m C M Y b I l K r y l w T 2 P 7 + q 1 r S f n 3 1 M h K E C D I G 6 T 9 6 x o B P d T p Y y y i N J 4 3 R R c G R Q o T g T 1 P M Q a b c Y I S 0 L u k q v C 1 a C / M z 6 F E y 8 L 2 F S l v 2 J q d N k h F U U m Q P q h J j y V 4 o C z V g o K o i T l V V a u q 9 M W M 2 H W w / Z v c G L 8 A 5 l Z x E c a V U G g u i L 9 A I R M w 1 Z Z r c M r I J a + 6 w R U h b a 5 g 2 g t c I l z U I m T B 1 k m b e S W t 6 i 2 X j G h x G u c 8 r F 8 o C l H z r p E L Z K a m 4 w R u K k L p R k n t s y K X 4 m W 8 S p R L k 8 v 6 8 g S t h G R Z I l a I D g B Q K S J 8 m n m C o E R q 5 3 w z u c 0 3 H 4 p b z + g R P l I s N d p g R W t V W d w l 4 1 c S 3 b q t I o F u / i F a o B B c S s Z K O 0 k C u u 9 R R F f a N + p v x h f c u Z l w Q / C B I j K z P 6 w b H q 8 g E j p F z V O y v s Q x O 3 S D u p V V H v O g x i H n q d Q F S u R F I u t j w t g l b d f D H f p H 0 I e J n l 9 o 1 D q G h k z J 1 K L R S O o s z W K o i 0 M 1 e Q k V J l f q 1 K 8 z O o k B L L W V p 5 s n 4 y 5 T 1 e C N q 7 I S j w B q u x y 2 C 6 D k f l N g H 4 w Q K u q R 9 T 8 o w 1 Q 9 U 0 1 H N 7 p q F i t y W F Q 4 + N 1 i Q Z u D + 0 1 9 G L S f k w 9 T D 6 L l K w X D b c r y t / J r q 3 i o 4 t d 0 y 3 K o K F H G 0 C F 6 t D M U p U S a J e L 1 X M T k E x e X h L 1 V F Z 2 A B 6 C 7 g 2 N 4 x i R 0 n b y Y o 1 D q 1 s c R 0 O p 5 g J Y m o 6 4 0 M E 0 s 5 x / i 7 A e k v U Z G E a Z z F 7 z R Y Q 2 E g m J c + J D s D q y 1 9 z / j B f l n s / u C G m e U u T I R N R / H S p 8 X r J s L 1 m G w 5 2 L z K I b R Y C d U P e 5 F i T y q r L 5 L r Z Z H 1 F 4 N 2 G P v B r t O 4 U s 2 u 9 e 4 f / c m A d f 5 p t z 3 M z L T X j r N j 3 w 5 N j j A G Y R x B g s i 3 J X P 8 k j N E R 5 1 N 5 N V O e U 2 c g z u D 4 Y n G j k H 4 G Q s y I 8 V o J N t C Z W L T r + x e g f x e 0 x x s 7 9 Y 1 Y Q G F s u 7 u r 0 Y K d Z m c V L h j B Z 1 v W + 8 T v / 6 O 9 2 G y u U d X k i 1 e q a z 5 8 j 2 O V D T c 0 n s o x M + 0 m 7 i J 2 k y B i T 0 m y b U 3 h z 9 b J y d Z w C F n u c 2 K V L u 2 G J Q t / D t P o m 7 N Y y V m c T A 9 Y s w a + 9 f n E j e 5 o I o W h O Z A F q y S K j A D s O q x e 3 8 s W F l 9 1 c p x k V J 7 B 7 3 C Y m 3 R 6 f H D N Y i N / 6 X d Z a 4 x U m R h n c I s c Y t P E F 9 d n 6 T v z D / O V F 5 Y Q m l u 5 m N q S W p S J a G b F e E 9 q s X 4 f 0 X u Z H y k h g R O 3 K C 8 p p 1 b x V Q V z m f g N C h Q 8 1 t M U x p 6 U Z p g m n 3 9 J 3 S D x k m n j 7 + K h b A L 7 O 0 R L 1 M N f X 5 K Z V C c m J v O Q k a D I e b v K E m r W L E u W U 6 a i b Y m P 3 / a 1 X l X d x 5 d n d k a Z k c i b y q y A t E c h 2 6 R Z B a k H f P Z t q 1 u F Z 4 V 7 e F 7 8 q L h g Z p s 9 q y 5 m / E G y b V u d 1 o M r q k b C z c o h 2 Q W v r K Q K / k t T 5 h W a A o z y K Q O n s S r u Z V m e P O w / R V 2 n p e 6 X N W 5 y t e G q L V F R 0 X p Q H w y X Z + X m g 5 j P e l C t q d A c U 9 x m F f q p a K o o K Q B h A 4 i 1 v C N k U R 5 e b K O Y c b A 8 F 8 d T W J U T 7 d w n U C C Z t p G F 2 0 h F m I 3 y I B i 0 m w 2 h b v m y 3 L B U u 0 0 Q e Z u D 6 + e L P i v 3 t R e y e 2 w g P 0 + D A E 7 p b p i w M 0 E 2 t + v D T H J u P 2 f 7 z A D q l f p 3 q g 2 g s p 9 9 J v X G p V t 2 1 p n 0 L m y c L 5 B U y v C M c Z L n L b d k v s q a y s 7 A 3 D I j b 9 L n Z G f g D Y g D k y n + n R u m U P g A w V U Y i b M q y 6 t 2 x 1 i f y o / y X E p k U 8 0 X p E O v 0 1 s e J m O 2 E G 9 u y C / o n v G C E q Q m j K H N D Q 1 F W x V R N z d y W N r i r g E g 4 l u b G y + a i K 3 Z Z A S K L Y D X Z 9 f p z Q 2 c b Z 5 q d m R x m l T X H p u t K Q M 9 B H H d C 8 V p 5 S P 2 C G 4 o o 6 y 0 W k w s 9 r 5 l O 6 J V C s l h 5 y 2 W 6 6 T + B S H 6 q V 8 R C 3 B i Q e 0 6 X l 0 M C u N c Y B N 3 J m I R G Q i V F O U g F h o y Z c W 8 n E z k l y g 6 X X k a J K P 7 r j 9 I 8 V t O 4 h L s s i B f v W R E I D s j E T c v w u x L s G + Y H K 8 i 3 n m T G n v 6 C f s 5 A F S N 1 O r t d 6 S H g 4 c J H b e 3 M a V i / c b t b Z U b r / b H 5 q e k e B 1 C m r Z e W y 2 R R / 1 B 8 I m k l X 0 b W g A 6 U w T M v 1 d s y T x n 3 T 8 C F G B S U L 9 3 H g R q T V l i x 6 5 s h J K 5 j 9 z O R l K m K / r x q Z n 0 a M p i K 9 M C g z A j H 5 O S 5 3 k a E x 3 3 r 6 U T E j u / K f g l l a k w R / 6 R x o D l A w T r c s P O 5 K 6 0 D Y L t m Y a t J B F D I E d e M G w c 0 5 v k N I V 1 e c Y X H D N 5 4 o D 6 k j R P Y 4 8 x a x w d 6 8 Z Q H E P G 7 Q O D 5 7 I b O + N s z M e T l V 9 + o h 9 6 s b l h i x r a U J Q l W L U G N w n p 6 C M N 7 M q D Y W I R 3 d f l U G f b w s 6 / q 7 X 7 4 1 l E 3 r v o 8 d w p V g D c 4 V D 5 v I Q 5 O B z k Z 1 I 1 x O M w u H 1 6 q P J L F w a u u 3 i t + h D A I v h V w w L u e R 2 M r T w c 3 1 H y n v r D s R s E b 8 n X r 1 8 b 3 R H d O x w M 0 N A h T m 8 M I C u r h H R w 7 4 4 n P t t N s 1 6 e f Q B u o b s f c p L g + V x W x O B X f 9 5 H N X s B U z b P 7 M 7 p x H c H F G 2 h h v G L n R 8 / o Y m L V U q R B 6 p l 4 H x y p o J 3 S m B I z f y 1 z o E f T 8 K E 9 6 x + v m x l X 1 A 8 t N e U g c J v m v h F n 7 F 8 R y 1 H f i / B x x D Y O u Q C e 0 G v f / u 3 n 1 j 8 C t D q H M n r P n h s 5 d t C / z d d p p R J h r V X x l q H K V Z q O 0 f Y Y F r s L + 1 u b 7 9 l / z S 2 t 7 d l L 6 g S S N Z q m s k I G 0 0 f 0 w S q E 7 m 8 A V Q j R b Z / 5 k h h r Z 3 s W 4 J 2 O W v f + j 5 / t 3 2 f w i 5 h 9 E J u 6 M 7 R E T 8 R q + a e 8 j t z h a N Y T 8 k h r S y j 4 G d p G d C V e 5 B 4 C 5 K B Q v Q h N V m T 9 S N a k Q y a j G q f 6 u z D h 1 q P S 6 D q m 5 X 1 q 3 w K P P 6 r D L w R Y r S q i w J m J U 9 q q 8 I C l h f U C q i 1 b z b M 1 r R 8 y b A 6 0 M l / X F H 5 Z U X u l N K + 8 3 v i v 5 m g E r 9 W x a l c s / L f V V C N Z W H t Z f F f W r C I 9 F y H i O h 5 m V c M r 9 1 I u h h 3 W X d K a V v a w 5 z R O s h X 6 / h d p + F X a + F p 5 1 t + K z 4 e X f L h q P o o S U B 9 Z 0 J d 8 O 3 q U 9 1 m G P 5 N E f P f 8 n B l C F Y u f B d c X L H N 7 Z F O j h l R W U N t 6 S 3 I Y 3 z f 3 d X I 8 H K A C c 0 H h u Q H O Q 1 m T q z W c + L e 1 7 S v o E U h f o v P Q f 5 e n J M S A b D 8 e h k h i 1 u l c 8 h w h p 8 m N Y G y + c P O t l w + Y W s R r i x u q Z I W V r Q c W 5 y 7 f 2 p r g O V p / L 0 q r i x 1 2 U u v j Z S j 5 k i k P W X 0 l V 2 6 8 q W r d p j y T y T 4 O 2 t d m J g I M e r S / l 6 A 7 N Z E u o Q F e r J B + C 9 q s m 9 g C / z C 4 z 5 V P Q i G O h k K 8 y x H U E / R 2 7 e Z 9 h d Y 2 f x B l x T m d 6 t S 0 A + 9 e K m 4 i + D X C v K 0 h l / F c 9 n W m e 0 J + V S d 1 g j v E e c y J + e J b k T W c P I m C 0 v d f M j u W v 9 7 X t 6 E / y g n z + T z l F U 6 L i L T w S + o 3 T 2 B / 7 f + + B 9 Q S w E C L Q A U A A I A C A C I b j Z W 2 F 6 J 0 6 I A A A D 2 A A A A E g A A A A A A A A A A A A A A A A A A A A A A Q 2 9 u Z m l n L 1 B h Y 2 t h Z 2 U u e G 1 s U E s B A i 0 A F A A C A A g A i G 4 2 V g / K 6 a u k A A A A 6 Q A A A B M A A A A A A A A A A A A A A A A A 7 g A A A F t D b 2 5 0 Z W 5 0 X 1 R 5 c G V z X S 5 4 b W x Q S w E C L Q A U A A I A C A C I b j Z W 5 Q k r a v M R A A A M V A A A E w A A A A A A A A A A A A A A A A D f A Q A A R m 9 y b X V s Y X M v U 2 V j d G l v b j E u b V B L B Q Y A A A A A A w A D A M I A A A A f F A 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t J c A A A A A A A C S 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k l z V H l w Z U R l d G V j d G l v b k V u Y W J s Z W Q i I F Z h b H V l P S J z V H J 1 Z S I g L z 4 8 L 1 N 0 Y W J s Z U V u d H J p Z X M + P C 9 J d G V t P j x J d G V t P j x J d G V t T G 9 j Y X R p b 2 4 + P E l 0 Z W 1 U e X B l P k Z v c m 1 1 b G E 8 L 0 l 0 Z W 1 U e X B l P j x J d G V t U G F 0 a D 5 T Z W N 0 a W 9 u M S 9 E a W 1 L Y W x l b 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Y 2 Z j R m O T c z L W E 3 Y m I t N G U 2 Y S 0 5 O D c y L W E x N T h l O W I 5 Z m M 5 Y S I g L z 4 8 R W 5 0 c n k g V H l w Z T 0 i R m l s b E x h c 3 R V c G R h d G V k I i B W Y W x 1 Z T 0 i Z D I w M j M t M D E t M j J U M T I 6 N T E 6 N T U u M z Y 5 N z k 3 M 1 o i I C 8 + P E V u d H J 5 I F R 5 c G U 9 I k Z p b G x D b 2 x 1 b W 5 U e X B l c y I g V m F s d W U 9 I n N D U V l B Q m d N R E F 3 W T 0 i I C 8 + P E V u d H J 5 I F R 5 c G U 9 I k Z p b G x F c n J v c k N v d W 5 0 I i B W Y W x 1 Z T 0 i b D A i I C 8 + P E V u d H J 5 I F R 5 c G U 9 I k Z p b G x F c n J v c k N v Z G U i I F Z h b H V l P S J z V W 5 r b m 9 3 b i I g L z 4 8 R W 5 0 c n k g V H l w Z T 0 i R m l s b E N v d W 5 0 I i B W Y W x 1 Z T 0 i b D c 1 M y I g L z 4 8 R W 5 0 c n k g V H l w Z T 0 i R m l s b E N v b H V t b k 5 h b W V z I i B W Y W x 1 Z T 0 i c 1 s m c X V v d D t E Y X R v J n F 1 b 3 Q 7 L C Z x d W 9 0 O 1 V n Z W R h Z y Z x d W 9 0 O y w m c X V v d D t V Z 2 V k Y W d M Y W 5 n J n F 1 b 3 Q 7 L C Z x d W 9 0 O 0 3 D p W 5 l Z C Z x d W 9 0 O y w m c X V v d D v D h X I m c X V v d D s s J n F 1 b 3 Q 7 T c O l b m V k T n I m c X V v d D s s J n F 1 b 3 Q 7 V W d l R G F n T n I m c X V v d D s s J n F 1 b 3 Q 7 w 4 V y T c O l b m V k J n F 1 b 3 Q 7 X S I g L z 4 8 R W 5 0 c n k g V H l w Z T 0 i R m l s b F N 0 Y X R 1 c y I g V m F s d W U 9 I n N D b 2 1 w b G V 0 Z S 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0 N v b H V t b k N v d W 5 0 J n F 1 b 3 Q 7 O j g s J n F 1 b 3 Q 7 S 2 V 5 Q 2 9 s d W 1 u T m F t Z X M m c X V v d D s 6 W 1 0 s J n F 1 b 3 Q 7 Q 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S X R l b T 4 8 S X R l b U x v Y 2 F 0 a W 9 u P j x J d G V t V H l w Z T 5 G b 3 J t d W x h P C 9 J d G V t V H l w Z T 4 8 S X R l b V B h d G g + U 2 V j d G l v b j E v 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E x L T I 3 V D E 1 O j Q x O j I 5 L j U w M D M y N T B a I i A v P j x F b n R y e S B U e X B l P S J G a W x s U 3 R h d H V z I i B W Y W x 1 Z T 0 i c 0 N v b X B s Z X R l I i A v P j w v U 3 R h Y m x l R W 5 0 c m l l c z 4 8 L 0 l 0 Z W 0 + P E l 0 Z W 0 + P E l 0 Z W 1 M b 2 N h d G l v b j 4 8 S X R l b V R 5 c G U + R m 9 y b X V s Y T w v S X R l b V R 5 c G U + P E l 0 Z W 1 Q Y X R o P l N l Y 3 R p b 2 4 x L 1 B h c m F t Z X R l c l R h Y m x l L 1 N v d X J j Z T w v S X R l b V B h d G g + P C 9 J d G V t T G 9 j Y X R p b 2 4 + P F N 0 Y W J s Z U V u d H J p Z X M g L z 4 8 L 0 l 0 Z W 0 + P E l 0 Z W 0 + P E l 0 Z W 1 M b 2 N h d G l v b j 4 8 S X R l b V R 5 c G U + R m 9 y b X V s Y T w v S X R l b V R 5 c G U + P E l 0 Z W 1 Q Y X R o P l N l Y 3 R p b 2 4 x L 1 B h c m F t Z X R l c l R h Y m x l L 0 N o Y W 5 n Z W Q l M j B U e X B l P C 9 J d G V t U G F 0 a D 4 8 L 0 l 0 Z W 1 M b 2 N h d G l v b j 4 8 U 3 R h Y m x l R W 5 0 c m l l c y A v P j w v S X R l b T 4 8 S X R l b T 4 8 S X R l b U x v Y 2 F 0 a W 9 u P j x J d G V t V H l w Z T 5 G b 3 J t d W x h P C 9 J d G V t V H l w Z T 4 8 S X R l b V B h d G g + U 2 V j d G l v b j E v b W V 0 Z X J p b m d Q b 2 l u d E l 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y L T A y L T E 2 V D I w O j U 1 O j U 4 L j k 0 N T c 3 O T N a I i A v P j x F b n R y e S B U e X B l P S J G a W x s Q 2 9 s d W 1 u V H l w Z X M i I F Z h b H V l P S J z Q m c 9 P S I g L z 4 8 R W 5 0 c n k g V H l w Z T 0 i R m l s b E V y c m 9 y Q 2 9 k Z S I g V m F s d W U 9 I n N V b m t u b 3 d u I i A v P j x F b n R y e S B U e X B l P S J B Z G R l Z F R v R G F 0 Y U 1 v Z G V s I i B W Y W x 1 Z T 0 i b D A i I C 8 + P E V u d H J 5 I F R 5 c G U 9 I k Z p b G x D b 2 x 1 b W 5 O Y W 1 l c y I g V m F s d W U 9 I n N b J n F 1 b 3 Q 7 b W V 0 Z X J p b m d Q b 2 l u d E 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L 1 N 0 Y W J s Z U V u d H J p Z X M + P C 9 J d G V t P j x J d G V t P j x J d G V t T G 9 j Y X R p b 2 4 + P E l 0 Z W 1 U e X B l P k Z v c m 1 1 b G E 8 L 0 l 0 Z W 1 U e X B l P j x J d G V t U G F 0 a D 5 T Z W N 0 a W 9 u M S 9 t Z X R l c m l u Z 1 B v a W 5 0 S W Q v T W V 0 Z X J p b m d E Y X R h P C 9 J d G V t U G F 0 a D 4 8 L 0 l 0 Z W 1 M b 2 N h d G l v b j 4 8 U 3 R h Y m x l R W 5 0 c m l l c y A v P j w v S X R l b T 4 8 S X R l b T 4 8 S X R l b U x v Y 2 F 0 a W 9 u P j x J d G V t V H l w Z T 5 G b 3 J t d W x h P C 9 J d G V t V H l w Z T 4 8 S X R l b V B h d G g + U 2 V j d G l v b j E v b W V 0 Z X J p b m d Q b 2 l u d E l k L 3 J l c 3 V s d D w v S X R l b V B h d G g + P C 9 J d G V t T G 9 j Y X R p b 2 4 + P F N 0 Y W J s Z U V u d H J p Z X M g L z 4 8 L 0 l 0 Z W 0 + P E l 0 Z W 0 + P E l 0 Z W 1 M b 2 N h d G l v b j 4 8 S X R l b V R 5 c G U + R m 9 y b X V s Y T w v S X R l b V R 5 c G U + P E l 0 Z W 1 Q Y X R o P l N l Y 3 R p b 2 4 x L 1 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T G 9 h Z G V k V G 9 B b m F s e X N p c 1 N l c n Z p Y 2 V z I i B W Y W x 1 Z T 0 i b D A i I C 8 + P E V u d H J 5 I F R 5 c G U 9 I l F 1 Z X J 5 S U Q i I F Z h b H V l P S J z Z D I w O D Y x M 2 I t Y 2 Z k O S 0 0 Y W J j L T h l N z Y t M j U z Y W I 2 M z F m M T k 5 I i A v P j x F b n R y e S B U e X B l P S J G a W x s T G F z d F V w Z G F 0 Z W Q i I F Z h b H V l P S J k M j A y M y 0 w M S 0 y M l Q x M j o 1 M T o 1 N S 4 0 M j U 2 N D g 1 W i I g L z 4 8 R W 5 0 c n k g V H l w Z T 0 i R m l s b E N v b H V t b l R 5 c G V z I i B W Y W x 1 Z T 0 i c 0 J n Q U F B Q U F B Q U F B Q U F B Q U F B Q U F B Q U F B Q U F B Q U F B Q U F B Q U F B Q U F B Q U F B Q U F B Q U F B Q U F B Q U F B Q U F B Q U F B Q U F B Q U E i I C 8 + P E V u d H J 5 I F R 5 c G U 9 I k Z p b G x F c n J v c k N v d W 5 0 I i B W Y W x 1 Z T 0 i b D A i I C 8 + P E V u d H J 5 I F R 5 c G U 9 I k Z p b G x F c n J v c k N v Z G U i I F Z h b H V l P S J z V W 5 r b m 9 3 b i I g L z 4 8 R W 5 0 c n k g V H l w Z T 0 i R m l s b E N v d W 5 0 I i B W Y W x 1 Z T 0 i b D E i I C 8 + P E V u d H J 5 I F R 5 c G U 9 I k Z p b G x D b 2 x 1 b W 5 O Y W 1 l c y I g V m F s d W U 9 I n N b J n F 1 b 3 Q 7 b W V 0 Z X J p b m d Q b 2 l u d E l k J n F 1 b 3 Q 7 L C Z x d W 9 0 O 3 B h c m V u d E 1 l d G V y a W 5 n U G 9 p b n R J Z C Z x d W 9 0 O y w m c X V v d D t 0 e X B l T 2 Z N U C Z x d W 9 0 O y w m c X V v d D t l b m V y Z 3 l U a W 1 l U 2 V y a W V z T W V h c 3 V y Z V V u a X Q m c X V v d D s s J n F 1 b 3 Q 7 Z X N 0 a W 1 h d G V k Q W 5 u d W F s V m 9 s d W 1 l J n F 1 b 3 Q 7 L C Z x d W 9 0 O 3 N l d H R s Z W 1 l b n R N Z X R o b 2 Q m c X V v d D s s J n F 1 b 3 Q 7 b W V 0 Z X J O d W 1 i Z X I m c X V v d D s s J n F 1 b 3 Q 7 Z 3 J p Z E 9 w Z X J h d G 9 y T m F t Z S Z x d W 9 0 O y w m c X V v d D t t Z X R l c m l u Z 0 d y a W R B c m V h S W R l b n R p Z m l j Y X R p b 2 4 m c X V v d D s s J n F 1 b 3 Q 7 b m V 0 U 2 V 0 d G x l b W V u d E d y b 3 V w J n F 1 b 3 Q 7 L C Z x d W 9 0 O 3 B o e X N p Y 2 F s U 3 R h d H V z T 2 Z N U C Z x d W 9 0 O y w m c X V v d D t j b 2 5 z d W 1 l c k N h d G V n b 3 J 5 J n F 1 b 3 Q 7 L C Z x d W 9 0 O 3 B v d 2 V y T G l t a X R L V y Z x d W 9 0 O y w m c X V v d D t w b 3 d l c k x p b W l 0 Q S Z x d W 9 0 O y w m c X V v d D t z d W J U e X B l T 2 Z N U C Z x d W 9 0 O y w m c X V v d D t w c m 9 k d W N 0 a W 9 u T 2 J s a W d h d G l v b i Z x d W 9 0 O y w m c X V v d D t t c E N h c G F j a X R 5 J n F 1 b 3 Q 7 L C Z x d W 9 0 O 2 1 w Q 2 9 u b m V j d G l v b l R 5 c G U m c X V v d D s s J n F 1 b 3 Q 7 Z G l z Y 2 9 u b m V j d G l v b l R 5 c G U m c X V v d D s s J n F 1 b 3 Q 7 c H J v Z H V j d C Z x d W 9 0 O y w m c X V v d D t j b 2 5 z d W 1 l c k N W U i Z x d W 9 0 O y w m c X V v d D t k Y X R h Q W N j Z X N z Q 1 Z S J n F 1 b 3 Q 7 L C Z x d W 9 0 O 2 N v b n N 1 b W V y U 3 R h c n R E Y X R l J n F 1 b 3 Q 7 L C Z x d W 9 0 O 2 1 l d G V y U m V h Z G l u Z 0 9 j Y 3 V y c m V u Y 2 U m c X V v d D s s J n F 1 b 3 Q 7 b X B S Z W F k a W 5 n Q 2 h h c m F j d G V y a X N 0 a W N z J n F 1 b 3 Q 7 L C Z x d W 9 0 O 2 1 l d G V y Q 2 9 1 b n R l c k R p Z 2 l 0 c y Z x d W 9 0 O y w m c X V v d D t t Z X R l c k N v d W 5 0 Z X J N d W x 0 a X B s e U Z h Y 3 R v c i Z x d W 9 0 O y w m c X V v d D t t Z X R l c k N v d W 5 0 Z X J V b m l 0 J n F 1 b 3 Q 7 L C Z x d W 9 0 O 2 1 l d G V y Q 2 9 1 b n R l c l R 5 c G U m c X V v d D s s J n F 1 b 3 Q 7 Y m F s Y W 5 j Z V N 1 c H B s a W V y T m F t Z S Z x d W 9 0 O y w m c X V v d D t i Y W x h b m N l U 3 V w c G x p Z X J T d G F y d E R h d G U m c X V v d D s s J n F 1 b 3 Q 7 d G F 4 U m V k d W N 0 a W 9 u J n F 1 b 3 Q 7 L C Z x d W 9 0 O 3 R h e F N l d H R s Z W 1 l b n R E Y X R l J n F 1 b 3 Q 7 L C Z x d W 9 0 O 2 1 w U m V s Y X R p b 2 5 U e X B l J n F 1 b 3 Q 7 L C Z x d W 9 0 O 3 N 0 c m V l d E N v Z G U m c X V v d D s s J n F 1 b 3 Q 7 c 3 R y Z W V 0 T m F t Z S Z x d W 9 0 O y w m c X V v d D t i d W l s Z G l u Z 0 5 1 b W J l c i Z x d W 9 0 O y w m c X V v d D t m b G 9 v c k l k J n F 1 b 3 Q 7 L C Z x d W 9 0 O 3 J v b 2 1 J Z C Z x d W 9 0 O y w m c X V v d D t w b 3 N 0 Y 2 9 k Z S Z x d W 9 0 O y w m c X V v d D t j a X R 5 T m F t Z S Z x d W 9 0 O y w m c X V v d D t j a X R 5 U 3 V i R G l 2 a X N p b 2 5 O Y W 1 l J n F 1 b 3 Q 7 L C Z x d W 9 0 O 2 1 1 b m l j a X B h b G l 0 e U N v Z G U m c X V v d D s s J n F 1 b 3 Q 7 b G 9 j Y X R p b 2 5 E Z X N j c m l w d G l v b i Z x d W 9 0 O y w m c X V v d D t m a X J z d E N v b n N 1 b W V y U G F y d H l O Y W 1 l J n F 1 b 3 Q 7 L C Z x d W 9 0 O 3 N l Y 2 9 u Z E N v b n N 1 b W V y U G F y d H l O Y W 1 l J n F 1 b 3 Q 7 L C Z x d W 9 0 O 2 N v b n R h Y 3 R B Z G R y Z X N z Z X M m c X V v d D s s J n F 1 b 3 Q 7 Y 2 h p b G R N Z X R l c m l u Z 1 B v a W 5 0 c y Z x d W 9 0 O 1 0 i I C 8 + P E V u d H J 5 I F R 5 c G U 9 I k Z p b G x T d G F 0 d X M i I F Z h b H V l P S J z Q 2 9 t c G x l d G U i I C 8 + P E V u d H J 5 I F R 5 c G U 9 I k F k Z G V k V G 9 E Y X R h T W 9 k Z W w i I F Z h b H V l P S J s M S I g L z 4 8 R W 5 0 c n k g V H l w Z T 0 i U m V s Y X R p b 2 5 z a G l w S W 5 m b 0 N v b n R h a W 5 l c i I g V m F s d W U 9 I n N 7 J n F 1 b 3 Q 7 Y 2 9 s d W 1 u Q 2 9 1 b n Q m c X V v d D s 6 N D g s J n F 1 b 3 Q 7 a 2 V 5 Q 2 9 s d W 1 u T m F t Z X M m c X V v d D s 6 W 1 0 s J n F 1 b 3 Q 7 c X V l c n l S Z W x h d G l v b n N o a X B z J n F 1 b 3 Q 7 O l t d L C Z x d W 9 0 O 2 N v b H V t b k l k Z W 5 0 a X R p Z X M m c X V v d D s 6 W y Z x d W 9 0 O 1 N l Y 3 R p b 2 4 x L 1 V z Z X J J b m Z v R G V 0 Y W l s Z W Q v Q 2 h h b m d l Z C B U e X B l L n t t Z X R l c m l u Z 1 B v a W 5 0 S W Q s M H 0 m c X V v d D s s J n F 1 b 3 Q 7 U 2 V j d G l v b j E v V X N l c k l u Z m 9 E Z X R h a W x l Z C 9 F e H B h b m R l Z C B m Y 2 5 V c 2 V y S W 5 m b 0 R l d G F p b G V k L n t w Y X J l b n R N Z X R l c m l u Z 1 B v a W 5 0 S W Q s M X 0 m c X V v d D s s J n F 1 b 3 Q 7 U 2 V j d G l v b j E v V X N l c k l u Z m 9 E Z X R h a W x l Z C 9 F e H B h b m R l Z C B m Y 2 5 V c 2 V y S W 5 m b 0 R l d G F p b G V k L n t 0 e X B l T 2 Z N U C w y f S Z x d W 9 0 O y w m c X V v d D t T Z W N 0 a W 9 u M S 9 V c 2 V y S W 5 m b 0 R l d G F p b G V k L 0 V 4 c G F u Z G V k I G Z j b l V z Z X J J b m Z v R G V 0 Y W l s Z W Q u e 2 V u Z X J n e V R p b W V T Z X J p Z X N N Z W F z d X J l V W 5 p d C w z f S Z x d W 9 0 O y w m c X V v d D t T Z W N 0 a W 9 u M S 9 V c 2 V y S W 5 m b 0 R l d G F p b G V k L 0 V 4 c G F u Z G V k I G Z j b l V z Z X J J b m Z v R G V 0 Y W l s Z W Q u e 2 V z d G l t Y X R l Z E F u b n V h b F Z v b H V t Z S w 0 f S Z x d W 9 0 O y w m c X V v d D t T Z W N 0 a W 9 u M S 9 V c 2 V y S W 5 m b 0 R l d G F p b G V k L 0 V 4 c G F u Z G V k I G Z j b l V z Z X J J b m Z v R G V 0 Y W l s Z W Q u e 3 N l d H R s Z W 1 l b n R N Z X R o b 2 Q s N X 0 m c X V v d D s s J n F 1 b 3 Q 7 U 2 V j d G l v b j E v V X N l c k l u Z m 9 E Z X R h a W x l Z C 9 F e H B h b m R l Z C B m Y 2 5 V c 2 V y S W 5 m b 0 R l d G F p b G V k L n t t Z X R l c k 5 1 b W J l c i w 2 f S Z x d W 9 0 O y w m c X V v d D t T Z W N 0 a W 9 u M S 9 V c 2 V y S W 5 m b 0 R l d G F p b G V k L 0 V 4 c G F u Z G V k I G Z j b l V z Z X J J b m Z v R G V 0 Y W l s Z W Q u e 2 d y a W R P c G V y Y X R v c k 5 h b W U s N 3 0 m c X V v d D s s J n F 1 b 3 Q 7 U 2 V j d G l v b j E v V X N l c k l u Z m 9 E Z X R h a W x l Z C 9 F e H B h b m R l Z C B m Y 2 5 V c 2 V y S W 5 m b 0 R l d G F p b G V k L n t t Z X R l c m l u Z 0 d y a W R B c m V h S W R l b n R p Z m l j Y X R p b 2 4 s O H 0 m c X V v d D s s J n F 1 b 3 Q 7 U 2 V j d G l v b j E v V X N l c k l u Z m 9 E Z X R h a W x l Z C 9 F e H B h b m R l Z C B m Y 2 5 V c 2 V y S W 5 m b 0 R l d G F p b G V k L n t u Z X R T Z X R 0 b G V t Z W 5 0 R 3 J v d X A s O X 0 m c X V v d D s s J n F 1 b 3 Q 7 U 2 V j d G l v b j E v V X N l c k l u Z m 9 E Z X R h a W x l Z C 9 F e H B h b m R l Z C B m Y 2 5 V c 2 V y S W 5 m b 0 R l d G F p b G V k L n t w a H l z a W N h b F N 0 Y X R 1 c 0 9 m T V A s M T B 9 J n F 1 b 3 Q 7 L C Z x d W 9 0 O 1 N l Y 3 R p b 2 4 x L 1 V z Z X J J b m Z v R G V 0 Y W l s Z W Q v R X h w Y W 5 k Z W Q g Z m N u V X N l c k l u Z m 9 E Z X R h a W x l Z C 5 7 Y 2 9 u c 3 V t Z X J D Y X R l Z 2 9 y e S w x M X 0 m c X V v d D s s J n F 1 b 3 Q 7 U 2 V j d G l v b j E v V X N l c k l u Z m 9 E Z X R h a W x l Z C 9 F e H B h b m R l Z C B m Y 2 5 V c 2 V y S W 5 m b 0 R l d G F p b G V k L n t w b 3 d l c k x p b W l 0 S 1 c s M T J 9 J n F 1 b 3 Q 7 L C Z x d W 9 0 O 1 N l Y 3 R p b 2 4 x L 1 V z Z X J J b m Z v R G V 0 Y W l s Z W Q v R X h w Y W 5 k Z W Q g Z m N u V X N l c k l u Z m 9 E Z X R h a W x l Z C 5 7 c G 9 3 Z X J M a W 1 p d E E s M T N 9 J n F 1 b 3 Q 7 L C Z x d W 9 0 O 1 N l Y 3 R p b 2 4 x L 1 V z Z X J J b m Z v R G V 0 Y W l s Z W Q v R X h w Y W 5 k Z W Q g Z m N u V X N l c k l u Z m 9 E Z X R h a W x l Z C 5 7 c 3 V i V H l w Z U 9 m T V A s M T R 9 J n F 1 b 3 Q 7 L C Z x d W 9 0 O 1 N l Y 3 R p b 2 4 x L 1 V z Z X J J b m Z v R G V 0 Y W l s Z W Q v R X h w Y W 5 k Z W Q g Z m N u V X N l c k l u Z m 9 E Z X R h a W x l Z C 5 7 c H J v Z H V j d G l v b k 9 i b G l n Y X R p b 2 4 s M T V 9 J n F 1 b 3 Q 7 L C Z x d W 9 0 O 1 N l Y 3 R p b 2 4 x L 1 V z Z X J J b m Z v R G V 0 Y W l s Z W Q v R X h w Y W 5 k Z W Q g Z m N u V X N l c k l u Z m 9 E Z X R h a W x l Z C 5 7 b X B D Y X B h Y 2 l 0 e S w x N n 0 m c X V v d D s s J n F 1 b 3 Q 7 U 2 V j d G l v b j E v V X N l c k l u Z m 9 E Z X R h a W x l Z C 9 F e H B h b m R l Z C B m Y 2 5 V c 2 V y S W 5 m b 0 R l d G F p b G V k L n t t c E N v b m 5 l Y 3 R p b 2 5 U e X B l L D E 3 f S Z x d W 9 0 O y w m c X V v d D t T Z W N 0 a W 9 u M S 9 V c 2 V y S W 5 m b 0 R l d G F p b G V k L 0 V 4 c G F u Z G V k I G Z j b l V z Z X J J b m Z v R G V 0 Y W l s Z W Q u e 2 R p c 2 N v b m 5 l Y 3 R p b 2 5 U e X B l L D E 4 f S Z x d W 9 0 O y w m c X V v d D t T Z W N 0 a W 9 u M S 9 V c 2 V y S W 5 m b 0 R l d G F p b G V k L 0 V 4 c G F u Z G V k I G Z j b l V z Z X J J b m Z v R G V 0 Y W l s Z W Q u e 3 B y b 2 R 1 Y 3 Q s M T l 9 J n F 1 b 3 Q 7 L C Z x d W 9 0 O 1 N l Y 3 R p b 2 4 x L 1 V z Z X J J b m Z v R G V 0 Y W l s Z W Q v R X h w Y W 5 k Z W Q g Z m N u V X N l c k l u Z m 9 E Z X R h a W x l Z C 5 7 Y 2 9 u c 3 V t Z X J D V l I s M j B 9 J n F 1 b 3 Q 7 L C Z x d W 9 0 O 1 N l Y 3 R p b 2 4 x L 1 V z Z X J J b m Z v R G V 0 Y W l s Z W Q v R X h w Y W 5 k Z W Q g Z m N u V X N l c k l u Z m 9 E Z X R h a W x l Z C 5 7 Z G F 0 Y U F j Y 2 V z c 0 N W U i w y M X 0 m c X V v d D s s J n F 1 b 3 Q 7 U 2 V j d G l v b j E v V X N l c k l u Z m 9 E Z X R h a W x l Z C 9 F e H B h b m R l Z C B m Y 2 5 V c 2 V y S W 5 m b 0 R l d G F p b G V k L n t j b 2 5 z d W 1 l c l N 0 Y X J 0 R G F 0 Z S w y M n 0 m c X V v d D s s J n F 1 b 3 Q 7 U 2 V j d G l v b j E v V X N l c k l u Z m 9 E Z X R h a W x l Z C 9 F e H B h b m R l Z C B m Y 2 5 V c 2 V y S W 5 m b 0 R l d G F p b G V k L n t t Z X R l c l J l Y W R p b m d P Y 2 N 1 c n J l b m N l L D I z f S Z x d W 9 0 O y w m c X V v d D t T Z W N 0 a W 9 u M S 9 V c 2 V y S W 5 m b 0 R l d G F p b G V k L 0 V 4 c G F u Z G V k I G Z j b l V z Z X J J b m Z v R G V 0 Y W l s Z W Q u e 2 1 w U m V h Z G l u Z 0 N o Y X J h Y 3 R l c m l z d G l j c y w y N H 0 m c X V v d D s s J n F 1 b 3 Q 7 U 2 V j d G l v b j E v V X N l c k l u Z m 9 E Z X R h a W x l Z C 9 F e H B h b m R l Z C B m Y 2 5 V c 2 V y S W 5 m b 0 R l d G F p b G V k L n t t Z X R l c k N v d W 5 0 Z X J E a W d p d H M s M j V 9 J n F 1 b 3 Q 7 L C Z x d W 9 0 O 1 N l Y 3 R p b 2 4 x L 1 V z Z X J J b m Z v R G V 0 Y W l s Z W Q v R X h w Y W 5 k Z W Q g Z m N u V X N l c k l u Z m 9 E Z X R h a W x l Z C 5 7 b W V 0 Z X J D b 3 V u d G V y T X V s d G l w b H l G Y W N 0 b 3 I s M j Z 9 J n F 1 b 3 Q 7 L C Z x d W 9 0 O 1 N l Y 3 R p b 2 4 x L 1 V z Z X J J b m Z v R G V 0 Y W l s Z W Q v R X h w Y W 5 k Z W Q g Z m N u V X N l c k l u Z m 9 E Z X R h a W x l Z C 5 7 b W V 0 Z X J D b 3 V u d G V y V W 5 p d C w y N 3 0 m c X V v d D s s J n F 1 b 3 Q 7 U 2 V j d G l v b j E v V X N l c k l u Z m 9 E Z X R h a W x l Z C 9 F e H B h b m R l Z C B m Y 2 5 V c 2 V y S W 5 m b 0 R l d G F p b G V k L n t t Z X R l c k N v d W 5 0 Z X J U e X B l L D I 4 f S Z x d W 9 0 O y w m c X V v d D t T Z W N 0 a W 9 u M S 9 V c 2 V y S W 5 m b 0 R l d G F p b G V k L 0 V 4 c G F u Z G V k I G Z j b l V z Z X J J b m Z v R G V 0 Y W l s Z W Q u e 2 J h b G F u Y 2 V T d X B w b G l l c k 5 h b W U s M j l 9 J n F 1 b 3 Q 7 L C Z x d W 9 0 O 1 N l Y 3 R p b 2 4 x L 1 V z Z X J J b m Z v R G V 0 Y W l s Z W Q v R X h w Y W 5 k Z W Q g Z m N u V X N l c k l u Z m 9 E Z X R h a W x l Z C 5 7 Y m F s Y W 5 j Z V N 1 c H B s a W V y U 3 R h c n R E Y X R l L D M w f S Z x d W 9 0 O y w m c X V v d D t T Z W N 0 a W 9 u M S 9 V c 2 V y S W 5 m b 0 R l d G F p b G V k L 0 V 4 c G F u Z G V k I G Z j b l V z Z X J J b m Z v R G V 0 Y W l s Z W Q u e 3 R h e F J l Z H V j d G l v b i w z M X 0 m c X V v d D s s J n F 1 b 3 Q 7 U 2 V j d G l v b j E v V X N l c k l u Z m 9 E Z X R h a W x l Z C 9 F e H B h b m R l Z C B m Y 2 5 V c 2 V y S W 5 m b 0 R l d G F p b G V k L n t 0 Y X h T Z X R 0 b G V t Z W 5 0 R G F 0 Z S w z M n 0 m c X V v d D s s J n F 1 b 3 Q 7 U 2 V j d G l v b j E v V X N l c k l u Z m 9 E Z X R h a W x l Z C 9 F e H B h b m R l Z C B m Y 2 5 V c 2 V y S W 5 m b 0 R l d G F p b G V k L n t t c F J l b G F 0 a W 9 u V H l w Z S w z M 3 0 m c X V v d D s s J n F 1 b 3 Q 7 U 2 V j d G l v b j E v V X N l c k l u Z m 9 E Z X R h a W x l Z C 9 F e H B h b m R l Z C B m Y 2 5 V c 2 V y S W 5 m b 0 R l d G F p b G V k L n t z d H J l Z X R D b 2 R l L D M 0 f S Z x d W 9 0 O y w m c X V v d D t T Z W N 0 a W 9 u M S 9 V c 2 V y S W 5 m b 0 R l d G F p b G V k L 0 V 4 c G F u Z G V k I G Z j b l V z Z X J J b m Z v R G V 0 Y W l s Z W Q u e 3 N 0 c m V l d E 5 h b W U s M z V 9 J n F 1 b 3 Q 7 L C Z x d W 9 0 O 1 N l Y 3 R p b 2 4 x L 1 V z Z X J J b m Z v R G V 0 Y W l s Z W Q v R X h w Y W 5 k Z W Q g Z m N u V X N l c k l u Z m 9 E Z X R h a W x l Z C 5 7 Y n V p b G R p b m d O d W 1 i Z X I s M z Z 9 J n F 1 b 3 Q 7 L C Z x d W 9 0 O 1 N l Y 3 R p b 2 4 x L 1 V z Z X J J b m Z v R G V 0 Y W l s Z W Q v R X h w Y W 5 k Z W Q g Z m N u V X N l c k l u Z m 9 E Z X R h a W x l Z C 5 7 Z m x v b 3 J J Z C w z N 3 0 m c X V v d D s s J n F 1 b 3 Q 7 U 2 V j d G l v b j E v V X N l c k l u Z m 9 E Z X R h a W x l Z C 9 F e H B h b m R l Z C B m Y 2 5 V c 2 V y S W 5 m b 0 R l d G F p b G V k L n t y b 2 9 t S W Q s M z h 9 J n F 1 b 3 Q 7 L C Z x d W 9 0 O 1 N l Y 3 R p b 2 4 x L 1 V z Z X J J b m Z v R G V 0 Y W l s Z W Q v R X h w Y W 5 k Z W Q g Z m N u V X N l c k l u Z m 9 E Z X R h a W x l Z C 5 7 c G 9 z d G N v Z G U s M z l 9 J n F 1 b 3 Q 7 L C Z x d W 9 0 O 1 N l Y 3 R p b 2 4 x L 1 V z Z X J J b m Z v R G V 0 Y W l s Z W Q v R X h w Y W 5 k Z W Q g Z m N u V X N l c k l u Z m 9 E Z X R h a W x l Z C 5 7 Y 2 l 0 e U 5 h b W U s N D B 9 J n F 1 b 3 Q 7 L C Z x d W 9 0 O 1 N l Y 3 R p b 2 4 x L 1 V z Z X J J b m Z v R G V 0 Y W l s Z W Q v R X h w Y W 5 k Z W Q g Z m N u V X N l c k l u Z m 9 E Z X R h a W x l Z C 5 7 Y 2 l 0 e V N 1 Y k R p d m l z a W 9 u T m F t Z S w 0 M X 0 m c X V v d D s s J n F 1 b 3 Q 7 U 2 V j d G l v b j E v V X N l c k l u Z m 9 E Z X R h a W x l Z C 9 F e H B h b m R l Z C B m Y 2 5 V c 2 V y S W 5 m b 0 R l d G F p b G V k L n t t d W 5 p Y 2 l w Y W x p d H l D b 2 R l L D Q y f S Z x d W 9 0 O y w m c X V v d D t T Z W N 0 a W 9 u M S 9 V c 2 V y S W 5 m b 0 R l d G F p b G V k L 0 V 4 c G F u Z G V k I G Z j b l V z Z X J J b m Z v R G V 0 Y W l s Z W Q u e 2 x v Y 2 F 0 a W 9 u R G V z Y 3 J p c H R p b 2 4 s N D N 9 J n F 1 b 3 Q 7 L C Z x d W 9 0 O 1 N l Y 3 R p b 2 4 x L 1 V z Z X J J b m Z v R G V 0 Y W l s Z W Q v R X h w Y W 5 k Z W Q g Z m N u V X N l c k l u Z m 9 E Z X R h a W x l Z C 5 7 Z m l y c 3 R D b 2 5 z d W 1 l c l B h c n R 5 T m F t Z S w 0 N H 0 m c X V v d D s s J n F 1 b 3 Q 7 U 2 V j d G l v b j E v V X N l c k l u Z m 9 E Z X R h a W x l Z C 9 F e H B h b m R l Z C B m Y 2 5 V c 2 V y S W 5 m b 0 R l d G F p b G V k L n t z Z W N v b m R D b 2 5 z d W 1 l c l B h c n R 5 T m F t Z S w 0 N X 0 m c X V v d D s s J n F 1 b 3 Q 7 U 2 V j d G l v b j E v V X N l c k l u Z m 9 E Z X R h a W x l Z C 9 F e H B h b m R l Z C B m Y 2 5 V c 2 V y S W 5 m b 0 R l d G F p b G V k L n t j b 2 5 0 Y W N 0 Q W R k c m V z c 2 V z L D Q 2 f S Z x d W 9 0 O y w m c X V v d D t T Z W N 0 a W 9 u M S 9 V c 2 V y S W 5 m b 0 R l d G F p b G V k L 0 V 4 c G F u Z G V k I G Z j b l V z Z X J J b m Z v R G V 0 Y W l s Z W Q u e 2 N o a W x k T W V 0 Z X J p b m d Q b 2 l u d H M s N D d 9 J n F 1 b 3 Q 7 X S w m c X V v d D t D b 2 x 1 b W 5 D b 3 V u d C Z x d W 9 0 O z o 0 O C w m c X V v d D t L Z X l D b 2 x 1 b W 5 O Y W 1 l c y Z x d W 9 0 O z p b X S w m c X V v d D t D b 2 x 1 b W 5 J Z G V u d G l 0 a W V z J n F 1 b 3 Q 7 O l s m c X V v d D t T Z W N 0 a W 9 u M S 9 V c 2 V y S W 5 m b 0 R l d G F p b G V 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U m V s Y X R p b 2 5 z a G l w S W 5 m b y Z x d W 9 0 O z p b X X 0 i I C 8 + P C 9 T d G F i b G V F b n R y a W V z P j w v S X R l b T 4 8 S X R l b T 4 8 S X R l b U x v Y 2 F 0 a W 9 u P j x J d G V t V H l w Z T 5 G b 3 J t d W x h P C 9 J d G V t V H l w Z T 4 8 S X R l b V B h d G g + U 2 V j d G l v b j E v T 3 V 0 c H V 0 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j M z F h Z D h i O C 0 w N G Y 3 L T Q 5 Y z Y t Y m R h O S 0 1 N m V k O D k 4 Y W Y 0 Z m Y i I C 8 + P E V u d H J 5 I F R 5 c G U 9 I k Z p b G x M Y X N 0 V X B k Y X R l Z C I g V m F s d W U 9 I m Q y M D I z L T A x L T I y V D E y O j U x O j U 1 L j Q 0 N j U 5 M j N a I i A v P j x F b n R y e S B U e X B l P S J G a W x s Q 2 9 s d W 1 u V H l w Z X M i I F Z h b H V l P S J z Q m d Z P S I g L z 4 8 R W 5 0 c n k g V H l w Z T 0 i R m l s b E V y c m 9 y Q 2 9 1 b n Q i I F Z h b H V l P S J s M C I g L z 4 8 R W 5 0 c n k g V H l w Z T 0 i R m l s b E V y c m 9 y Q 2 9 k Z S I g V m F s d W U 9 I n N V b m t u b 3 d u I i A v P j x F b n R y e S B U e X B l P S J G a W x s Q 2 9 1 b n Q i I F Z h b H V l P S J s M y I g L z 4 8 R W 5 0 c n k g V H l w Z T 0 i R m l s b E N v b H V t b k 5 h b W V z I i B W Y W x 1 Z T 0 i c 1 s m c X V v d D t Q Y X J h b W V 0 Z X I m c X V v d D s s J n F 1 b 3 Q 7 R W 5 o Z W Q m c X V v d D t d I i A v P j x F b n R y e S B U e X B l P S J G a W x s U 3 R h d H V z I i B W Y W x 1 Z T 0 i c 0 N v b X B s Z X R l 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0 9 1 d H B 1 d F B h c m F t Z X R l c l R h Y m x l L 1 N v d X J j Z S 5 7 U G F y Y W 1 l d G V y L D B 9 J n F 1 b 3 Q 7 L C Z x d W 9 0 O 1 N l Y 3 R p b 2 4 x L 0 9 1 d H B 1 d F B h c m F t Z X R l c l R h Y m x l L 1 N v d X J j Z S 5 7 R W 5 o Z W Q s M X 0 m c X V v d D t d L C Z x d W 9 0 O 0 N v b H V t b k N v d W 5 0 J n F 1 b 3 Q 7 O j I s J n F 1 b 3 Q 7 S 2 V 5 Q 2 9 s d W 1 u T m F t Z X M m c X V v d D s 6 W 1 0 s J n F 1 b 3 Q 7 Q 2 9 s d W 1 u S W R l b n R p d G l l c y Z x d W 9 0 O z p b J n F 1 b 3 Q 7 U 2 V j d G l v b j E v T 3 V 0 c H V 0 U G F y Y W 1 l d G V y V G F i b G U v U 2 9 1 c m N l L n t Q Y X J h b W V 0 Z X I s M H 0 m c X V v d D s s J n F 1 b 3 Q 7 U 2 V j d G l v b j E v T 3 V 0 c H V 0 U G F y Y W 1 l d G V y V G F i b G U v U 2 9 1 c m N l L n t F b m h l Z C w x f S Z x d W 9 0 O 1 0 s J n F 1 b 3 Q 7 U m V s Y X R p b 2 5 z a G l w S W 5 m b y Z x d W 9 0 O z p b X X 0 i I C 8 + P C 9 T d G F i b G V F b n R y a W V z P j w v S X R l b T 4 8 S X R l b T 4 8 S X R l b U x v Y 2 F 0 a W 9 u P j x J d G V t V H l w Z T 5 G b 3 J t d W x h P C 9 J d G V t V H l w Z T 4 8 S X R l b V B h d G g + U 2 V j d G l v b j E v T 3 V 0 c H V 0 U G F y Y W 1 l d G V y V G F i b G U v U 2 9 1 c m N l P C 9 J d G V t U G F 0 a D 4 8 L 0 l 0 Z W 1 M b 2 N h d G l v b j 4 8 U 3 R h Y m x l R W 5 0 c m l l c y A v P j w v S X R l b T 4 8 S X R l b T 4 8 S X R l b U x v Y 2 F 0 a W 9 u P j x J d G V t V H l w Z T 5 G b 3 J t d W x h P C 9 J d G V t V H l w Z T 4 8 S X R l b V B h d G g + U 2 V j d G l v b j E v c G F y Y W 1 E Y X R h Q W N j Z X N z V G 9 r Z 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Z X h 0 I i A v P j x F b n R y e S B U e X B l P S J O Y W 1 l V X B k Y X R l Z E F m d G V y R m l s b C I g V m F s d W U 9 I m w x 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x F b n R y e S B U e X B l P S J G a W x s U 3 R h d H V z I i B W Y W x 1 Z T 0 i c 0 N v b X B s Z X R l I i A v P j x F b n R y e S B U e X B l P S J G a W x s T G F z d F V w Z G F 0 Z W Q i I F Z h b H V l P S J k M j A y M i 0 w M S 0 x N F Q x N T o y N T o 0 O S 4 w N j Q 4 O T A 4 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3 B h c m F t R G F 0 Y U F j Y 2 V z c 1 R v a 2 V u L 1 B h c m F t Z X R l c l R h Y m x l P C 9 J d G V t U G F 0 a D 4 8 L 0 l 0 Z W 1 M b 2 N h d G l v b j 4 8 U 3 R h Y m x l R W 5 0 c m l l c y A v P j w v S X R l b T 4 8 S X R l b T 4 8 S X R l b U x v Y 2 F 0 a W 9 u P j x J d G V t V H l w Z T 5 G b 3 J t d W x h P C 9 J d G V t V H l w Z T 4 8 S X R l b V B h d G g + U 2 V j d G l v b j E v c G F y Y W 1 E Y X R h Q W N j Z X N z V G 9 r Z W 4 v U m V m c m V z a F R v a 2 V u P C 9 J d G V t U G F 0 a D 4 8 L 0 l 0 Z W 1 M b 2 N h d G l v b j 4 8 U 3 R h Y m x l R W 5 0 c m l l c y A v P j w v S X R l b T 4 8 S X R l b T 4 8 S X R l b U x v Y 2 F 0 a W 9 u P j x J d G V t V H l w Z T 5 G b 3 J t d W x h P C 9 J d G V t V H l w Z T 4 8 S X R l b V B h d G g + U 2 V j d G l v b j E v c G F y Y W 1 E Y X R h Q W N j Z X N z V G 9 r Z W 4 v R G F 0 Y U F j Y 2 V z c 1 R v a 2 V u P C 9 J d G V t U G F 0 a D 4 8 L 0 l 0 Z W 1 M b 2 N h d G l v b j 4 8 U 3 R h Y m x l R W 5 0 c m l l c y A v P j w v S X R l b T 4 8 S X R l b T 4 8 S X R l b U x v Y 2 F 0 a W 9 u P j x J d G V t V H l w Z T 5 G b 3 J t d W x h P C 9 J d G V t V H l w Z T 4 8 S X R l b V B h d G g + U 2 V j d G l v b j E v R G l t S 2 F s Z W 5 k Z X I v Q W R k Z W Q l M j B D d X N 0 b 2 0 2 P C 9 J d G V t U G F 0 a D 4 8 L 0 l 0 Z W 1 M b 2 N h d G l v b j 4 8 U 3 R h Y m x l R W 5 0 c m l l c y A v P j w v S X R l b T 4 8 S X R l b T 4 8 S X R l b U x v Y 2 F 0 a W 9 u P j x J d G V t V H l w Z T 5 G b 3 J t d W x h P C 9 J d G V t V H l w Z T 4 8 S X R l b V B h d G g + U 2 V j d G l v b j E v R G l t S 2 F s Z W 5 k Z X I v R m l s d G V y Z W Q l M j B S b 3 d z M T w v S X R l b V B h d G g + P C 9 J d G V t T G 9 j Y X R p b 2 4 + P F N 0 Y W J s Z U V u d H J p Z X M g L z 4 8 L 0 l 0 Z W 0 + P E l 0 Z W 0 + P E l 0 Z W 1 M b 2 N h d G l v b j 4 8 S X R l b V R 5 c G U + R m 9 y b X V s Y T w v S X R l b V R 5 c G U + P E l 0 Z W 1 Q Y X R o P l N l Y 3 R p b 2 4 x L 2 1 l d G V y a W 5 n U G 9 p b n R J Z C 9 D b 2 5 2 Z X J 0 Z W Q l M j B 0 b y U y M F R h Y m x l P C 9 J d G V t U G F 0 a D 4 8 L 0 l 0 Z W 1 M b 2 N h d G l v b j 4 8 U 3 R h Y m x l R W 5 0 c m l l c y A v P j w v S X R l b T 4 8 S X R l b T 4 8 S X R l b U x v Y 2 F 0 a W 9 u P j x J d G V t V H l w Z T 5 G b 3 J t d W x h P C 9 J d G V t V H l w Z T 4 8 S X R l b V B h d G g + U 2 V j d G l v b j E v b W V 0 Z X J p b m d Q b 2 l u d E l k L 0 V 4 c G F u Z G V k J T I w Q 2 9 s d W 1 u M T w v S X R l b V B h d G g + P C 9 J d G V t T G 9 j Y X R p b 2 4 + P F N 0 Y W J s Z U V u d H J p Z X M g L z 4 8 L 0 l 0 Z W 0 + P E l 0 Z W 0 + P E l 0 Z W 1 M b 2 N h d G l v b j 4 8 S X R l b V R 5 c G U + R m 9 y b X V s Y T w v S X R l b V R 5 c G U + P E l 0 Z W 1 Q Y X R o P l N l Y 3 R p b 2 4 x L 2 1 l d G V y a W 5 n U G 9 p b n R J Z C 9 D a G F u Z 2 V k J T I w V H l w Z T w v S X R l b V B h d G g + P C 9 J d G V t T G 9 j Y X R p b 2 4 + P F N 0 Y W J s Z U V u d H J p Z X M g L z 4 8 L 0 l 0 Z W 0 + P E l 0 Z W 0 + P E l 0 Z W 1 M b 2 N h d G l v b j 4 8 S X R l b V R 5 c G U + R m 9 y b X V s Y T w v S X R l b V R 5 c G U + P E l 0 Z W 1 Q Y X R o P l N l Y 3 R p b 2 4 x L 2 Z j b l 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R m l s b E V y c m 9 y Q 2 9 k Z S I g V m F s d W U 9 I n N V b m t u b 3 d u I i A v P j x F b n R y e S B U e X B l P S J B Z G R l Z F R v R G F 0 Y U 1 v Z G V s I i B W Y W x 1 Z T 0 i b D A i I C 8 + P E V u d H J 5 I F R 5 c G U 9 I k Z p b G x M Y X N 0 V X B k Y X R l Z C I g V m F s d W U 9 I m Q y M D I z L T A x L T A 4 V D E 5 O j E 0 O j I 1 L j U z M z E x O T J a I i A v P j x F b n R y e S B U e X B l P S J G a W x s U 3 R h d H V z I i B W Y W x 1 Z T 0 i c 0 N v b X B s Z X R l I i A v P j w v U 3 R h Y m x l R W 5 0 c m l l c z 4 8 L 0 l 0 Z W 0 + P E l 0 Z W 0 + P E l 0 Z W 1 M b 2 N h d G l v b j 4 8 S X R l b V R 5 c G U + R m 9 y b X V s Y T w v S X R l b V R 5 c G U + P E l 0 Z W 1 Q Y X R o P l N l Y 3 R p b 2 4 x L 2 Z j b l 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y L T A y L T E 2 V D I x O j A z O j U x L j E 3 M D k w N D l a I i A v P j x F b n R y e S B U e X B l P S J G a W x s U 3 R h d H V z I i B W Y W x 1 Z T 0 i c 0 N v b X B s Z X R l I i A v P j w v U 3 R h Y m x l R W 5 0 c m l l c z 4 8 L 0 l 0 Z W 0 + P E l 0 Z W 0 + P E l 0 Z W 1 M b 2 N h d G l v b j 4 8 S X R l b V R 5 c G U + R m 9 y b X V s Y T w v S X R l b V R 5 c G U + P E l 0 Z W 1 Q Y X R o P l N l Y 3 R p b 2 4 x L 1 V z Z X J J b m Z v R G V 0 Y W l s Z W Q v U 2 9 1 c m N l P C 9 J d G V t U G F 0 a D 4 8 L 0 l 0 Z W 1 M b 2 N h d G l v b j 4 8 U 3 R h Y m x l R W 5 0 c m l l c y A v P j w v S X R l b T 4 8 S X R l b T 4 8 S X R l b U x v Y 2 F 0 a W 9 u P j x J d G V t V H l w Z T 5 G b 3 J t d W x h P C 9 J d G V t V H l w Z T 4 8 S X R l b V B h d G g + U 2 V j d G l v b j E v V X N l c k l u Z m 9 E Z X R h a W x l Z C 9 J b n Z v a 2 V k J T I w Q 3 V z d G 9 t J T I w R n V u Y 3 R p b 2 4 8 L 0 l 0 Z W 1 Q Y X R o P j w v S X R l b U x v Y 2 F 0 a W 9 u P j x T d G F i b G V F b n R y a W V z I C 8 + P C 9 J d G V t P j x J d G V t P j x J d G V t T G 9 j Y X R p b 2 4 + P E l 0 Z W 1 U e X B l P k Z v c m 1 1 b G E 8 L 0 l 0 Z W 1 U e X B l P j x J d G V t U G F 0 a D 5 T Z W N 0 a W 9 u M S 9 V c 2 V y S W 5 m b 0 R l d G F p b G V k L 0 V 4 c G F u Z G V k J T I w Z m N u V X N l c k l u Z m 9 E Z X R h a W x l Z D w v S X R l b V B h d G g + P C 9 J d G V t T G 9 j Y X R p b 2 4 + P F N 0 Y W J s Z U V u d H J p Z X M g L z 4 8 L 0 l 0 Z W 0 + P E l 0 Z W 0 + P E l 0 Z W 1 M b 2 N h d G l v b j 4 8 S X R l b V R 5 c G U + R m 9 y b X V s Y T w v S X R l b V R 5 c G U + P E l 0 Z W 1 Q Y X R o P l N l Y 3 R p b 2 4 x L 2 Z j b l J 1 b m 5 p b m d U b 3 R 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T Z U M j E 6 M z c 6 N D M u N z g 5 M z A x O V o i I C 8 + P E V u d H J 5 I F R 5 c G U 9 I k Z p b G x T d G F 0 d X M i I F Z h b H V l P S J z Q 2 9 t c G x l d G U i I C 8 + P C 9 T d G F i b G V F b n R y a W V z P j w v S X R l b T 4 8 S X R l b T 4 8 S X R l b U x v Y 2 F 0 a W 9 u P j x J d G V t V H l w Z T 5 G b 3 J t d W x h P C 9 J d G V t V H l w Z T 4 8 S X R l b V B h d G g + U 2 V j d G l v b j E v Z m N u 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x v Y W R l Z F R v Q W 5 h b H l z a X N T Z X J 2 a W N l c y I g V m F s d W U 9 I m w w I i A v P j x F b n R y e S B U e X B l P S J G a W x s U 3 R h d H V z I i B W Y W x 1 Z T 0 i c 0 N v b X B s Z X R l I i A v P j x F b n R y e S B U e X B l P S J G a W x s T G F z d F V w Z G F 0 Z W Q i I F Z h b H V l P S J k M j A y M y 0 w M S 0 w O F Q x O D o z O T o z O C 4 y O D U z O D A 3 W i I g L z 4 8 R W 5 0 c n k g V H l w Z T 0 i R m l s b E V y c m 9 y Q 2 9 k Z S I g V m F s d W U 9 I n N V b m t u b 3 d u I i A v P j x F b n R y e S B U e X B l P S J B Z G R l Z F R v R G F 0 Y U 1 v Z G V s I i B W Y W x 1 Z T 0 i b D A i I C 8 + P C 9 T d G F i b G V F b n R y a W V z P j w v S X R l b T 4 8 S X R l b T 4 8 S X R l b U x v Y 2 F 0 a W 9 u P j x J d G V t V H l w Z T 5 G b 3 J t d W x h P C 9 J d G V t V H l w Z T 4 8 S X R l b V B h d G g + U 2 V j d G l v b j E v R W x z c G 9 0 U H J p Y 2 V z 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T h k M 2 N k N W U t Z G E 5 N y 0 0 O D Q 5 L W E 1 N m Y t M 2 M z M m U 3 Z T F h N j V h I i A v P j x F b n R y e S B U e X B l P S J M b 2 F k Z W R U b 0 F u Y W x 5 c 2 l z U 2 V y d m l j Z X M i I F Z h b H V l P S J s M C I g L z 4 8 R W 5 0 c n k g V H l w Z T 0 i R m l s b E x h c 3 R V c G R h d G V k I i B W Y W x 1 Z T 0 i Z D I w M j M t M D E t M j J U M T I 6 N T E 6 N T U u N D c w N T I 4 N V o i I C 8 + P E V u d H J 5 I F R 5 c G U 9 I k Z p b G x D b 2 x 1 b W 5 U e X B l c y I g V m F s d W U 9 I n N C U W t L I i A v P j x F b n R y e S B U e X B l P S J G a W x s Q 2 9 s d W 1 u T m F t Z X M i I F Z h b H V l P S J z W y Z x d W 9 0 O 1 N w b 3 R Q c m l j Z U R L S y Z x d W 9 0 O y w m c X V v d D t E Y X R v J n F 1 b 3 Q 7 L C Z x d W 9 0 O 1 R p Z C Z x d W 9 0 O 1 0 i I C 8 + P E V u d H J 5 I F R 5 c G U 9 I k Z p b G x F c n J v c k N v d W 5 0 I i B W Y W x 1 Z T 0 i b D A i I C 8 + P E V u d H J 5 I F R 5 c G U 9 I k Z p b G x F c n J v c k N v Z G U i I F Z h b H V l P S J z V W 5 r b m 9 3 b i I g L z 4 8 R W 5 0 c n k g V H l w Z T 0 i R m l s b F N 0 Y X R 1 c y I g V m F s d W U 9 I n N D b 2 1 w b G V 0 Z S I g L z 4 8 R W 5 0 c n k g V H l w Z T 0 i R m l s b E N v d W 5 0 I i B W Y W x 1 Z T 0 i b D E 4 M D c y 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0 V s c 3 B v d F B y a W N l c 1 9 W M i 9 E a X Z p Z G V k I E N v b H V t b i 5 7 U 3 B v d F B y a W N l R E t L L D F 9 J n F 1 b 3 Q 7 L C Z x d W 9 0 O 1 N l Y 3 R p b 2 4 x L 0 V s c 3 B v d F B y a W N l c 1 9 W M i 9 D a G F u Z 2 V k I F R 5 c G U x L n t E Y X R v L D F 9 J n F 1 b 3 Q 7 L C Z x d W 9 0 O 1 N l Y 3 R p b 2 4 x L 0 V s c 3 B v d F B y a W N l c 1 9 W M i 9 D a G F u Z 2 V k I F R 5 c G U x L n t U a W Q s M n 0 m c X V v d D t d L C Z x d W 9 0 O 0 N v b H V t b k N v d W 5 0 J n F 1 b 3 Q 7 O j M s J n F 1 b 3 Q 7 S 2 V 5 Q 2 9 s d W 1 u T m F t Z X M m c X V v d D s 6 W 1 0 s J n F 1 b 3 Q 7 Q 2 9 s d W 1 u S W R l b n R p d G l l c y Z x d W 9 0 O z p b J n F 1 b 3 Q 7 U 2 V j d G l v b j E v R W x z c G 9 0 U H J p Y 2 V z X 1 Y y L 0 R p d m l k Z W Q g Q 2 9 s d W 1 u L n t T c G 9 0 U H J p Y 2 V E S 0 s s M X 0 m c X V v d D s s J n F 1 b 3 Q 7 U 2 V j d G l v b j E v R W x z c G 9 0 U H J p Y 2 V z X 1 Y y L 0 N o Y W 5 n Z W Q g V H l w Z T E u e 0 R h d G 8 s M X 0 m c X V v d D s s J n F 1 b 3 Q 7 U 2 V j d G l v b j E v R W x z c G 9 0 U H J p Y 2 V z X 1 Y y L 0 N o Y W 5 n Z W Q g V H l w Z T E u e 1 R p Z C w y f S Z x d W 9 0 O 1 0 s J n F 1 b 3 Q 7 U m V s Y X R p b 2 5 z a G l w S W 5 m b y Z x d W 9 0 O z p b X X 0 i I C 8 + P C 9 T d G F i b G V F b n R y a W V z P j w v S X R l b T 4 8 S X R l b T 4 8 S X R l b U x v Y 2 F 0 a W 9 u P j x J d G V t V H l w Z T 5 G b 3 J t d W x h P C 9 J d G V t V H l w Z T 4 8 S X R l b V B h d G g + U 2 V j d G l v b j E v R W x z c G 9 0 U H J p Y 2 V z X 1 Y y L 2 R h d G V G c m 9 t P C 9 J d G V t U G F 0 a D 4 8 L 0 l 0 Z W 1 M b 2 N h d G l v b j 4 8 U 3 R h Y m x l R W 5 0 c m l l c y A v P j w v S X R l b T 4 8 S X R l b T 4 8 S X R l b U x v Y 2 F 0 a W 9 u P j x J d G V t V H l w Z T 5 G b 3 J t d W x h P C 9 J d G V t V H l w Z T 4 8 S X R l b V B h d G g + U 2 V j d G l v b j E v R W x z c G 9 0 U H J p Y 2 V z X 1 Y y L 1 B y a W N l Q X J l Y T w v S X R l b V B h d G g + P C 9 J d G V t T G 9 j Y X R p b 2 4 + P F N 0 Y W J s Z U V u d H J p Z X M g L z 4 8 L 0 l 0 Z W 0 + P E l 0 Z W 0 + P E l 0 Z W 1 M b 2 N h d G l v b j 4 8 S X R l b V R 5 c G U + R m 9 y b X V s Y T w v S X R l b V R 5 c G U + P E l 0 Z W 1 Q Y X R o P l N l Y 3 R p b 2 4 x L 0 V s c 3 B v d F B y a W N l c 1 9 W M i 9 i Y X N l V V J M P C 9 J d G V t U G F 0 a D 4 8 L 0 l 0 Z W 1 M b 2 N h d G l v b j 4 8 U 3 R h Y m x l R W 5 0 c m l l c y A v P j w v S X R l b T 4 8 S X R l b T 4 8 S X R l b U x v Y 2 F 0 a W 9 u P j x J d G V t V H l w Z T 5 G b 3 J t d W x h P C 9 J d G V t V H l w Z T 4 8 S X R l b V B h d G g + U 2 V j d G l v b j E v R W x z c G 9 0 U H J p Y 2 V z X 1 Y y L 1 R p b W V T Z X J p Z X N E Y X R h M j w v S X R l b V B h d G g + P C 9 J d G V t T G 9 j Y X R p b 2 4 + P F N 0 Y W J s Z U V u d H J p Z X M g L z 4 8 L 0 l 0 Z W 0 + P E l 0 Z W 0 + P E l 0 Z W 1 M b 2 N h d G l v b j 4 8 S X R l b V R 5 c G U + R m 9 y b X V s Y T w v S X R l b V R 5 c G U + P E l 0 Z W 1 Q Y X R o P l N l Y 3 R p b 2 4 x L 0 V s c 3 B v d F B y a W N l c 1 9 W M i 9 y Z W N v c m R z P C 9 J d G V t U G F 0 a D 4 8 L 0 l 0 Z W 1 M b 2 N h d G l v b j 4 8 U 3 R h Y m x l R W 5 0 c m l l c y A v P j w v S X R l b T 4 8 S X R l b T 4 8 S X R l b U x v Y 2 F 0 a W 9 u P j x J d G V t V H l w Z T 5 G b 3 J t d W x h P C 9 J d G V t V H l w Z T 4 8 S X R l b V B h d G g + U 2 V j d G l v b j E v R W x z c G 9 0 U H J p Y 2 V z X 1 Y y L 0 N v b n Z l c n R l Z C U y M H R v J T I w V G F i b G U 8 L 0 l 0 Z W 1 Q Y X R o P j w v S X R l b U x v Y 2 F 0 a W 9 u P j x T d G F i b G V F b n R y a W V z I C 8 + P C 9 J d G V t P j x J d G V t P j x J d G V t T G 9 j Y X R p b 2 4 + P E l 0 Z W 1 U e X B l P k Z v c m 1 1 b G E 8 L 0 l 0 Z W 1 U e X B l P j x J d G V t U G F 0 a D 5 T Z W N 0 a W 9 u M S 9 F b H N w b 3 R Q c m l j Z X N f V j I v R X h w Y W 5 k Z W Q l M j B D b 2 x 1 b W 4 x P C 9 J d G V t U G F 0 a D 4 8 L 0 l 0 Z W 1 M b 2 N h d G l v b j 4 8 U 3 R h Y m x l R W 5 0 c m l l c y A v P j w v S X R l b T 4 8 S X R l b T 4 8 S X R l b U x v Y 2 F 0 a W 9 u P j x J d G V t V H l w Z T 5 G b 3 J t d W x h P C 9 J d G V t V H l w Z T 4 8 S X R l b V B h d G g + U 2 V j d G l v b j E v R W x z c G 9 0 U H J p Y 2 V z X 1 Y y L 0 N o Y W 5 n Z W Q l M j B U e X B l P C 9 J d G V t U G F 0 a D 4 8 L 0 l 0 Z W 1 M b 2 N h d G l v b j 4 8 U 3 R h Y m x l R W 5 0 c m l l c y A v P j w v S X R l b T 4 8 S X R l b T 4 8 S X R l b U x v Y 2 F 0 a W 9 u P j x J d G V t V H l w Z T 5 G b 3 J t d W x h P C 9 J d G V t V H l w Z T 4 8 S X R l b V B h d G g + U 2 V j d G l v b j E v R W x z c G 9 0 U H J p Y 2 V z X 1 Y y L 0 R p d m l k Z W Q l M j B D b 2 x 1 b W 4 8 L 0 l 0 Z W 1 Q Y X R o P j w v S X R l b U x v Y 2 F 0 a W 9 u P j x T d G F i b G V F b n R y a W V z I C 8 + P C 9 J d G V t P j x J d G V t P j x J d G V t T G 9 j Y X R p b 2 4 + P E l 0 Z W 1 U e X B l P k Z v c m 1 1 b G E 8 L 0 l 0 Z W 1 U e X B l P j x J d G V t U G F 0 a D 5 T Z W N 0 a W 9 u M S 9 U Y X J p Z k F u Z F N 1 Y n N j a X B 0 a W 9 u U H J p Y 2 V z 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2 N j M T U x M z E t N D U 5 Y S 0 0 Z D Z j L W I y M z Y t Y z Y w M D A y M 2 J l Y T I 4 I i A v P j x F b n R y e S B U e X B l P S J M b 2 F k Z W R U b 0 F u Y W x 5 c 2 l z U 2 V y d m l j Z X M i I F Z h b H V l P S J s M C I g L z 4 8 R W 5 0 c n k g V H l w Z T 0 i R m l s b E x h c 3 R V c G R h d G V k I i B W Y W x 1 Z T 0 i Z D I w M j M t M D E t M j J U M T I 6 N T E 6 N T U u N D g 3 N D g y N 1 o i I C 8 + P E V u d H J 5 I F R 5 c G U 9 I k Z p b G x D b 2 x 1 b W 5 U e X B l c y I g V m F s d W U 9 I n N C Z 1 V K Q 2 c 9 P S I g L z 4 8 R W 5 0 c n k g V H l w Z T 0 i R m l s b E V y c m 9 y Q 2 9 1 b n Q i I F Z h b H V l P S J s M C I g L z 4 8 R W 5 0 c n k g V H l w Z T 0 i R m l s b E V y c m 9 y Q 2 9 k Z S I g V m F s d W U 9 I n N V b m t u b 3 d u I i A v P j x F b n R y e S B U e X B l P S J G a W x s Q 2 9 1 b n Q i I F Z h b H V l P S J s M T g w N D k i I C 8 + P E V u d H J 5 I F R 5 c G U 9 I k Z p b G x D b 2 x 1 b W 5 O Y W 1 l c y I g V m F s d W U 9 I n N b J n F 1 b 3 Q 7 b W V 0 Z X J p b m d Q b 2 l u d E l k J n F 1 b 3 Q 7 L C Z x d W 9 0 O 1 B y a W N l J n F 1 b 3 Q 7 L C Z x d W 9 0 O 0 R h d G 8 m c X V v d D s s J n F 1 b 3 Q 7 V G l k J n F 1 b 3 Q 7 X S I g L z 4 8 R W 5 0 c n k g V H l w Z T 0 i R m l s b F N 0 Y X R 1 c y I g V m F s d W U 9 I n N D b 2 1 w b G V 0 Z 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t Z X R l c m l u Z 1 B v a W 5 0 S W Q v Q 2 h h b m d l Z C B U e X B l L n t t Z X R l c m l u Z 1 B v a W 5 0 S W Q s M H 0 m c X V v d D s s J n F 1 b 3 Q 7 U 2 V j d G l v b j E v V G F y a W Z B b m R T d W J z Y 2 l w d G l v b l B y a W N l c 1 9 W M i 9 D a G F u Z 2 V k I F R 5 c G U x L n t Q c m l j Z S w x f S Z x d W 9 0 O y w m c X V v d D t T Z W N 0 a W 9 u M S 9 U Y X J p Z k F u Z F N 1 Y n N j a X B 0 a W 9 u U H J p Y 2 V z X 1 Y y L 0 N o Y W 5 n Z W Q g V H l w Z T E u e 0 R h d G 8 s M n 0 m c X V v d D s s J n F 1 b 3 Q 7 U 2 V j d G l v b j E v V G F y a W Z B b m R T d W J z Y 2 l w d G l v b l B y a W N l c 1 9 W M i 9 D a G F u Z 2 V k I F R 5 c G U x L n t U a W Q s M 3 0 m c X V v d D t d L C Z x d W 9 0 O 0 N v b H V t b k N v d W 5 0 J n F 1 b 3 Q 7 O j Q s J n F 1 b 3 Q 7 S 2 V 5 Q 2 9 s d W 1 u T m F t Z X M m c X V v d D s 6 W 1 0 s J n F 1 b 3 Q 7 Q 2 9 s d W 1 u S W R l b n R p d G l l c y Z x d W 9 0 O z p b J n F 1 b 3 Q 7 U 2 V j d G l v b j E v b W V 0 Z X J p b m d Q b 2 l u d E l k L 0 N o Y W 5 n Z W Q g V H l w Z S 5 7 b W V 0 Z X J p b m d Q b 2 l u d E l k L D B 9 J n F 1 b 3 Q 7 L C Z x d W 9 0 O 1 N l Y 3 R p b 2 4 x L 1 R h c m l m Q W 5 k U 3 V i c 2 N p c H R p b 2 5 Q c m l j Z X N f V j I v Q 2 h h b m d l Z C B U e X B l M S 5 7 U H J p Y 2 U s M X 0 m c X V v d D s s J n F 1 b 3 Q 7 U 2 V j d G l v b j E v V G F y a W Z B b m R T d W J z Y 2 l w d G l v b l B y a W N l c 1 9 W M i 9 D a G F u Z 2 V k I F R 5 c G U x L n t E Y X R v L D J 9 J n F 1 b 3 Q 7 L C Z x d W 9 0 O 1 N l Y 3 R p b 2 4 x L 1 R h c m l m Q W 5 k U 3 V i c 2 N p c H R p b 2 5 Q c m l j Z X N f V j I v Q 2 h h b m d l Z C B U e X B l M S 5 7 V G l k L D N 9 J n F 1 b 3 Q 7 X S w m c X V v d D t S Z W x h d G l v b n N o a X B J b m Z v J n F 1 b 3 Q 7 O l t d f S I g L z 4 8 L 1 N 0 Y W J s Z U V u d H J p Z X M + P C 9 J d G V t P j x J d G V t P j x J d G V t T G 9 j Y X R p b 2 4 + P E l 0 Z W 1 U e X B l P k Z v c m 1 1 b G E 8 L 0 l 0 Z W 1 U e X B l P j x J d G V t U G F 0 a D 5 T Z W N 0 a W 9 u M S 9 U Y X J p Z k F u Z F N 1 Y n N j a X B 0 a W 9 u U H J p Y 2 V z X 1 Y y L 1 N v d X J j Z T w v S X R l b V B h d G g + P C 9 J d G V t T G 9 j Y X R p b 2 4 + P F N 0 Y W J s Z U V u d H J p Z X M g L z 4 8 L 0 l 0 Z W 0 + P E l 0 Z W 0 + P E l 0 Z W 1 M b 2 N h d G l v b j 4 8 S X R l b V R 5 c G U + R m 9 y b X V s Y T w v S X R l b V R 5 c G U + P E l 0 Z W 1 Q Y X R o P l N l Y 3 R p b 2 4 x L 1 R h c m l m Q W 5 k U 3 V i c 2 N p c H R p b 2 5 Q c m l j Z X N f V j I v S W 5 2 b 2 t l Z C U y M E N 1 c 3 R v b S U y M E Z 1 b m N 0 a W 9 u P C 9 J d G V t U G F 0 a D 4 8 L 0 l 0 Z W 1 M b 2 N h d G l v b j 4 8 U 3 R h Y m x l R W 5 0 c m l l c y A v P j w v S X R l b T 4 8 S X R l b T 4 8 S X R l b U x v Y 2 F 0 a W 9 u P j x J d G V t V H l w Z T 5 G b 3 J t d W x h P C 9 J d G V t V H l w Z T 4 8 S X R l b V B h d G g + U 2 V j d G l v b j E v V G F y a W Z B b m R T d W J z Y 2 l w d G l v b l B y a W N l c 1 9 W M i 9 F e H B h b m R l Z C U y M G Z j b l R h c m l m Q W 5 k U 3 V i c 2 N p c H R p b 2 5 Q c m l j Z X M 8 L 0 l 0 Z W 1 Q Y X R o P j w v S X R l b U x v Y 2 F 0 a W 9 u P j x T d G F i b G V F b n R y a W V z I C 8 + P C 9 J d G V t P j x J d G V t P j x J d G V t T G 9 j Y X R p b 2 4 + P E l 0 Z W 1 U e X B l P k Z v c m 1 1 b G E 8 L 0 l 0 Z W 1 U e X B l P j x J d G V t U G F 0 a D 5 T Z W N 0 a W 9 u M S 9 U Y X J p Z k F u Z F N 1 Y n N j a X B 0 a W 9 u U H J p Y 2 V z X 1 Y y L 0 N o Y W 5 n Z W Q l M j B U e X B l P C 9 J d G V t U G F 0 a D 4 8 L 0 l 0 Z W 1 M b 2 N h d G l v b j 4 8 U 3 R h Y m x l R W 5 0 c m l l c y A v P j w v S X R l b T 4 8 S X R l b T 4 8 S X R l b U x v Y 2 F 0 a W 9 u P j x J d G V t V H l w Z T 5 G b 3 J t d W x h P C 9 J d G V t V H l w Z T 4 8 S X R l b V B h d G g + U 2 V j d G l v b j E v V G F y a W Z B b m R T d W J z Y 2 l w d G l v b l B y a W N l c 1 9 W M i 9 G a W x 0 Z X J l Z C U y M F J v d 3 M 8 L 0 l 0 Z W 1 Q Y X R o P j w v S X R l b U x v Y 2 F 0 a W 9 u P j x T d G F i b G V F b n R y a W V z I C 8 + P C 9 J d G V t P j x J d G V t P j x J d G V t T G 9 j Y X R p b 2 4 + P E l 0 Z W 1 U e X B l P k Z v c m 1 1 b G E 8 L 0 l 0 Z W 1 U e X B l P j x J d G V t U G F 0 a D 5 T Z W N 0 a W 9 u M S 9 r V 2 h f V 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T G 9 h Z G V k V G 9 B b m F s e X N p c 1 N l c n Z p Y 2 V z I i B W Y W x 1 Z T 0 i b D A i I C 8 + P E V u d H J 5 I F R 5 c G U 9 I l F 1 Z X J 5 S U Q i I F Z h b H V l P S J z O T E 3 Z T d m M T c t N z k w N i 0 0 M z V m L W E 4 M j Y t Y m F i M j U 3 M T B i N W Y 2 I i A v P j x F b n R y e S B U e X B l P S J G a W x s R X J y b 3 J D b 3 V u d C I g V m F s d W U 9 I m w w I i A v P j x F b n R y e S B U e X B l P S J G a W x s T G F z d F V w Z G F 0 Z W Q i I F Z h b H V l P S J k M j A y M y 0 w M S 0 y M l Q x M j o 1 M T o 1 N S 4 1 M T Y 0 M D U 4 W i I g L z 4 8 R W 5 0 c n k g V H l w Z T 0 i R m l s b E N v b H V t b l R 5 c G V z I i B W Y W x 1 Z T 0 i c 0 J n Q U F C U V V K Q 2 c 9 P S I g L z 4 8 R W 5 0 c n k g V H l w Z T 0 i R m l s b E N v b H V t b k 5 h b W V z I i B W Y W x 1 Z T 0 i c 1 s m c X V v d D t t Z X R l c m l u Z 1 B v a W 5 0 S W Q m c X V v d D s s J n F 1 b 3 Q 7 U 3 R h c n R E Y X R l J n F 1 b 3 Q 7 L C Z x d W 9 0 O 0 V u Z E R h d G U m c X V v d D s s J n F 1 b 3 Q 7 a 1 d o J n F 1 b 3 Q 7 L C Z x d W 9 0 O 1 J 1 b m 5 p b m d U b 3 R h b C Z x d W 9 0 O y w m c X V v d D t E Y X R v J n F 1 b 3 Q 7 L C Z x d W 9 0 O 1 R p Z C Z x d W 9 0 O 1 0 i I C 8 + P E V u d H J 5 I F R 5 c G U 9 I k Z p b G x T d G F 0 d X M i I F Z h b H V l P S J z Q 2 9 t c G x l d G U i I C 8 + P E V u d H J 5 I F R 5 c G U 9 I k Z p b G x F c n J v c k N v Z G U i I F Z h b H V l P S J z V W 5 r b m 9 3 b i I g L z 4 8 R W 5 0 c n k g V H l w Z T 0 i R m l s b E N v d W 5 0 I i B W Y W x 1 Z T 0 i b D E 3 O T k 4 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2 1 l d G V y a W 5 n U G 9 p b n R J Z C 9 D a G F u Z 2 V k I F R 5 c G U u e 2 1 l d G V y a W 5 n U G 9 p b n R J Z C w w f S Z x d W 9 0 O y w m c X V v d D t T Z W N 0 a W 9 u M S 9 r V 2 h f V j I v Q W R k Z W Q g Q 3 V z d G 9 t M y 5 7 U 3 R h c n R E Y X R l L D J 9 J n F 1 b 3 Q 7 L C Z x d W 9 0 O 1 N l Y 3 R p b 2 4 x L 2 t X a F 9 W M i 9 B Z G R l Z C B D d X N 0 b 2 0 0 L n t F b m R E Y X R l L D N 9 J n F 1 b 3 Q 7 L C Z x d W 9 0 O 1 N l Y 3 R p b 2 4 x L 2 t X a F 9 W M i 9 D a G F u Z 2 V k I F R 5 c G U u e 2 t X a C w z f S Z x d W 9 0 O y w m c X V v d D t T Z W N 0 a W 9 u M S 9 r V 2 h f V j I v Q 2 h h b m d l Z C B U e X B l L n t S d W 5 u a W 5 n V G 9 0 Y W w s N H 0 m c X V v d D s s J n F 1 b 3 Q 7 U 2 V j d G l v b j E v a 1 d o X 1 Y y L 0 N o Y W 5 n Z W Q g V H l w Z S 5 7 R G F 0 b y w 1 f S Z x d W 9 0 O y w m c X V v d D t T Z W N 0 a W 9 u M S 9 r V 2 h f V j I v Q 2 h h b m d l Z C B U e X B l L n t U a W Q s N n 0 m c X V v d D t d L C Z x d W 9 0 O 0 N v b H V t b k N v d W 5 0 J n F 1 b 3 Q 7 O j c s J n F 1 b 3 Q 7 S 2 V 5 Q 2 9 s d W 1 u T m F t Z X M m c X V v d D s 6 W 1 0 s J n F 1 b 3 Q 7 Q 2 9 s d W 1 u S W R l b n R p d G l l c y Z x d W 9 0 O z p b J n F 1 b 3 Q 7 U 2 V j d G l v b j E v b W V 0 Z X J p b m d Q b 2 l u d E l k L 0 N o Y W 5 n Z W Q g V H l w Z S 5 7 b W V 0 Z X J p b m d Q b 2 l u d E l k L D B 9 J n F 1 b 3 Q 7 L C Z x d W 9 0 O 1 N l Y 3 R p b 2 4 x L 2 t X a F 9 W M i 9 B Z G R l Z C B D d X N 0 b 2 0 z L n t T d G F y d E R h d G U s M n 0 m c X V v d D s s J n F 1 b 3 Q 7 U 2 V j d G l v b j E v a 1 d o X 1 Y y L 0 F k Z G V k I E N 1 c 3 R v b T Q u e 0 V u Z E R h d G U s M 3 0 m c X V v d D s s J n F 1 b 3 Q 7 U 2 V j d G l v b j E v a 1 d o X 1 Y y L 0 N o Y W 5 n Z W Q g V H l w Z S 5 7 a 1 d o L D N 9 J n F 1 b 3 Q 7 L C Z x d W 9 0 O 1 N l Y 3 R p b 2 4 x L 2 t X a F 9 W M i 9 D a G F u Z 2 V k I F R 5 c G U u e 1 J 1 b m 5 p b m d U b 3 R h b C w 0 f S Z x d W 9 0 O y w m c X V v d D t T Z W N 0 a W 9 u M S 9 r V 2 h f V j I v Q 2 h h b m d l Z C B U e X B l L n t E Y X R v L D V 9 J n F 1 b 3 Q 7 L C Z x d W 9 0 O 1 N l Y 3 R p b 2 4 x L 2 t X a F 9 W M i 9 D a G F u Z 2 V k I F R 5 c G U u e 1 R p Z C w 2 f S Z x d W 9 0 O 1 0 s J n F 1 b 3 Q 7 U m V s Y X R p b 2 5 z a G l w S W 5 m b y Z x d W 9 0 O z p b X X 0 i I C 8 + P C 9 T d G F i b G V F b n R y a W V z P j w v S X R l b T 4 8 S X R l b T 4 8 S X R l b U x v Y 2 F 0 a W 9 u P j x J d G V t V H l w Z T 5 G b 3 J t d W x h P C 9 J d G V t V H l w Z T 4 8 S X R l b V B h d G g + U 2 V j d G l v b j E v a 1 d o X 1 Y y L 1 N v d X J j Z T w v S X R l b V B h d G g + P C 9 J d G V t T G 9 j Y X R p b 2 4 + P F N 0 Y W J s Z U V u d H J p Z X M g L z 4 8 L 0 l 0 Z W 0 + P E l 0 Z W 0 + P E l 0 Z W 1 M b 2 N h d G l v b j 4 8 S X R l b V R 5 c G U + R m 9 y b X V s Y T w v S X R l b V R 5 c G U + P E l 0 Z W 1 Q Y X R o P l N l Y 3 R p b 2 4 x L 2 t X a F 9 W M i 9 J b n Z v a 2 V k J T I w Q 3 V z d G 9 t J T I w R n V u Y 3 R p b 2 4 8 L 0 l 0 Z W 1 Q Y X R o P j w v S X R l b U x v Y 2 F 0 a W 9 u P j x T d G F i b G V F b n R y a W V z I C 8 + P C 9 J d G V t P j x J d G V t P j x J d G V t T G 9 j Y X R p b 2 4 + P E l 0 Z W 1 U e X B l P k Z v c m 1 1 b G E 8 L 0 l 0 Z W 1 U e X B l P j x J d G V t U G F 0 a D 5 T Z W N 0 a W 9 u M S 9 r V 2 h f V j I v R X h w Y W 5 k Z W Q l M j B m Y 2 5 r V 2 g 8 L 0 l 0 Z W 1 Q Y X R o P j w v S X R l b U x v Y 2 F 0 a W 9 u P j x T d G F i b G V F b n R y a W V z I C 8 + P C 9 J d G V t P j x J d G V t P j x J d G V t T G 9 j Y X R p b 2 4 + P E l 0 Z W 1 U e X B l P k Z v c m 1 1 b G E 8 L 0 l 0 Z W 1 U e X B l P j x J d G V t U G F 0 a D 5 T Z W N 0 a W 9 u M S 9 F b H N w b 3 R Q c m l j Z X N f V j I v Q W R k Z W Q l M j B D d X N 0 b 2 0 8 L 0 l 0 Z W 1 Q Y X R o P j w v S X R l b U x v Y 2 F 0 a W 9 u P j x T d G F i b G V F b n R y a W V z I C 8 + P C 9 J d G V t P j x J d G V t P j x J d G V t T G 9 j Y X R p b 2 4 + P E l 0 Z W 1 U e X B l P k Z v c m 1 1 b G E 8 L 0 l 0 Z W 1 U e X B l P j x J d G V t U G F 0 a D 5 T Z W N 0 a W 9 u M S 9 F b H N w b 3 R Q c m l j Z X N f V j I v Q W R k Z W Q l M j B D d X N 0 b 2 0 x P C 9 J d G V t U G F 0 a D 4 8 L 0 l 0 Z W 1 M b 2 N h d G l v b j 4 8 U 3 R h Y m x l R W 5 0 c m l l c y A v P j w v S X R l b T 4 8 S X R l b T 4 8 S X R l b U x v Y 2 F 0 a W 9 u P j x J d G V t V H l w Z T 5 G b 3 J t d W x h P C 9 J d G V t V H l w Z T 4 8 S X R l b V B h d G g + U 2 V j d G l v b j E v R W x z c G 9 0 U H J p Y 2 V z X 1 Y y L 1 J l b W 9 2 Z W Q l M j B D b 2 x 1 b W 5 z M j w v S X R l b V B h d G g + P C 9 J d G V t T G 9 j Y X R p b 2 4 + P F N 0 Y W J s Z U V u d H J p Z X M g L z 4 8 L 0 l 0 Z W 0 + P E l 0 Z W 0 + P E l 0 Z W 1 M b 2 N h d G l v b j 4 8 S X R l b V R 5 c G U + R m 9 y b X V s Y T w v S X R l b V R 5 c G U + P E l 0 Z W 1 Q Y X R o P l N l Y 3 R p b 2 4 x L 1 R h c m l m Q W 5 k U 3 V i c 2 N p c H R p b 2 5 Q c m l j Z X N f V j I v Q W R k Z W Q l M j B D d X N 0 b 2 0 8 L 0 l 0 Z W 1 Q Y X R o P j w v S X R l b U x v Y 2 F 0 a W 9 u P j x T d G F i b G V F b n R y a W V z I C 8 + P C 9 J d G V t P j x J d G V t P j x J d G V t T G 9 j Y X R p b 2 4 + P E l 0 Z W 1 U e X B l P k Z v c m 1 1 b G E 8 L 0 l 0 Z W 1 U e X B l P j x J d G V t U G F 0 a D 5 T Z W N 0 a W 9 u M S 9 U Y X J p Z k F u Z F N 1 Y n N j a X B 0 a W 9 u U H J p Y 2 V z X 1 Y y L 0 F k Z G V k J T I w Q 3 V z d G 9 t M T w v S X R l b V B h d G g + P C 9 J d G V t T G 9 j Y X R p b 2 4 + P F N 0 Y W J s Z U V u d H J p Z X M g L z 4 8 L 0 l 0 Z W 0 + P E l 0 Z W 0 + P E l 0 Z W 1 M b 2 N h d G l v b j 4 8 S X R l b V R 5 c G U + R m 9 y b X V s Y T w v S X R l b V R 5 c G U + P E l 0 Z W 1 Q Y X R o P l N l Y 3 R p b 2 4 x L 1 R h c m l m Q W 5 k U 3 V i c 2 N p c H R p b 2 5 Q c m l j Z X N f V j I v U m V t b 3 Z l Z C U y M E N v b H V t b n M 8 L 0 l 0 Z W 1 Q Y X R o P j w v S X R l b U x v Y 2 F 0 a W 9 u P j x T d G F i b G V F b n R y a W V z I C 8 + P C 9 J d G V t P j x J d G V t P j x J d G V t T G 9 j Y X R p b 2 4 + P E l 0 Z W 1 U e X B l P k Z v c m 1 1 b G E 8 L 0 l 0 Z W 1 U e X B l P j x J d G V t U G F 0 a D 5 T Z W N 0 a W 9 u M S 9 r V 2 h f V j I v Q W R k Z W Q l M j B D d X N 0 b 2 0 8 L 0 l 0 Z W 1 Q Y X R o P j w v S X R l b U x v Y 2 F 0 a W 9 u P j x T d G F i b G V F b n R y a W V z I C 8 + P C 9 J d G V t P j x J d G V t P j x J d G V t T G 9 j Y X R p b 2 4 + P E l 0 Z W 1 U e X B l P k Z v c m 1 1 b G E 8 L 0 l 0 Z W 1 U e X B l P j x J d G V t U G F 0 a D 5 T Z W N 0 a W 9 u M S 9 r V 2 h f V j I v Q W R k Z W Q l M j B D d X N 0 b 2 0 x P C 9 J d G V t U G F 0 a D 4 8 L 0 l 0 Z W 1 M b 2 N h d G l v b j 4 8 U 3 R h Y m x l R W 5 0 c m l l c y A v P j w v S X R l b T 4 8 S X R l b T 4 8 S X R l b U x v Y 2 F 0 a W 9 u P j x J d G V t V H l w Z T 5 G b 3 J t d W x h P C 9 J d G V t V H l w Z T 4 8 S X R l b V B h d G g + U 2 V j d G l v b j E v a 1 d o X 1 Y y L 1 J l b W 9 2 Z W Q l M j B D b 2 x 1 b W 5 z P C 9 J d G V t U G F 0 a D 4 8 L 0 l 0 Z W 1 M b 2 N h d G l v b j 4 8 U 3 R h Y m x l R W 5 0 c m l l c y A v P j w v S X R l b T 4 8 S X R l b T 4 8 S X R l b U x v Y 2 F 0 a W 9 u P j x J d G V t V H l w Z T 5 G b 3 J t d W x h P C 9 J d G V t V H l w Z T 4 8 S X R l b V B h d G g + U 2 V j d G l v b j E v a 1 d o X 1 Y y L 0 N o Y W 5 n Z W Q l M j B U e X B l P C 9 J d G V t U G F 0 a D 4 8 L 0 l 0 Z W 1 M b 2 N h d G l v b j 4 8 U 3 R h Y m x l R W 5 0 c m l l c y A v P j w v S X R l b T 4 8 S X R l b T 4 8 S X R l b U x v Y 2 F 0 a W 9 u P j x J d G V t V H l w Z T 5 G b 3 J t d W x h P C 9 J d G V t V H l w Z T 4 8 S X R l b V B h d G g + U 2 V j d G l v b j E v V G F y a W Z B b m R T d W J z Y 2 l w d G l v b l B y a W N l c 1 9 W M i 9 D a G F u Z 2 V k J T I w V H l w Z T E 8 L 0 l 0 Z W 1 Q Y X R o P j w v S X R l b U x v Y 2 F 0 a W 9 u P j x T d G F i b G V F b n R y a W V z I C 8 + P C 9 J d G V t P j x J d G V t P j x J d G V t T G 9 j Y X R p b 2 4 + P E l 0 Z W 1 U e X B l P k Z v c m 1 1 b G E 8 L 0 l 0 Z W 1 U e X B l P j x J d G V t U G F 0 a D 5 T Z W N 0 a W 9 u M S 9 F b H N w b 3 R Q c m l j Z X N f V j I v Q 2 h h b m d l Z C U y M F R 5 c G U x P C 9 J d G V t U G F 0 a D 4 8 L 0 l 0 Z W 1 M b 2 N h d G l v b j 4 8 U 3 R h Y m x l R W 5 0 c m l l c y A v P j w v S X R l b T 4 8 S X R l b T 4 8 S X R l b U x v Y 2 F 0 a W 9 u P j x J d G V t V H l w Z T 5 G b 3 J t d W x h P C 9 J d G V t V H l w Z T 4 8 S X R l b V B h d G g + U 2 V j d G l v b j E v V X N l c k l u Z m 9 E Z X R h a W x l Z C 9 N Z X R l c m l u Z 0 R h d G E 8 L 0 l 0 Z W 1 Q Y X R o P j w v S X R l b U x v Y 2 F 0 a W 9 u P j x T d G F i b G V F b n R y a W V z I C 8 + P C 9 J d G V t P j x J d G V t P j x J d G V t T G 9 j Y X R p b 2 4 + P E l 0 Z W 1 U e X B l P k Z v c m 1 1 b G E 8 L 0 l 0 Z W 1 U e X B l P j x J d G V t U G F 0 a D 5 T Z W N 0 a W 9 u M S 9 V c 2 V y S W 5 m b 0 R l d G F p b G V k L 3 J l c 3 V s d D w v S X R l b V B h d G g + P C 9 J d G V t T G 9 j Y X R p b 2 4 + P F N 0 Y W J s Z U V u d H J p Z X M g L z 4 8 L 0 l 0 Z W 0 + P E l 0 Z W 0 + P E l 0 Z W 1 M b 2 N h d G l v b j 4 8 S X R l b V R 5 c G U + R m 9 y b X V s Y T w v S X R l b V R 5 c G U + P E l 0 Z W 1 Q Y X R o P l N l Y 3 R p b 2 4 x L 1 V z Z X J J b m Z v R G V 0 Y W l s Z W Q v Q 2 9 u d m V y d G V k J T I w d G 8 l M j B U Y W J s Z T w v S X R l b V B h d G g + P C 9 J d G V t T G 9 j Y X R p b 2 4 + P F N 0 Y W J s Z U V u d H J p Z X M g L z 4 8 L 0 l 0 Z W 0 + P E l 0 Z W 0 + P E l 0 Z W 1 M b 2 N h d G l v b j 4 8 S X R l b V R 5 c G U + R m 9 y b X V s Y T w v S X R l b V R 5 c G U + P E l 0 Z W 1 Q Y X R o P l N l Y 3 R p b 2 4 x L 1 V z Z X J J b m Z v R G V 0 Y W l s Z W Q v R X h w Y W 5 k Z W Q l M j B D b 2 x 1 b W 4 x P C 9 J d G V t U G F 0 a D 4 8 L 0 l 0 Z W 1 M b 2 N h d G l v b j 4 8 U 3 R h Y m x l R W 5 0 c m l l c y A v P j w v S X R l b T 4 8 S X R l b T 4 8 S X R l b U x v Y 2 F 0 a W 9 u P j x J d G V t V H l w Z T 5 G b 3 J t d W x h P C 9 J d G V t V H l w Z T 4 8 S X R l b V B h d G g + U 2 V j d G l v b j E v V X N l c k l u Z m 9 E Z X R h a W x l Z C 9 D a G F u Z 2 V k J T I w V H l w Z T w v S X R l b V B h d G g + P C 9 J d G V t T G 9 j Y X R p b 2 4 + P F N 0 Y W J s Z U V u d H J p Z X M g L z 4 8 L 0 l 0 Z W 0 + P E l 0 Z W 0 + P E l 0 Z W 1 M b 2 N h d G l v b j 4 8 S X R l b V R 5 c G U + R m 9 y b X V s Y T w v S X R l b V R 5 c G U + P E l 0 Z W 1 Q Y X R o P l N l Y 3 R p b 2 4 x L 2 t X a F 9 W M i 9 u d W 1 E Y X l z P C 9 J d G V t U G F 0 a D 4 8 L 0 l 0 Z W 1 M b 2 N h d G l v b j 4 8 U 3 R h Y m x l R W 5 0 c m l l c y A v P j w v S X R l b T 4 8 S X R l b T 4 8 S X R l b U x v Y 2 F 0 a W 9 u P j x J d G V t V H l w Z T 5 G b 3 J t d W x h P C 9 J d G V t V H l w Z T 4 8 S X R l b V B h d G g + U 2 V j d G l v b j E v a 1 d o X 1 Y y L 2 5 1 b V B l c m l v Z H M 8 L 0 l 0 Z W 1 Q Y X R o P j w v S X R l b U x v Y 2 F 0 a W 9 u P j x T d G F i b G V F b n R y a W V z I C 8 + P C 9 J d G V t P j x J d G V t P j x J d G V t T G 9 j Y X R p b 2 4 + P E l 0 Z W 1 U e X B l P k Z v c m 1 1 b G E 8 L 0 l 0 Z W 1 U e X B l P j x J d G V t U G F 0 a D 5 T Z W N 0 a W 9 u M S 9 r V 2 h f V j I v c G V y a W 9 k T G l z d D w v S X R l b V B h d G g + P C 9 J d G V t T G 9 j Y X R p b 2 4 + P F N 0 Y W J s Z U V u d H J p Z X M g L z 4 8 L 0 l 0 Z W 0 + P E l 0 Z W 0 + P E l 0 Z W 1 M b 2 N h d G l v b j 4 8 S X R l b V R 5 c G U + R m 9 y b X V s Y T w v S X R l b V R 5 c G U + P E l 0 Z W 1 Q Y X R o P l N l Y 3 R p b 2 4 x L 2 t X a F 9 W M i 9 B Z G R l Z C U y M E N 1 c 3 R v b T I 8 L 0 l 0 Z W 1 Q Y X R o P j w v S X R l b U x v Y 2 F 0 a W 9 u P j x T d G F i b G V F b n R y a W V z I C 8 + P C 9 J d G V t P j x J d G V t P j x J d G V t T G 9 j Y X R p b 2 4 + P E l 0 Z W 1 U e X B l P k Z v c m 1 1 b G E 8 L 0 l 0 Z W 1 U e X B l P j x J d G V t U G F 0 a D 5 T Z W N 0 a W 9 u M S 9 r V 2 h f V j I v R X h w Y W 5 k Z W Q l M j B Q Z X J p b 2 Q 8 L 0 l 0 Z W 1 Q Y X R o P j w v S X R l b U x v Y 2 F 0 a W 9 u P j x T d G F i b G V F b n R y a W V z I C 8 + P C 9 J d G V t P j x J d G V t P j x J d G V t T G 9 j Y X R p b 2 4 + P E l 0 Z W 1 U e X B l P k Z v c m 1 1 b G E 8 L 0 l 0 Z W 1 U e X B l P j x J d G V t U G F 0 a D 5 T Z W N 0 a W 9 u M S 9 r V 2 h f V j I v Q W R k Z W Q l M j B D d X N 0 b 2 0 z P C 9 J d G V t U G F 0 a D 4 8 L 0 l 0 Z W 1 M b 2 N h d G l v b j 4 8 U 3 R h Y m x l R W 5 0 c m l l c y A v P j w v S X R l b T 4 8 S X R l b T 4 8 S X R l b U x v Y 2 F 0 a W 9 u P j x J d G V t V H l w Z T 5 G b 3 J t d W x h P C 9 J d G V t V H l w Z T 4 8 S X R l b V B h d G g + U 2 V j d G l v b j E v a 1 d o X 1 Y y L 0 F k Z G V k J T I w Q 3 V z d G 9 t N D w v S X R l b V B h d G g + P C 9 J d G V t T G 9 j Y X R p b 2 4 + P F N 0 Y W J s Z U V u d H J p Z X M g L z 4 8 L 0 l 0 Z W 0 + P E l 0 Z W 0 + P E l 0 Z W 1 M b 2 N h d G l v b j 4 8 S X R l b V R 5 c G U + R m 9 y b X V s Y T w v S X R l b V R 5 c G U + P E l 0 Z W 1 Q Y X R o P l N l Y 3 R p b 2 4 x L 2 t X a F 9 W M i 9 S Z W 1 v d m V k J T I w Q 2 9 s d W 1 u c z E 8 L 0 l 0 Z W 1 Q Y X R o P j w v S X R l b U x v Y 2 F 0 a W 9 u P j x T d G F i b G V F b n R y a W V z I C 8 + P C 9 J d G V t P j x J d G V t P j x J d G V t T G 9 j Y X R p b 2 4 + P E l 0 Z W 1 U e X B l P k Z v c m 1 1 b G E 8 L 0 l 0 Z W 1 U e X B l P j x J d G V t U G F 0 a D 5 T Z W N 0 a W 9 u M S 9 F b H N w b 3 R Q c m l j Z X N f V j I v Y m F z Z U Z p b H R l c n M 8 L 0 l 0 Z W 1 Q Y X R o P j w v S X R l b U x v Y 2 F 0 a W 9 u P j x T d G F i b G V F b n R y a W V z I C 8 + P C 9 J d G V t P j w v S X R l b X M + P C 9 M b 2 N h b F B h Y 2 t h Z 2 V N Z X R h Z G F 0 Y U Z p b G U + F g A A A F B L B Q Y A A A A A A A A A A A A A A A A A A A A A A A D a A A A A A Q A A A N C M n d 8 B F d E R j H o A w E / C l + s B A A A A M J Z k V K h K M 0 C Y z r u 0 o Y 7 V m Q A A A A A C A A A A A A A D Z g A A w A A A A B A A A A B U N p B P R 9 c V k 1 4 T w i Q G X s h r A A A A A A S A A A C g A A A A E A A A A I u d H x U y E c 8 y / f S n H d O J Y b V Q A A A A i 9 b A E t E p 4 u y H i z H H n L A c N s U w W r 6 1 j 5 j K / F 8 j 5 f o 8 A W R U m b h / N v c d o G r e W X H p B K w W R f f d / Q f 0 x q L S v 6 6 B d 1 U 2 z W E H a q U y E 1 g S g a m + P b I A q 8 k U A A A A o 9 U p 5 q q L M k Q 3 N 6 o g O b m D M z N r / Q A = < / D a t a M a s h u p > 
</file>

<file path=customXml/item16.xml><?xml version="1.0" encoding="utf-8"?>
<?mso-contentType ?>
<SharedContentType xmlns="Microsoft.SharePoint.Taxonomy.ContentTypeSync" SourceId="ab2600de-030e-40a3-a341-c72395049305" ContentTypeId="0x010100DCD90FCC66DA8F4C882C689D6817D41B" PreviousValue="false"/>
</file>

<file path=customXml/item17.xml>��< ? x m l   v e r s i o n = " 1 . 0 "   e n c o d i n g = " U T F - 1 6 " ? > < G e m i n i   x m l n s = " h t t p : / / g e m i n i / p i v o t c u s t o m i z a t i o n / 7 2 3 c b 8 7 6 - c 2 a a - 4 1 2 8 - 9 8 c a - 0 6 7 9 6 7 6 c 0 c 5 d " > < 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t b l F a s t P r i s " > < C u s t o m C o n t e n t > < ! [ C D A T A [ < T a b l e W i d g e t G r i d S e r i a l i z a t i o n   x m l n s : x s d = " h t t p : / / w w w . w 3 . o r g / 2 0 0 1 / X M L S c h e m a "   x m l n s : x s i = " h t t p : / / w w w . w 3 . o r g / 2 0 0 1 / X M L S c h e m a - i n s t a n c e " > < C o l u m n S u g g e s t e d T y p e   / > < C o l u m n F o r m a t   / > < C o l u m n A c c u r a c y   / > < C o l u m n C u r r e n c y S y m b o l   / > < C o l u m n P o s i t i v e P a t t e r n   / > < C o l u m n N e g a t i v e P a t t e r n   / > < C o l u m n W i d t h s > < i t e m > < k e y > < s t r i n g > F a s t P r i s < / s t r i n g > < / k e y > < v a l u e > < i n t > 1 0 3 < / i n t > < / v a l u e > < / i t e m > < / C o l u m n W i d t h s > < C o l u m n D i s p l a y I n d e x > < i t e m > < k e y > < s t r i n g > F a s t P r i s < / 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b a 2 b 8 c 3 b - 7 f 2 2 - 4 3 8 e - 8 3 e 6 - f c 4 e d e d 9 6 b 9 6 " > < 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 1 9 5 < / 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K e y V a l u e O f s t r i n g S a n d b o x E d i t o r . M e a s u r e G r i d S t a t e S c d E 3 5 R y > < K e y > T a r i f A n d S u b s c i p t i o n P r i c e s _ V 2 _ 0 1 e e e 9 9 1 - 5 3 e 6 - 4 0 1 c - 8 9 9 3 - 0 2 7 c 9 a 7 1 5 f 8 5 < / K e y > < V a l u e   x m l n s : a = " h t t p : / / s c h e m a s . d a t a c o n t r a c t . o r g / 2 0 0 4 / 0 7 / M i c r o s o f t . A n a l y s i s S e r v i c e s . C o m m o n " > < a : H a s F o c u s > t r u e < / a : H a s F o c u s > < a : S i z e A t D p i 9 6 > 1 1 3 < / a : S i z e A t D p i 9 6 > < a : V i s i b l e > t r u e < / a : V i s i b l e > < / V a l u e > < / K e y V a l u e O f s t r i n g S a n d b o x E d i t o r . M e a s u r e G r i d S t a t e S c d E 3 5 R y > < K e y V a l u e O f s t r i n g S a n d b o x E d i t o r . M e a s u r e G r i d S t a t e S c d E 3 5 R y > < K e y > k W h _ V 2 _ 7 8 1 b 3 5 f c - 6 7 b 5 - 4 f 5 6 - a e f 6 - 5 d a 2 a 9 7 e c b 2 5 < / K e y > < V a l u e   x m l n s : a = " h t t p : / / s c h e m a s . d a t a c o n t r a c t . o r g / 2 0 0 4 / 0 7 / M i c r o s o f t . A n a l y s i s S e r v i c e s . C o m m o n " > < a : H a s F o c u s > t r u e < / a : H a s F o c u s > < a : S i z e A t D p i 9 6 > 1 1 7 < / a : S i z e A t D p i 9 6 > < a : V i s i b l e > t r u e < / a : V i s i b l e > < / V a l u e > < / K e y V a l u e O f s t r i n g S a n d b o x E d i t o r . M e a s u r e G r i d S t a t e S c d E 3 5 R y > < K e y V a l u e O f s t r i n g S a n d b o x E d i t o r . M e a s u r e G r i d S t a t e S c d E 3 5 R y > < K e y > E l s p o t P r i c e s _ V 2 _ e 4 5 2 9 2 2 a - 1 2 9 c - 4 4 c a - 8 c 8 7 - b 9 5 c b 9 d 4 7 d b c < / K e y > < V a l u e   x m l n s : a = " h t t p : / / s c h e m a s . d a t a c o n t r a c t . o r g / 2 0 0 4 / 0 7 / M i c r o s o f t . A n a l y s i s S e r v i c e s . C o m m o n " > < a : H a s F o c u s > t r u e < / a : H a s F o c u s > < a : S i z e A t D p i 9 6 > 1 1 7 < / a : S i z e A t D p i 9 6 > < a : V i s i b l e > t r u e < / a : V i s i b l e > < / V a l u e > < / K e y V a l u e O f s t r i n g S a n d b o x E d i t o r . M e a s u r e G r i d S t a t e S c d E 3 5 R y > < K e y V a l u e O f s t r i n g S a n d b o x E d i t o r . M e a s u r e G r i d S t a t e S c d E 3 5 R y > < K e y > t b l E l a f g i f t < / K e y > < V a l u e   x m l n s : a = " h t t p : / / s c h e m a s . d a t a c o n t r a c t . o r g / 2 0 0 4 / 0 7 / M i c r o s o f t . A n a l y s i s S e r v i c e s . C o m m o n " > < a : H a s F o c u s > t r u e < / a : H a s F o c u s > < a : S i z e A t D p i 9 6 > 1 2 8 < / a : S i z e A t D p i 9 6 > < a : V i s i b l e > t r u e < / a : V i s i b l e > < / V a l u e > < / K e y V a l u e O f s t r i n g S a n d b o x E d i t o r . M e a s u r e G r i d S t a t e S c d E 3 5 R y > < K e y V a l u e O f s t r i n g S a n d b o x E d i t o r . M e a s u r e G r i d S t a t e S c d E 3 5 R y > < K e y > t b l F a s t P r i s 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7.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28.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JAURFEXSENNN-89664534-104432</_dlc_DocId>
    <MediaLengthInSeconds xmlns="4f131648-05fd-445d-ae07-81815404d8f0" xsi:nil="true"/>
    <_dlc_DocIdUrl xmlns="5b4bcb01-5e81-4cd0-8810-11a66d0eeb77">
      <Url>https://niras.sharepoint.com/sites/10071.AREABU/_layouts/15/DocIdRedir.aspx?ID=JAURFEXSENNN-89664534-104432</Url>
      <Description>JAURFEXSENNN-89664534-104432</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lcf76f155ced4ddcb4097134ff3c332f xmlns="4f131648-05fd-445d-ae07-81815404d8f0">
      <Terms xmlns="http://schemas.microsoft.com/office/infopath/2007/PartnerControls"/>
    </lcf76f155ced4ddcb4097134ff3c332f>
    <NIRASOnFrontPage xmlns="36389baf-d775-4142-9ba9-987d54fbb0d5">false</NIRASOnFrontPage>
  </documentManagement>
</p:properties>
</file>

<file path=customXml/item29.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3.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 2 0 2 3 - 0 2 - 2 4 T 1 5 : 2 1 : 3 8 . 3 9 1 4 7 5 3 + 0 1 : 0 0 < / L a s t P r o c e s s e d T i m e > < / D a t a M o d e l i n g S a n d b o x . S e r i a l i z e d S a n d b o x E r r o r C a c h e > ] ] > < / C u s t o m C o n t e n t > < / G e m i n i > 
</file>

<file path=customXml/item31.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32.xml>��< ? x m l   v e r s i o n = " 1 . 0 "   e n c o d i n g = " U T F - 1 6 " ? > < G e m i n i   x m l n s = " h t t p : / / g e m i n i / p i v o t c u s t o m i z a t i o n / S a n d b o x N o n E m p t y " > < C u s t o m C o n t e n t > < ! [ C D A T A [ 1 ] ] > < / C u s t o m C o n t e n t > < / G e m i n i > 
</file>

<file path=customXml/item33.xml>��< ? x m l   v e r s i o n = " 1 . 0 "   e n c o d i n g = " U T F - 1 6 " ? > < G e m i n i   x m l n s = " h t t p : / / g e m i n i / p i v o t c u s t o m i z a t i o n / P o w e r P i v o t V e r s i o n " > < C u s t o m C o n t e n t > < ! [ C D A T A [ 2 0 1 5 . 1 3 0 . 1 6 0 5 . 9 1 3 ] ] > < / C u s t o m C o n t e n t > < / G e m i n i > 
</file>

<file path=customXml/item34.xml>��< ? x m l   v e r s i o n = " 1 . 0 "   e n c o d i n g = " U T F - 1 6 " ? > < G e m i n i   x m l n s = " h t t p : / / g e m i n i / p i v o t c u s t o m i z a t i o n / T a b l e O r d e r " > < C u s t o m C o n t e n t > < ! [ C D A T A [ D i m T i d , D i m K a l e n d e r _ f 7 f 9 f 0 3 c - 2 c e e - 4 d 8 9 - 8 d 0 5 - 1 8 b 6 9 5 9 5 f a c 8 , U s e r I n f o D e t a i l e d _ 1 0 e b 5 a 1 0 - 2 1 f 8 - 4 d 7 1 - 9 4 6 8 - d 0 8 0 8 5 3 3 4 5 e 1 , O u t p u t P a r a m e t e r T a b l e _ d 7 6 e d 1 b 2 - 2 4 d 7 - 4 b 5 d - a 7 e 9 - 4 1 e b 2 2 3 2 7 b b 7 , E l s p o t P r i c e s _ V 2 _ e 4 5 2 9 2 2 a - 1 2 9 c - 4 4 c a - 8 c 8 7 - b 9 5 c b 9 d 4 7 d b c , T a r i f A n d S u b s c i p t i o n P r i c e s _ V 2 _ 0 1 e e e 9 9 1 - 5 3 e 6 - 4 0 1 c - 8 9 9 3 - 0 2 7 c 9 a 7 1 5 f 8 5 , k W h _ V 2 _ 7 8 1 b 3 5 f c - 6 7 b 5 - 4 f 5 6 - a e f 6 - 5 d a 2 a 9 7 e c b 2 5 , t b l E l a f g i f t , t b l F a s t P r i s ] ] > < / C u s t o m C o n t e n t > < / G e m i n i > 
</file>

<file path=customXml/item35.xml>��< ? x m l   v e r s i o n = " 1 . 0 "   e n c o d i n g = " U T F - 1 6 " ? > < G e m i n i   x m l n s = " h t t p : / / g e m i n i / p i v o t c u s t o m i z a t i o n / M a n u a l C a l c M o d e " > < C u s t o m C o n t e n t > < ! [ C D A T A [ F a l s e ] ] > < / C u s t o m C o n t e n t > < / G e m i n i > 
</file>

<file path=customXml/item36.xml>��< ? x m l   v e r s i o n = " 1 . 0 "   e n c o d i n g = " U T F - 1 6 " ? > < G e m i n i   x m l n s = " h t t p : / / g e m i n i / p i v o t c u s t o m i z a t i o n / C l i e n t W i n d o w X M L " > < C u s t o m C o n t e n t > < ! [ C D A T A [ D i m K a l e n d e r _ f 7 f 9 f 0 3 c - 2 c e e - 4 d 8 9 - 8 d 0 5 - 1 8 b 6 9 5 9 5 f a c 8 ] ] > < / C u s t o m C o n t e n t > < / G e m i n i > 
</file>

<file path=customXml/item3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 C o l u m n s \ T i d F o r m a t 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 t b l F a s t P r i s 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 t b l F a s t P r i s 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 C o l u m n s \ F a s t P r i s 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 E l s p o t P r i c e s _ V 2 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 E l s p o t P r i c e s _ V 2 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 k W h _ V 2 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 k W h _ V 2 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 C o l u m n s \ R u n n i n g T o t a l < / 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 t b l E l a f g i f t 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 t b l E l a f g i f t 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 C o l u m n s \ F r a < / K e y > < / a : K e y > < a : V a l u e   i : t y p e = " T a b l e W i d g e t B a s e V i e w S t a t e " / > < / a : K e y V a l u e O f D i a g r a m O b j e c t K e y a n y T y p e z b w N T n L X > < a : K e y V a l u e O f D i a g r a m O b j e c t K e y a n y T y p e z b w N T n L X > < a : K e y > < K e y > C o l u m n s \ T i l < / K e y > < / a : K e y > < a : V a l u e   i : t y p e = " T a b l e W i d g e t B a s e V i e w S t a t e " / > < / a : K e y V a l u e O f D i a g r a m O b j e c t K e y a n y T y p e z b w N T n L X > < a : K e y V a l u e O f D i a g r a m O b j e c t K e y a n y T y p e z b w N T n L X > < a : K e y > < K e y > C o l u m n s \ P r i s 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 T a r i f A n d S u b s c i p t i o n P r i c e s _ V 2 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 T a r i f A n d S u b s c i p t i o n P r i c e s _ V 2 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8.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D i m T i d " > < C u s t o m C o n t e n t > < ! [ C D A T A [ < T a b l e W i d g e t G r i d S e r i a l i z a t i o n   x m l n s : x s d = " h t t p : / / w w w . w 3 . o r g / 2 0 0 1 / X M L S c h e m a "   x m l n s : x s i = " h t t p : / / w w w . w 3 . o r g / 2 0 0 1 / X M L S c h e m a - i n s t a n c e " > < C o l u m n S u g g e s t e d T y p e > < i t e m > < k e y > < s t r i n g > T i d < / s t r i n g > < / k e y > < v a l u e > < s t r i n g > E m p t y < / s t r i n g > < / v a l u e > < / i t e m > < / C o l u m n S u g g e s t e d T y p e > < C o l u m n F o r m a t   / > < C o l u m n A c c u r a c y   / > < C o l u m n C u r r e n c y S y m b o l   / > < C o l u m n P o s i t i v e P a t t e r n   / > < C o l u m n N e g a t i v e P a t t e r n   / > < C o l u m n W i d t h s > < i t e m > < k e y > < s t r i n g > T i d < / s t r i n g > < / k e y > < v a l u e > < i n t > 1 7 9 < / i n t > < / v a l u e > < / i t e m > < i t e m > < k e y > < s t r i n g > T i d s r u m < / s t r i n g > < / k e y > < v a l u e > < i n t > 8 6 < / i n t > < / v a l u e > < / i t e m > < i t e m > < k e y > < s t r i n g > S o r t e r i n g < / s t r i n g > < / k e y > < v a l u e > < i n t > 9 3 < / i n t > < / v a l u e > < / i t e m > < i t e m > < k e y > < s t r i n g > T i d F o r m a t < / s t r i n g > < / k e y > < v a l u e > < i n t > 1 2 2 < / i n t > < / v a l u e > < / i t e m > < / C o l u m n W i d t h s > < C o l u m n D i s p l a y I n d e x > < i t e m > < k e y > < s t r i n g > T i d < / s t r i n g > < / k e y > < v a l u e > < i n t > 0 < / i n t > < / v a l u e > < / i t e m > < i t e m > < k e y > < s t r i n g > T i d s r u m < / s t r i n g > < / k e y > < v a l u e > < i n t > 1 < / i n t > < / v a l u e > < / i t e m > < i t e m > < k e y > < s t r i n g > S o r t e r i n g < / s t r i n g > < / k e y > < v a l u e > < i n t > 2 < / i n t > < / v a l u e > < / i t e m > < i t e m > < k e y > < s t r i n g > T i d F o r m a t < / 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40.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k W h _ V 2 _ 7 8 1 b 3 5 f c - 6 7 b 5 - 4 f 5 6 - a e f 6 - 5 d a 2 a 9 7 e c b 2 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 k W h < / s t r i n g > < / k e y > < v a l u e > < i n t > 6 4 < / i n t > < / v a l u e > < / i t e m > < i t e m > < k e y > < s t r i n g > D a t o < / s t r i n g > < / k e y > < v a l u e > < i n t > 2 2 7 < / i n t > < / v a l u e > < / i t e m > < i t e m > < k e y > < s t r i n g > R u n n i n g T o t a l < / s t r i n g > < / k e y > < v a l u e > < i n t > 1 1 7 < / i n t > < / v a l u e > < / i t e m > < i t e m > < k e y > < s t r i n g > T i d < / s t r i n g > < / k e y > < v a l u e > < i n t > 1 9 7 < / i n t > < / v a l u e > < / i t e m > < i t e m > < k e y > < s t r i n g > E l a f g i f t R e d u c e r e t < / s t r i n g > < / k e y > < v a l u e > < i n t > 1 4 3 < / i n t > < / v a l u e > < / i t e m > < i t e m > < k e y > < s t r i n g > D a t o   ( M o n t h   I n d e x ) < / s t r i n g > < / k e y > < v a l u e > < i n t > 1 5 7 < / i n t > < / v a l u e > < / i t e m > < i t e m > < k e y > < s t r i n g > D a t o   ( M o n t h ) < / s t r i n g > < / k e y > < v a l u e > < i n t > 1 1 9 < / i n t > < / v a l u e > < / i t e m > < i t e m > < k e y > < s t r i n g > S t a r t D a t e < / s t r i n g > < / k e y > < v a l u e > < i n t > 1 1 6 < / i n t > < / v a l u e > < / i t e m > < i t e m > < k e y > < s t r i n g > E n d D a t e < / s t r i n g > < / k e y > < v a l u e > < i n t > 1 0 8 < / i n t > < / v a l u e > < / i t e m > < / C o l u m n W i d t h s > < C o l u m n D i s p l a y I n d e x > < i t e m > < k e y > < s t r i n g > m e t e r i n g P o i n t I d < / s t r i n g > < / k e y > < v a l u e > < i n t > 0 < / i n t > < / v a l u e > < / i t e m > < i t e m > < k e y > < s t r i n g > k W h < / s t r i n g > < / k e y > < v a l u e > < i n t > 1 < / i n t > < / v a l u e > < / i t e m > < i t e m > < k e y > < s t r i n g > D a t o < / s t r i n g > < / k e y > < v a l u e > < i n t > 3 < / i n t > < / v a l u e > < / i t e m > < i t e m > < k e y > < s t r i n g > R u n n i n g T o t a l < / s t r i n g > < / k e y > < v a l u e > < i n t > 2 < / i n t > < / v a l u e > < / i t e m > < i t e m > < k e y > < s t r i n g > T i d < / s t r i n g > < / k e y > < v a l u e > < i n t > 4 < / i n t > < / v a l u e > < / i t e m > < i t e m > < k e y > < s t r i n g > E l a f g i f t R e d u c e r e t < / s t r i n g > < / k e y > < v a l u e > < i n t > 5 < / i n t > < / v a l u e > < / i t e m > < i t e m > < k e y > < s t r i n g > D a t o   ( M o n t h   I n d e x ) < / s t r i n g > < / k e y > < v a l u e > < i n t > 6 < / i n t > < / v a l u e > < / i t e m > < i t e m > < k e y > < s t r i n g > D a t o   ( M o n t h ) < / s t r i n g > < / k e y > < v a l u e > < i n t > 7 < / i n t > < / v a l u e > < / i t e m > < i t e m > < k e y > < s t r i n g > S t a r t D a t e < / s t r i n g > < / k e y > < v a l u e > < i n t > 8 < / i n t > < / v a l u e > < / i t e m > < i t e m > < k e y > < s t r i n g > E n d D a t e < / s t r i n g > < / k e y > < v a l u e > < i n t > 9 < / i n t > < / v a l u e > < / i t e m > < / C o l u m n D i s p l a y I n d e x > < C o l u m n F r o z e n   / > < C o l u m n C h e c k e d   / > < C o l u m n F i l t e r > < i t e m > < k e y > < s t r i n g > D a t o < / s t r i n g > < / k e y > < v a l u e > < F i l t e r E x p r e s s i o n   x s i : n i l = " t r u e "   / > < / v a l u e > < / i t e m > < / C o l u m n F i l t e r > < S e l e c t i o n F i l t e r > < i t e m > < k e y > < s t r i n g > D a t o < / s t r i n g > < / k e y > < v a l u e > < S e l e c t i o n F i l t e r > < S e l e c t i o n T y p e > S e l e c t < / S e l e c t i o n T y p e > < I t e m s > < a n y T y p e   x s i : t y p e = " x s d : d a t e T i m e " > 2 0 2 2 - 1 2 - 3 1 T 0 0 : 0 0 : 0 0 < / a n y T y p e > < a n y T y p e   x s i : t y p e = " x s d : d a t e T i m e " > 2 0 2 3 - 0 1 - 0 1 T 0 0 : 0 0 : 0 0 < / a n y T y p e > < / I t e m s > < / S e l e c t i o n F i l t e r > < / v a l u e > < / i t e m > < / S e l e c t i o n F i l t e r > < F i l t e r P a r a m e t e r s > < i t e m > < k e y > < s t r i n g > D a t o < / s t r i n g > < / k e y > < v a l u e > < C o m m a n d P a r a m e t e r s   / > < / v a l u e > < / i t e m > < / F i l t e r P a r a m e t e r s > < S o r t B y C o l u m n > D a t o < / S o r t B y C o l u m n > < I s S o r t D e s c e n d i n g > t r u e < / I s S o r t D e s c e n d i n g > < / T a b l e W i d g e t G r i d S e r i a l i z a t i o n > ] ] > < / C u s t o m C o n t e n t > < / G e m i n i > 
</file>

<file path=customXml/item42.xml>��< ? x m l   v e r s i o n = " 1 . 0 "   e n c o d i n g = " U T F - 1 6 " ? > < G e m i n i   x m l n s = " h t t p : / / g e m i n i / p i v o t c u s t o m i z a t i o n / T a b l e X M L _ E l s p o t P r i c e s _ V 2 _ e 4 5 2 9 2 2 a - 1 2 9 c - 4 4 c a - 8 c 8 7 - b 9 5 c b 9 d 4 7 d b c " > < C u s t o m C o n t e n t > < ! [ C D A T A [ < T a b l e W i d g e t G r i d S e r i a l i z a t i o n   x m l n s : x s d = " h t t p : / / w w w . w 3 . o r g / 2 0 0 1 / X M L S c h e m a "   x m l n s : x s i = " h t t p : / / w w w . w 3 . o r g / 2 0 0 1 / X M L S c h e m a - i n s t a n c e " > < C o l u m n S u g g e s t e d T y p e   / > < C o l u m n F o r m a t   / > < C o l u m n A c c u r a c y   / > < C o l u m n C u r r e n c y S y m b o l   / > < C o l u m n P o s i t i v e P a t t e r n   / > < C o l u m n N e g a t i v e P a t t e r n   / > < C o l u m n W i d t h s > < i t e m > < k e y > < s t r i n g > S p o t P r i c e D K K < / s t r i n g > < / k e y > < v a l u e > < i n t > 1 2 0 < / i n t > < / v a l u e > < / i t e m > < i t e m > < k e y > < s t r i n g > D a t o < / s t r i n g > < / k e y > < v a l u e > < i n t > 6 5 < / i n t > < / v a l u e > < / i t e m > < i t e m > < k e y > < s t r i n g > T i d < / s t r i n g > < / k e y > < v a l u e > < i n t > 2 7 9 < / i n t > < / v a l u e > < / i t e m > < i t e m > < k e y > < s t r i n g > D a t o   ( M o n t h   I n d e x ) < / s t r i n g > < / k e y > < v a l u e > < i n t > 1 5 7 < / i n t > < / v a l u e > < / i t e m > < i t e m > < k e y > < s t r i n g > D a t o   ( M o n t h ) < / s t r i n g > < / k e y > < v a l u e > < i n t > 1 1 9 < / i n t > < / v a l u e > < / i t e m > < / C o l u m n W i d t h s > < C o l u m n D i s p l a y I n d e x > < i t e m > < k e y > < s t r i n g > S p o t P r i c e D K K < / s t r i n g > < / k e y > < v a l u e > < i n t > 0 < / i n t > < / v a l u e > < / i t e m > < i t e m > < k e y > < s t r i n g > D a t o < / s t r i n g > < / k e y > < v a l u e > < i n t > 1 < / i n t > < / v a l u e > < / i t e m > < i t e m > < k e y > < s t r i n g > T i d < / s t r i n g > < / k e y > < v a l u e > < i n t > 2 < / i n t > < / v a l u e > < / i t e m > < i t e m > < k e y > < s t r i n g > D a t o   ( M o n t h   I n d e x ) < / s t r i n g > < / k e y > < v a l u e > < i n t > 3 < / i n t > < / v a l u e > < / i t e m > < i t e m > < k e y > < s t r i n g > D a t o   ( M o n t h ) < / s t r i n g > < / k e y > < v a l u e > < i n t > 4 < / i n t > < / v a l u e > < / i t e m > < / C o l u m n D i s p l a y I n d e x > < C o l u m n F r o z e n   / > < C o l u m n C h e c k e d   / > < C o l u m n F i l t e r > < i t e m > < k e y > < s t r i n g > D a t o < / s t r i n g > < / k e y > < v a l u e > < F i l t e r E x p r e s s i o n   x s i : t y p e = " C o n d i t i o n a l E x p r e s s i o n " > < O p e r a t o r > E q u a l T o < / O p e r a t o r > < V a l u e   x s i : t y p e = " x s d : d a t e T i m e " > 2 0 2 3 - 0 1 - 1 3 T 0 0 : 0 0 : 0 0 < / V a l u e > < / F i l t e r E x p r e s s i o n > < / v a l u e > < / i t e m > < / C o l u m n F i l t e r > < S e l e c t i o n F i l t e r > < i t e m > < k e y > < s t r i n g > D a t o < / s t r i n g > < / k e y > < v a l u e > < S e l e c t i o n F i l t e r   x s i : n i l = " t r u e "   / > < / v a l u e > < / i t e m > < / S e l e c t i o n F i l t e r > < F i l t e r P a r a m e t e r s > < i t e m > < k e y > < s t r i n g > D a t o < / s t r i n g > < / k e y > < v a l u e > < C o m m a n d P a r a m e t e r s   / > < / v a l u e > < / i t e m > < / F i l t e r P a r a m e t e r s > < I s S o r t D e s c e n d i n g > f a l s e < / I s S o r t D e s c e n d i n g > < / T a b l e W i d g e t G r i d S e r i a l i z a t i o n > ] ] > < / C u s t o m C o n t e n t > < / G e m i n i > 
</file>

<file path=customXml/item43.xml><?xml version="1.0" encoding="utf-8"?>
<?mso-contentType ?>
<FormTemplates xmlns="http://schemas.microsoft.com/sharepoint/v3/contenttype/forms">
  <Display>DocumentLibraryForm</Display>
  <Edit>DocumentLibraryForm</Edit>
  <New>DocumentLibraryForm</New>
</FormTemplates>
</file>

<file path=customXml/item44.xml>��< ? x m l   v e r s i o n = " 1 . 0 "   e n c o d i n g = " U T F - 1 6 " ? > < G e m i n i   x m l n s = " h t t p : / / g e m i n i / p i v o t c u s t o m i z a t i o n / I s S a n d b o x E m b e d d e d " > < C u s t o m C o n t e n t > < ! [ C D A T A [ y e s ] ] > < / C u s t o m C o n t e n t > < / G e m i n i > 
</file>

<file path=customXml/item45.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46.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75" ma:contentTypeDescription="Create a new document." ma:contentTypeScope="" ma:versionID="9f8ff7e397676a2e9b8cf8c2746992ae">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4ca5b76cb1d0842186ad3587c5cd74df"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2:NIRASOnFrontPage"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3:lcf76f155ced4ddcb4097134ff3c332f" minOccurs="0"/>
                <xsd:element ref="ns3:MediaServiceDateTaken"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element name="NIRASOnFrontPage" ma:index="28" nillable="true" ma:displayName="On front page" ma:default="0" ma:internalName="NIRASOnFrontPag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lcf76f155ced4ddcb4097134ff3c332f" ma:index="43" nillable="true" ma:taxonomy="true" ma:internalName="lcf76f155ced4ddcb4097134ff3c332f" ma:taxonomyFieldName="MediaServiceImageTags" ma:displayName="Image Tags" ma:readOnly="false" ma:fieldId="{5cf76f15-5ced-4ddc-b409-7134ff3c332f}" ma:taxonomyMulti="true" ma:sspId="ab2600de-030e-40a3-a341-c72395049305" ma:termSetId="09814cd3-568e-fe90-9814-8d621ff8fb84" ma:anchorId="fba54fb3-c3e1-fe81-a776-ca4b69148c4d" ma:open="true" ma:isKeyword="false">
      <xsd:complexType>
        <xsd:sequence>
          <xsd:element ref="pc:Terms" minOccurs="0" maxOccurs="1"/>
        </xsd:sequence>
      </xsd:complexType>
    </xsd:element>
    <xsd:element name="MediaServiceDateTaken" ma:index="4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5" nillable="true" ma:displayName="Document ID Value" ma:description="The value of the document ID assigned to this item." ma:internalName="_dlc_DocId" ma:readOnly="true">
      <xsd:simpleType>
        <xsd:restriction base="dms:Text"/>
      </xsd:simple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7"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 2 3 3 < / 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i t e m > < k e y > < s t r i n g > � r < / s t r i n g > < / k e y > < v a l u e > < F i l t e r E x p r e s s i o n   x s i : n i l = " t r u e "   / > < / v a l u e > < / i t e m > < i t e m > < k e y > < s t r i n g > M � n e d < / s t r i n g > < / k e y > < v a l u e > < F i l t e r E x p r e s s i o n   x s i : n i l = " t r u e "   / > < / v a l u e > < / i t e m > < i t e m > < k e y > < s t r i n g > D a t o < / s t r i n g > < / k e y > < v a l u e > < F i l t e r E x p r e s s i o n   x s i : n i l = " t r u e "   / > < / v a l u e > < / i t e m > < / C o l u m n F i l t e r > < S e l e c t i o n F i l t e r > < i t e m > < k e y > < s t r i n g > � r < / s t r i n g > < / k e y > < v a l u e > < S e l e c t i o n F i l t e r   x s i : n i l = " t r u e "   / > < / v a l u e > < / i t e m > < i t e m > < k e y > < s t r i n g > M � n e d < / s t r i n g > < / k e y > < v a l u e > < S e l e c t i o n F i l t e r   x s i : n i l = " t r u e "   / > < / v a l u e > < / i t e m > < i t e m > < k e y > < s t r i n g > D a t o < / s t r i n g > < / k e y > < v a l u e > < S e l e c t i o n F i l t e r > < S e l e c t i o n T y p e > S e l e c t < / S e l e c t i o n T y p e > < I t e m s > < a n y T y p e   x s i : t y p e = " x s d : d a t e T i m e " > 2 0 2 2 - 0 1 - 1 4 T 0 0 : 0 0 : 0 0 < / a n y T y p e > < / I t e m s > < / S e l e c t i o n F i l t e r > < / v a l u e > < / i t e m > < / S e l e c t i o n F i l t e r > < F i l t e r P a r a m e t e r s > < i t e m > < k e y > < s t r i n g > � r < / s t r i n g > < / k e y > < v a l u e > < C o m m a n d P a r a m e t e r s   / > < / v a l u e > < / i t e m > < i t e m > < k e y > < s t r i n g > M � n e d < / s t r i n g > < / k e y > < v a l u e > < C o m m a n d P a r a m e t e r s   / > < / v a l u e > < / i t e m > < i t e m > < k e y > < s t r i n g > D a t o < / s t r i n g > < / k e y > < v a l u e > < C o m m a n d P a r a m e t e r s   / > < / v a l u e > < / i t e m > < / F i l t e r P a r a m e t e r s > < S o r t B y C o l u m n > D a t o < / S o r t B y C o l u m n > < I s S o r t D e s c e n d i n g > t r u e < / I s S o r t D e s c e n d i n g > < / T a b l e W i d g e t G r i d S e r i a l i z a t i o n > ] ] > < / C u s t o m C o n t e n t > < / G e m i n i > 
</file>

<file path=customXml/item7.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8.xml>��< ? x m l   v e r s i o n = " 1 . 0 "   e n c o d i n g = " U T F - 1 6 " ? > < G e m i n i   x m l n s = " h t t p : / / g e m i n i / p i v o t c u s t o m i z a t i o n / T a b l e X M L _ t b l E l a f g i f t " > < C u s t o m C o n t e n t > < ! [ C D A T A [ < T a b l e W i d g e t G r i d S e r i a l i z a t i o n   x m l n s : x s d = " h t t p : / / w w w . w 3 . o r g / 2 0 0 1 / X M L S c h e m a "   x m l n s : x s i = " h t t p : / / w w w . w 3 . o r g / 2 0 0 1 / X M L S c h e m a - i n s t a n c e " > < C o l u m n S u g g e s t e d T y p e   / > < C o l u m n F o r m a t   / > < C o l u m n A c c u r a c y   / > < C o l u m n C u r r e n c y S y m b o l   / > < C o l u m n P o s i t i v e P a t t e r n   / > < C o l u m n N e g a t i v e P a t t e r n   / > < C o l u m n W i d t h s > < i t e m > < k e y > < s t r i n g > F r a < / s t r i n g > < / k e y > < v a l u e > < i n t > 6 8 < / i n t > < / v a l u e > < / i t e m > < i t e m > < k e y > < s t r i n g > P r i s < / s t r i n g > < / k e y > < v a l u e > < i n t > 7 2 < / i n t > < / v a l u e > < / i t e m > < i t e m > < k e y > < s t r i n g > T i l < / s t r i n g > < / k e y > < v a l u e > < i n t > 6 0 < / i n t > < / v a l u e > < / i t e m > < / C o l u m n W i d t h s > < C o l u m n D i s p l a y I n d e x > < i t e m > < k e y > < s t r i n g > F r a < / s t r i n g > < / k e y > < v a l u e > < i n t > 0 < / i n t > < / v a l u e > < / i t e m > < i t e m > < k e y > < s t r i n g > P r i s < / s t r i n g > < / k e y > < v a l u e > < i n t > 1 < / i n t > < / v a l u e > < / i t e m > < i t e m > < k e y > < s t r i n g > T i l < / 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37BDDE5-7DFE-4E5D-AF85-E79311572F45}">
  <ds:schemaRefs/>
</ds:datastoreItem>
</file>

<file path=customXml/itemProps10.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11.xml><?xml version="1.0" encoding="utf-8"?>
<ds:datastoreItem xmlns:ds="http://schemas.openxmlformats.org/officeDocument/2006/customXml" ds:itemID="{CBDA1FBE-F2B0-438B-B9FD-69DABECED7A8}">
  <ds:schemaRefs>
    <ds:schemaRef ds:uri="http://gemini/pivotcustomization/TableXML_TarifAndSubsciptionPrices_V2_01eee991-53e6-401c-8993-027c9a715f85"/>
  </ds:schemaRefs>
</ds:datastoreItem>
</file>

<file path=customXml/itemProps12.xml><?xml version="1.0" encoding="utf-8"?>
<ds:datastoreItem xmlns:ds="http://schemas.openxmlformats.org/officeDocument/2006/customXml" ds:itemID="{E16FC341-023F-4085-AA6F-0432B1A76D74}">
  <ds:schemaRefs/>
</ds:datastoreItem>
</file>

<file path=customXml/itemProps13.xml><?xml version="1.0" encoding="utf-8"?>
<ds:datastoreItem xmlns:ds="http://schemas.openxmlformats.org/officeDocument/2006/customXml" ds:itemID="{4E3D6B07-C842-47E2-8A8C-17B2CDDF453A}">
  <ds:schemaRefs/>
</ds:datastoreItem>
</file>

<file path=customXml/itemProps14.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15.xml><?xml version="1.0" encoding="utf-8"?>
<ds:datastoreItem xmlns:ds="http://schemas.openxmlformats.org/officeDocument/2006/customXml" ds:itemID="{4476EB19-E9F5-4E51-8C7F-81D93E8EBF39}">
  <ds:schemaRefs>
    <ds:schemaRef ds:uri="http://schemas.microsoft.com/DataMashup"/>
  </ds:schemaRefs>
</ds:datastoreItem>
</file>

<file path=customXml/itemProps16.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17.xml><?xml version="1.0" encoding="utf-8"?>
<ds:datastoreItem xmlns:ds="http://schemas.openxmlformats.org/officeDocument/2006/customXml" ds:itemID="{F8F1A52C-0D55-47E3-9330-17B12D894BB5}">
  <ds:schemaRefs>
    <ds:schemaRef ds:uri="http://gemini/pivotcustomization/723cb876-c2aa-4128-98ca-0679676c0c5d"/>
  </ds:schemaRefs>
</ds:datastoreItem>
</file>

<file path=customXml/itemProps18.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19.xml><?xml version="1.0" encoding="utf-8"?>
<ds:datastoreItem xmlns:ds="http://schemas.openxmlformats.org/officeDocument/2006/customXml" ds:itemID="{A42AC7E3-9A7D-419C-B83B-FE1DA8CCA06B}">
  <ds:schemaRefs/>
</ds:datastoreItem>
</file>

<file path=customXml/itemProps2.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20.xml><?xml version="1.0" encoding="utf-8"?>
<ds:datastoreItem xmlns:ds="http://schemas.openxmlformats.org/officeDocument/2006/customXml" ds:itemID="{0B409E92-CEFF-408E-8D11-8B7D0ED79A68}">
  <ds:schemaRefs/>
</ds:datastoreItem>
</file>

<file path=customXml/itemProps21.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22.xml><?xml version="1.0" encoding="utf-8"?>
<ds:datastoreItem xmlns:ds="http://schemas.openxmlformats.org/officeDocument/2006/customXml" ds:itemID="{0575438B-0164-42A2-8FE4-CFAFBFF0A689}">
  <ds:schemaRefs>
    <ds:schemaRef ds:uri="http://gemini/pivotcustomization/ba2b8c3b-7f22-438e-83e6-fc4eded96b96"/>
  </ds:schemaRefs>
</ds:datastoreItem>
</file>

<file path=customXml/itemProps23.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24.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25.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26.xml><?xml version="1.0" encoding="utf-8"?>
<ds:datastoreItem xmlns:ds="http://schemas.openxmlformats.org/officeDocument/2006/customXml" ds:itemID="{71A2B3D4-C38C-4A98-83AC-0AE5DB512D9A}">
  <ds:schemaRefs/>
</ds:datastoreItem>
</file>

<file path=customXml/itemProps27.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28.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29.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3.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30.xml><?xml version="1.0" encoding="utf-8"?>
<ds:datastoreItem xmlns:ds="http://schemas.openxmlformats.org/officeDocument/2006/customXml" ds:itemID="{3B2DC293-4463-4183-857B-2837BE0FC872}">
  <ds:schemaRefs/>
</ds:datastoreItem>
</file>

<file path=customXml/itemProps31.xml><?xml version="1.0" encoding="utf-8"?>
<ds:datastoreItem xmlns:ds="http://schemas.openxmlformats.org/officeDocument/2006/customXml" ds:itemID="{AA15ECDB-3D17-4E7E-9616-CE8566BA9ED7}">
  <ds:schemaRefs>
    <ds:schemaRef ds:uri="http://gemini/pivotcustomization/TableXML_TimeSeries_bad8d4b8-ce58-4c12-b00b-406013eee923"/>
  </ds:schemaRefs>
</ds:datastoreItem>
</file>

<file path=customXml/itemProps32.xml><?xml version="1.0" encoding="utf-8"?>
<ds:datastoreItem xmlns:ds="http://schemas.openxmlformats.org/officeDocument/2006/customXml" ds:itemID="{85BF5A7E-327F-450E-852B-B975820151C5}">
  <ds:schemaRefs/>
</ds:datastoreItem>
</file>

<file path=customXml/itemProps33.xml><?xml version="1.0" encoding="utf-8"?>
<ds:datastoreItem xmlns:ds="http://schemas.openxmlformats.org/officeDocument/2006/customXml" ds:itemID="{E4F455B8-7117-461C-978E-097B6BCB1E1A}">
  <ds:schemaRefs/>
</ds:datastoreItem>
</file>

<file path=customXml/itemProps34.xml><?xml version="1.0" encoding="utf-8"?>
<ds:datastoreItem xmlns:ds="http://schemas.openxmlformats.org/officeDocument/2006/customXml" ds:itemID="{0D07285A-2C22-44FD-8F67-B298792DE1C6}">
  <ds:schemaRefs/>
</ds:datastoreItem>
</file>

<file path=customXml/itemProps35.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36.xml><?xml version="1.0" encoding="utf-8"?>
<ds:datastoreItem xmlns:ds="http://schemas.openxmlformats.org/officeDocument/2006/customXml" ds:itemID="{4C74BCE1-7CD7-41D7-BA3F-00245C140D16}">
  <ds:schemaRefs/>
</ds:datastoreItem>
</file>

<file path=customXml/itemProps37.xml><?xml version="1.0" encoding="utf-8"?>
<ds:datastoreItem xmlns:ds="http://schemas.openxmlformats.org/officeDocument/2006/customXml" ds:itemID="{CB278F9C-AC51-4D2B-8B7D-B3B8CBE705A3}">
  <ds:schemaRefs/>
</ds:datastoreItem>
</file>

<file path=customXml/itemProps38.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39.xml><?xml version="1.0" encoding="utf-8"?>
<ds:datastoreItem xmlns:ds="http://schemas.openxmlformats.org/officeDocument/2006/customXml" ds:itemID="{30B64085-782E-4B8D-BF76-3EBB5614CFA9}">
  <ds:schemaRefs>
    <ds:schemaRef ds:uri="http://gemini/pivotcustomization/TableXML_DimTid"/>
  </ds:schemaRefs>
</ds:datastoreItem>
</file>

<file path=customXml/itemProps4.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40.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41.xml><?xml version="1.0" encoding="utf-8"?>
<ds:datastoreItem xmlns:ds="http://schemas.openxmlformats.org/officeDocument/2006/customXml" ds:itemID="{22F38848-2D4A-4FDC-ACE3-406CEE612E6B}">
  <ds:schemaRefs>
    <ds:schemaRef ds:uri="http://gemini/pivotcustomization/TableXML_kWh_V2_781b35fc-67b5-4f56-aef6-5da2a97ecb25"/>
  </ds:schemaRefs>
</ds:datastoreItem>
</file>

<file path=customXml/itemProps42.xml><?xml version="1.0" encoding="utf-8"?>
<ds:datastoreItem xmlns:ds="http://schemas.openxmlformats.org/officeDocument/2006/customXml" ds:itemID="{D3807813-A22D-455A-9B5F-E986EF122F63}">
  <ds:schemaRefs/>
</ds:datastoreItem>
</file>

<file path=customXml/itemProps43.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44.xml><?xml version="1.0" encoding="utf-8"?>
<ds:datastoreItem xmlns:ds="http://schemas.openxmlformats.org/officeDocument/2006/customXml" ds:itemID="{53F3A516-984B-4F95-8247-BA3EBAE75BCF}">
  <ds:schemaRefs/>
</ds:datastoreItem>
</file>

<file path=customXml/itemProps45.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46.xml><?xml version="1.0" encoding="utf-8"?>
<ds:datastoreItem xmlns:ds="http://schemas.openxmlformats.org/officeDocument/2006/customXml" ds:itemID="{A0788996-0A05-4864-AB59-8AF6D2DB62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6.xml><?xml version="1.0" encoding="utf-8"?>
<ds:datastoreItem xmlns:ds="http://schemas.openxmlformats.org/officeDocument/2006/customXml" ds:itemID="{615C52FC-ECFB-4A72-899A-100E2A587470}">
  <ds:schemaRefs/>
</ds:datastoreItem>
</file>

<file path=customXml/itemProps7.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8.xml><?xml version="1.0" encoding="utf-8"?>
<ds:datastoreItem xmlns:ds="http://schemas.openxmlformats.org/officeDocument/2006/customXml" ds:itemID="{F8E593C7-0947-444B-9D87-6C1E859DB727}">
  <ds:schemaRefs>
    <ds:schemaRef ds:uri="http://gemini/pivotcustomization/TableXML_tblElafgift"/>
  </ds:schemaRefs>
</ds:datastoreItem>
</file>

<file path=customXml/itemProps9.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Diverse</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2023-03-01T20:55:00Z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49c892fc-ddec-4918-b8d8-16bdadfd123a</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MediaServiceImageTags">
    <vt:lpwstr/>
  </property>
  <property fmtid="{D5CDD505-2E9C-101B-9397-08002B2CF9AE}" pid="14" name="Binding_Root_Collection_0">
    <vt:lpwstr>{"ModuleFooterText":{"SkabelonDesign":{"type":"Text","binding":"Module.FooterText"}}}</vt:lpwstr>
  </property>
</Properties>
</file>