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Masters Essay\Data and Code\Antitrust-Divestitures\"/>
    </mc:Choice>
  </mc:AlternateContent>
  <xr:revisionPtr revIDLastSave="0" documentId="13_ncr:1_{AC5493D9-DB36-4D3C-996E-D90029F693C3}" xr6:coauthVersionLast="45" xr6:coauthVersionMax="45" xr10:uidLastSave="{00000000-0000-0000-0000-000000000000}"/>
  <bookViews>
    <workbookView xWindow="-120" yWindow="-120" windowWidth="19440" windowHeight="15000" xr2:uid="{1EB32AFC-094A-42B9-B45B-CC02E40A380D}"/>
  </bookViews>
  <sheets>
    <sheet name="CF Prices - No efficiencies" sheetId="1" r:id="rId1"/>
    <sheet name="CF Prices - 5% efficiency gains" sheetId="5" r:id="rId2"/>
    <sheet name="Elasticity matrix" sheetId="3" r:id="rId3"/>
    <sheet name="Consumer Surplu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5" l="1"/>
  <c r="I45" i="5" s="1"/>
  <c r="H37" i="5"/>
  <c r="F37" i="5"/>
  <c r="G37" i="5"/>
  <c r="E37" i="5"/>
  <c r="E45" i="5" s="1"/>
  <c r="P48" i="5"/>
  <c r="H48" i="5"/>
  <c r="G48" i="5"/>
  <c r="F48" i="5"/>
  <c r="E48" i="5"/>
  <c r="C48" i="5"/>
  <c r="P46" i="5"/>
  <c r="I46" i="5"/>
  <c r="E46" i="5"/>
  <c r="Q45" i="5"/>
  <c r="M45" i="5"/>
  <c r="F45" i="5"/>
  <c r="S43" i="5"/>
  <c r="S48" i="5" s="1"/>
  <c r="R43" i="5"/>
  <c r="R48" i="5" s="1"/>
  <c r="Q43" i="5"/>
  <c r="Q48" i="5" s="1"/>
  <c r="P43" i="5"/>
  <c r="O43" i="5"/>
  <c r="O48" i="5" s="1"/>
  <c r="M43" i="5"/>
  <c r="M48" i="5" s="1"/>
  <c r="I43" i="5"/>
  <c r="I48" i="5" s="1"/>
  <c r="H43" i="5"/>
  <c r="C43" i="5"/>
  <c r="S42" i="5"/>
  <c r="S46" i="5" s="1"/>
  <c r="R42" i="5"/>
  <c r="R46" i="5" s="1"/>
  <c r="Q42" i="5"/>
  <c r="Q46" i="5" s="1"/>
  <c r="P42" i="5"/>
  <c r="O42" i="5"/>
  <c r="O46" i="5" s="1"/>
  <c r="N42" i="5"/>
  <c r="N46" i="5" s="1"/>
  <c r="M42" i="5"/>
  <c r="M46" i="5" s="1"/>
  <c r="I42" i="5"/>
  <c r="H42" i="5"/>
  <c r="H46" i="5" s="1"/>
  <c r="G42" i="5"/>
  <c r="G46" i="5" s="1"/>
  <c r="F42" i="5"/>
  <c r="F46" i="5" s="1"/>
  <c r="E42" i="5"/>
  <c r="C42" i="5"/>
  <c r="C46" i="5" s="1"/>
  <c r="S38" i="5"/>
  <c r="S47" i="5" s="1"/>
  <c r="R38" i="5"/>
  <c r="R47" i="5" s="1"/>
  <c r="Q38" i="5"/>
  <c r="Q47" i="5" s="1"/>
  <c r="P38" i="5"/>
  <c r="P47" i="5" s="1"/>
  <c r="O38" i="5"/>
  <c r="O47" i="5" s="1"/>
  <c r="M38" i="5"/>
  <c r="M47" i="5" s="1"/>
  <c r="I38" i="5"/>
  <c r="I47" i="5" s="1"/>
  <c r="H38" i="5"/>
  <c r="H47" i="5" s="1"/>
  <c r="G38" i="5"/>
  <c r="G47" i="5" s="1"/>
  <c r="F38" i="5"/>
  <c r="F47" i="5" s="1"/>
  <c r="E38" i="5"/>
  <c r="E47" i="5" s="1"/>
  <c r="C38" i="5"/>
  <c r="C47" i="5" s="1"/>
  <c r="S37" i="5"/>
  <c r="S45" i="5" s="1"/>
  <c r="R37" i="5"/>
  <c r="R45" i="5" s="1"/>
  <c r="Q37" i="5"/>
  <c r="P37" i="5"/>
  <c r="P45" i="5" s="1"/>
  <c r="O37" i="5"/>
  <c r="O45" i="5" s="1"/>
  <c r="N37" i="5"/>
  <c r="N45" i="5" s="1"/>
  <c r="M37" i="5"/>
  <c r="H45" i="5"/>
  <c r="G45" i="5"/>
  <c r="C37" i="5"/>
  <c r="C45" i="5" s="1"/>
  <c r="N42" i="1"/>
  <c r="N46" i="1" s="1"/>
  <c r="N37" i="1"/>
  <c r="E45" i="1"/>
  <c r="F45" i="1"/>
  <c r="G45" i="1"/>
  <c r="H45" i="1"/>
  <c r="I45" i="1"/>
  <c r="M45" i="1"/>
  <c r="N45" i="1"/>
  <c r="O45" i="1"/>
  <c r="P45" i="1"/>
  <c r="Q45" i="1"/>
  <c r="R45" i="1"/>
  <c r="S45" i="1"/>
  <c r="E46" i="1"/>
  <c r="F46" i="1"/>
  <c r="G46" i="1"/>
  <c r="H46" i="1"/>
  <c r="I46" i="1"/>
  <c r="M46" i="1"/>
  <c r="O46" i="1"/>
  <c r="P46" i="1"/>
  <c r="Q46" i="1"/>
  <c r="R46" i="1"/>
  <c r="S46" i="1"/>
  <c r="E47" i="1"/>
  <c r="F47" i="1"/>
  <c r="G47" i="1"/>
  <c r="H47" i="1"/>
  <c r="I47" i="1"/>
  <c r="M47" i="1"/>
  <c r="O47" i="1"/>
  <c r="P47" i="1"/>
  <c r="Q47" i="1"/>
  <c r="R47" i="1"/>
  <c r="S47" i="1"/>
  <c r="E48" i="1"/>
  <c r="F48" i="1"/>
  <c r="G48" i="1"/>
  <c r="H48" i="1"/>
  <c r="I48" i="1"/>
  <c r="M48" i="1"/>
  <c r="O48" i="1"/>
  <c r="P48" i="1"/>
  <c r="Q48" i="1"/>
  <c r="R48" i="1"/>
  <c r="S48" i="1"/>
  <c r="C48" i="1"/>
  <c r="C47" i="1"/>
  <c r="C46" i="1"/>
  <c r="C45" i="1"/>
  <c r="C37" i="1"/>
  <c r="C38" i="1"/>
  <c r="M42" i="1"/>
  <c r="O42" i="1"/>
  <c r="P42" i="1"/>
  <c r="Q42" i="1"/>
  <c r="R42" i="1"/>
  <c r="S42" i="1"/>
  <c r="M37" i="1"/>
  <c r="M38" i="1"/>
  <c r="M43" i="1"/>
  <c r="S43" i="1"/>
  <c r="R43" i="1"/>
  <c r="Q43" i="1"/>
  <c r="P43" i="1"/>
  <c r="O43" i="1"/>
  <c r="S38" i="1"/>
  <c r="R38" i="1"/>
  <c r="Q38" i="1"/>
  <c r="P38" i="1"/>
  <c r="O38" i="1"/>
  <c r="Q37" i="1"/>
  <c r="P37" i="1"/>
  <c r="O37" i="1"/>
  <c r="R37" i="1"/>
  <c r="S37" i="1"/>
  <c r="I43" i="1"/>
  <c r="H43" i="1"/>
  <c r="I42" i="1"/>
  <c r="H42" i="1"/>
  <c r="G42" i="1"/>
  <c r="F42" i="1"/>
  <c r="E42" i="1"/>
  <c r="I38" i="1"/>
  <c r="I37" i="1"/>
  <c r="H38" i="1"/>
  <c r="H37" i="1"/>
  <c r="G38" i="1"/>
  <c r="G37" i="1"/>
  <c r="F38" i="1"/>
  <c r="F37" i="1"/>
  <c r="E38" i="1"/>
  <c r="E37" i="1"/>
  <c r="C43" i="1"/>
  <c r="C42" i="1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Z20" i="5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20" i="1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G20" i="1"/>
  <c r="C20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B19" i="3" l="1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8" i="3"/>
  <c r="Z24" i="1" l="1"/>
  <c r="E20" i="1"/>
  <c r="F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24" i="1"/>
  <c r="D21" i="1"/>
  <c r="D22" i="1"/>
  <c r="D23" i="1"/>
  <c r="D25" i="1"/>
  <c r="D26" i="1"/>
  <c r="D27" i="1"/>
  <c r="D28" i="1"/>
  <c r="D29" i="1"/>
  <c r="D30" i="1"/>
  <c r="D31" i="1"/>
  <c r="D32" i="1"/>
  <c r="D33" i="1"/>
  <c r="D20" i="1"/>
  <c r="C21" i="1"/>
  <c r="C22" i="1"/>
  <c r="C24" i="1"/>
  <c r="C27" i="1"/>
  <c r="C23" i="1"/>
  <c r="C25" i="1"/>
  <c r="C26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<sst xmlns="http://schemas.openxmlformats.org/spreadsheetml/2006/main" count="226" uniqueCount="57">
  <si>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</si>
  <si>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</si>
  <si>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</si>
  <si>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</si>
  <si>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</si>
  <si>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</si>
  <si>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</si>
  <si>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</si>
  <si>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</si>
  <si>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</si>
  <si>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</si>
  <si>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Prod12</t>
  </si>
  <si>
    <t>Prod13</t>
  </si>
  <si>
    <t>Prod14</t>
  </si>
  <si>
    <t>pre-merger</t>
  </si>
  <si>
    <t>GM CHEERIOS</t>
  </si>
  <si>
    <t>GM HONEY NUT CHEERIOS</t>
  </si>
  <si>
    <t>KELL BITE SIZE MINI WHEAT</t>
  </si>
  <si>
    <t>KELL FROOT LOOPS</t>
  </si>
  <si>
    <t>KELL FROSTED FLAKES</t>
  </si>
  <si>
    <t>PL BT SZ FRSTD SHRD WHT</t>
  </si>
  <si>
    <t>PL HONEY NUT TOASTD OATS</t>
  </si>
  <si>
    <t>PL RAISIN BRAN</t>
  </si>
  <si>
    <t>POST FM SZ HNYBNCH OT ALM</t>
  </si>
  <si>
    <t>POST FRUITY PEBBLES</t>
  </si>
  <si>
    <t>POST HNY BN OTS HNY RSTD</t>
  </si>
  <si>
    <t>QKER CAP N CRUNCH</t>
  </si>
  <si>
    <t>QKER CAP N CRUNCH BERRIES</t>
  </si>
  <si>
    <t>QKER LIFE ORIGINAL</t>
  </si>
  <si>
    <t>CS effic</t>
  </si>
  <si>
    <t>CS no effic</t>
  </si>
  <si>
    <t>Iteration</t>
  </si>
  <si>
    <t>Raw MATLAB results</t>
  </si>
  <si>
    <t>Scale for readability</t>
  </si>
  <si>
    <t>Sort best to worst</t>
  </si>
  <si>
    <t>No efficiency gains</t>
  </si>
  <si>
    <t>% change in price - no efficiency gains</t>
  </si>
  <si>
    <t>To incumbents</t>
  </si>
  <si>
    <t>To carve-out</t>
  </si>
  <si>
    <t>{1}</t>
  </si>
  <si>
    <t>{2}</t>
  </si>
  <si>
    <t>{3}</t>
  </si>
  <si>
    <t>{1,2}</t>
  </si>
  <si>
    <t>{1,3}</t>
  </si>
  <si>
    <t>{2,3}</t>
  </si>
  <si>
    <t>{}</t>
  </si>
  <si>
    <t>Average % change in price all products - no efficiency gains</t>
  </si>
  <si>
    <t>Average % change in price divestiture package - no efficiency gains</t>
  </si>
  <si>
    <t>SD % change in price divestiture package - no efficiency gains</t>
  </si>
  <si>
    <t>SD % change in price all products - no efficiency gains</t>
  </si>
  <si>
    <t>NA</t>
  </si>
  <si>
    <t>Assuming 5% efficiency gains</t>
  </si>
  <si>
    <t>% change in price - assuming 5% efficiency gains</t>
  </si>
  <si>
    <t>Average % change in price divestiture package - assuming 5% efficiency gains</t>
  </si>
  <si>
    <t>Average % change in price all products - assuming 5% efficiency gains</t>
  </si>
  <si>
    <t>SD % change in price divestiture package - assuming 5% efficiency gains</t>
  </si>
  <si>
    <t>SD % change in price all products - assuming 5% efficiency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</si>
</sst>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E9D-21BE-4B2D-824D-7CDDA2B6087A}">
  <dimension ref="A1:AB48"/>
  <sheetViews>
    <sheetView tabSelected="1" topLeftCell="A14" workbookViewId="0">
      <selection activeCell="E30" sqref="E30"/>
    </sheetView>
  </sheetViews>
  <sheetFormatPr defaultColWidth="0" defaultRowHeight="15" zeroHeight="1" x14ac:dyDescent="0.25"/>
  <cols>
    <col min="1" max="30" width="9.140625" customWidth="1"/>
    <col min="31" max="16384" width="9.140625" hidden="1"/>
  </cols>
  <sheetData>
    <row r="1" spans="1:27" x14ac:dyDescent="0.25">
      <c r="A1" t="s">
        <v>35</v>
      </c>
    </row>
    <row r="2" spans="1:27" s="2" customFormat="1" x14ac:dyDescent="0.25">
      <c r="B2" s="2" t="s">
        <v>14</v>
      </c>
      <c r="C2" s="2">
        <v>1</v>
      </c>
      <c r="D2" s="2">
        <v>13</v>
      </c>
      <c r="E2" s="2">
        <v>14</v>
      </c>
      <c r="F2" s="2">
        <v>15</v>
      </c>
      <c r="G2" s="2">
        <v>23</v>
      </c>
      <c r="H2" s="2">
        <v>24</v>
      </c>
      <c r="I2" s="2">
        <v>25</v>
      </c>
      <c r="J2" s="2">
        <v>33</v>
      </c>
      <c r="K2" s="2">
        <v>34</v>
      </c>
      <c r="L2" s="2">
        <v>35</v>
      </c>
      <c r="M2" s="2">
        <v>123</v>
      </c>
      <c r="N2" s="2">
        <v>124</v>
      </c>
      <c r="O2" s="2">
        <v>125</v>
      </c>
      <c r="P2" s="2">
        <v>133</v>
      </c>
      <c r="Q2" s="2">
        <v>134</v>
      </c>
      <c r="R2" s="2">
        <v>135</v>
      </c>
      <c r="S2" s="2">
        <v>233</v>
      </c>
      <c r="T2" s="2">
        <v>234</v>
      </c>
      <c r="U2" s="2">
        <v>235</v>
      </c>
      <c r="V2" s="2">
        <v>10</v>
      </c>
      <c r="W2" s="2">
        <v>20</v>
      </c>
      <c r="X2" s="2">
        <v>30</v>
      </c>
      <c r="Y2" s="2">
        <v>120</v>
      </c>
      <c r="Z2" s="2">
        <v>130</v>
      </c>
      <c r="AA2" s="2">
        <v>230</v>
      </c>
    </row>
    <row r="3" spans="1:27" x14ac:dyDescent="0.25">
      <c r="A3" t="s">
        <v>0</v>
      </c>
      <c r="B3">
        <v>3.3191013022198899</v>
      </c>
      <c r="C3">
        <v>3.3350951491317602</v>
      </c>
      <c r="D3">
        <v>3.3172002921962802</v>
      </c>
      <c r="E3">
        <v>3.3172001575134198</v>
      </c>
      <c r="F3">
        <v>3.3677822063342799</v>
      </c>
      <c r="G3">
        <v>3.31720023639188</v>
      </c>
      <c r="H3">
        <v>3.31720023638265</v>
      </c>
      <c r="I3">
        <v>3.3199682359692901</v>
      </c>
      <c r="J3">
        <v>3.3350949863579702</v>
      </c>
      <c r="K3">
        <v>3.33509498635738</v>
      </c>
      <c r="L3">
        <v>3.3350951178925801</v>
      </c>
      <c r="M3" s="1">
        <v>3.3172002921920098</v>
      </c>
      <c r="N3">
        <v>3.3172001575002801</v>
      </c>
      <c r="O3">
        <v>3.6142839636755402</v>
      </c>
      <c r="P3">
        <v>3.31720029218235</v>
      </c>
      <c r="Q3">
        <v>3.3172001574994998</v>
      </c>
      <c r="R3">
        <v>3.3677822444235299</v>
      </c>
      <c r="S3">
        <v>3.3172001454988398</v>
      </c>
      <c r="T3">
        <v>3.31720014548999</v>
      </c>
      <c r="U3">
        <v>3.31995365719742</v>
      </c>
      <c r="V3">
        <v>3.3172001321072</v>
      </c>
      <c r="W3">
        <v>3.3172002363809101</v>
      </c>
      <c r="X3">
        <v>3.3350949863572801</v>
      </c>
      <c r="Y3">
        <v>3.3350949691786802</v>
      </c>
      <c r="Z3">
        <v>3.3172002229859099</v>
      </c>
      <c r="AA3">
        <v>3.3172001455022402</v>
      </c>
    </row>
    <row r="4" spans="1:27" x14ac:dyDescent="0.25">
      <c r="A4" t="s">
        <v>1</v>
      </c>
      <c r="B4">
        <v>2.73374574437665</v>
      </c>
      <c r="C4">
        <v>2.7497395912885199</v>
      </c>
      <c r="D4">
        <v>2.7497357099587201</v>
      </c>
      <c r="E4">
        <v>2.7497357099448601</v>
      </c>
      <c r="F4">
        <v>2.7497388461922099</v>
      </c>
      <c r="G4">
        <v>2.7497357353468002</v>
      </c>
      <c r="H4">
        <v>2.7497355626548998</v>
      </c>
      <c r="I4">
        <v>3.0022148143344798</v>
      </c>
      <c r="J4">
        <v>2.7497394285147299</v>
      </c>
      <c r="K4">
        <v>2.7497394285141499</v>
      </c>
      <c r="L4">
        <v>2.7497395600493402</v>
      </c>
      <c r="M4" s="1">
        <v>2.7497357353431902</v>
      </c>
      <c r="N4">
        <v>2.7497355626374298</v>
      </c>
      <c r="O4">
        <v>3.0911631832925699</v>
      </c>
      <c r="P4">
        <v>2.7497355472521701</v>
      </c>
      <c r="Q4">
        <v>2.7497355472377301</v>
      </c>
      <c r="R4">
        <v>2.74973881495101</v>
      </c>
      <c r="S4" s="1">
        <v>2.74973573532872</v>
      </c>
      <c r="T4">
        <v>2.7497355626362401</v>
      </c>
      <c r="U4">
        <v>3.0033346650532402</v>
      </c>
      <c r="V4">
        <v>2.7497357099422399</v>
      </c>
      <c r="W4">
        <v>2.74973553007875</v>
      </c>
      <c r="X4">
        <v>2.7497394285140402</v>
      </c>
      <c r="Y4">
        <v>2.7497394113354399</v>
      </c>
      <c r="Z4">
        <v>2.7497355472537102</v>
      </c>
      <c r="AA4">
        <v>2.7497356927671301</v>
      </c>
    </row>
    <row r="5" spans="1:27" x14ac:dyDescent="0.25">
      <c r="A5" t="s">
        <v>2</v>
      </c>
      <c r="B5">
        <v>3.2629342867728699</v>
      </c>
      <c r="C5">
        <v>3.2801941102951901</v>
      </c>
      <c r="D5">
        <v>3.2801902289653802</v>
      </c>
      <c r="E5">
        <v>3.2801902289515201</v>
      </c>
      <c r="F5">
        <v>3.2801933651988802</v>
      </c>
      <c r="G5">
        <v>3.2622991975553099</v>
      </c>
      <c r="H5">
        <v>3.26229919754608</v>
      </c>
      <c r="I5">
        <v>3.2650671971327099</v>
      </c>
      <c r="J5">
        <v>3.2622971763753199</v>
      </c>
      <c r="K5">
        <v>3.2622970416924599</v>
      </c>
      <c r="L5">
        <v>3.3128792032107</v>
      </c>
      <c r="M5">
        <v>3.26229702966863</v>
      </c>
      <c r="N5">
        <v>3.2622970296682601</v>
      </c>
      <c r="O5">
        <v>3.2641926921314899</v>
      </c>
      <c r="P5">
        <v>3.2622971763613902</v>
      </c>
      <c r="Q5">
        <v>3.2622970416785302</v>
      </c>
      <c r="R5">
        <v>3.3128801116053301</v>
      </c>
      <c r="S5" s="1">
        <v>3.2622971763617898</v>
      </c>
      <c r="T5">
        <v>3.2622970416785599</v>
      </c>
      <c r="U5">
        <v>3.4867812283119801</v>
      </c>
      <c r="V5">
        <v>3.2801902289489</v>
      </c>
      <c r="W5">
        <v>3.2622991975443298</v>
      </c>
      <c r="X5">
        <v>3.2622970162862401</v>
      </c>
      <c r="Y5">
        <v>3.2622970296821201</v>
      </c>
      <c r="Z5">
        <v>3.2622991841493398</v>
      </c>
      <c r="AA5">
        <v>3.2801902117737902</v>
      </c>
    </row>
    <row r="6" spans="1:27" x14ac:dyDescent="0.25">
      <c r="A6" t="s">
        <v>3</v>
      </c>
      <c r="B6">
        <v>3.1463866114523702</v>
      </c>
      <c r="C6">
        <v>3.1673189738332899</v>
      </c>
      <c r="D6">
        <v>3.1673189738296399</v>
      </c>
      <c r="E6">
        <v>3.1673189738304899</v>
      </c>
      <c r="F6">
        <v>3.16731897383255</v>
      </c>
      <c r="G6">
        <v>3.1673189567121098</v>
      </c>
      <c r="H6">
        <v>3.1673189637128498</v>
      </c>
      <c r="I6">
        <v>3.1673189589339001</v>
      </c>
      <c r="J6">
        <v>3.1673189738331402</v>
      </c>
      <c r="K6">
        <v>3.16731897383317</v>
      </c>
      <c r="L6">
        <v>3.1673189738332601</v>
      </c>
      <c r="M6">
        <v>3.1673189567100399</v>
      </c>
      <c r="N6">
        <v>3.1673189637116201</v>
      </c>
      <c r="O6">
        <v>3.1673189581292802</v>
      </c>
      <c r="P6">
        <v>3.1673189738294898</v>
      </c>
      <c r="Q6">
        <v>3.16731897383037</v>
      </c>
      <c r="R6">
        <v>3.1673189738325198</v>
      </c>
      <c r="S6">
        <v>3.1673189567120299</v>
      </c>
      <c r="T6">
        <v>3.16731896371292</v>
      </c>
      <c r="U6">
        <v>3.1673189589202502</v>
      </c>
      <c r="V6">
        <v>3.1673189738296399</v>
      </c>
      <c r="W6">
        <v>3.1673189567121098</v>
      </c>
      <c r="X6">
        <v>3.1673189738331402</v>
      </c>
      <c r="Y6">
        <v>3.1673189567100399</v>
      </c>
      <c r="Z6">
        <v>3.1673189738294898</v>
      </c>
      <c r="AA6">
        <v>3.1673189567120299</v>
      </c>
    </row>
    <row r="7" spans="1:27" x14ac:dyDescent="0.25">
      <c r="A7" t="s">
        <v>4</v>
      </c>
      <c r="B7">
        <v>3.0029987711132602</v>
      </c>
      <c r="C7">
        <v>3.0239311334941799</v>
      </c>
      <c r="D7">
        <v>3.0239311334905299</v>
      </c>
      <c r="E7">
        <v>3.0239311334913799</v>
      </c>
      <c r="F7">
        <v>3.02393113349344</v>
      </c>
      <c r="G7">
        <v>3.02393111637301</v>
      </c>
      <c r="H7">
        <v>3.0239311233737398</v>
      </c>
      <c r="I7">
        <v>3.0239311185947901</v>
      </c>
      <c r="J7">
        <v>3.0239311334940302</v>
      </c>
      <c r="K7">
        <v>3.02393113349406</v>
      </c>
      <c r="L7">
        <v>3.0239311334941501</v>
      </c>
      <c r="M7">
        <v>3.0239311163709299</v>
      </c>
      <c r="N7">
        <v>3.0239311233725199</v>
      </c>
      <c r="O7">
        <v>3.0239311177901702</v>
      </c>
      <c r="P7">
        <v>3.0239311334903798</v>
      </c>
      <c r="Q7">
        <v>3.02393113349126</v>
      </c>
      <c r="R7">
        <v>3.0239311334934098</v>
      </c>
      <c r="S7">
        <v>3.0239311163729199</v>
      </c>
      <c r="T7">
        <v>3.02393112337381</v>
      </c>
      <c r="U7">
        <v>3.0239311185811402</v>
      </c>
      <c r="V7">
        <v>3.0239311334905299</v>
      </c>
      <c r="W7">
        <v>3.02393111637301</v>
      </c>
      <c r="X7">
        <v>3.0239311334940302</v>
      </c>
      <c r="Y7">
        <v>3.0239311163709299</v>
      </c>
      <c r="Z7">
        <v>3.0239311334903798</v>
      </c>
      <c r="AA7">
        <v>3.0239311163729199</v>
      </c>
    </row>
    <row r="8" spans="1:27" x14ac:dyDescent="0.25">
      <c r="A8" t="s">
        <v>5</v>
      </c>
      <c r="B8">
        <v>2.27085495642004</v>
      </c>
      <c r="C8">
        <v>2.32025244203327</v>
      </c>
      <c r="D8">
        <v>2.3202485277244702</v>
      </c>
      <c r="E8">
        <v>2.3202485277006502</v>
      </c>
      <c r="F8">
        <v>2.3202544922762498</v>
      </c>
      <c r="G8">
        <v>2.3202484773790699</v>
      </c>
      <c r="H8">
        <v>2.3202483729566099</v>
      </c>
      <c r="I8">
        <v>2.5400426581196802</v>
      </c>
      <c r="J8">
        <v>2.3202522778603201</v>
      </c>
      <c r="K8">
        <v>2.32025227785932</v>
      </c>
      <c r="L8">
        <v>2.3202525279892399</v>
      </c>
      <c r="M8">
        <v>2.3202484773728602</v>
      </c>
      <c r="N8">
        <v>2.3202483729265899</v>
      </c>
      <c r="O8">
        <v>2.6290311880909401</v>
      </c>
      <c r="P8">
        <v>2.32024836363966</v>
      </c>
      <c r="Q8">
        <v>2.3202483636148399</v>
      </c>
      <c r="R8">
        <v>2.3202545782411899</v>
      </c>
      <c r="S8">
        <v>2.3202484773480099</v>
      </c>
      <c r="T8">
        <v>2.32024837292456</v>
      </c>
      <c r="U8">
        <v>2.5411632991381898</v>
      </c>
      <c r="V8">
        <v>2.32024852769616</v>
      </c>
      <c r="W8">
        <v>2.32024835325864</v>
      </c>
      <c r="X8">
        <v>2.3202522778591299</v>
      </c>
      <c r="Y8">
        <v>2.3202522674694701</v>
      </c>
      <c r="Z8">
        <v>2.3202483636423099</v>
      </c>
      <c r="AA8">
        <v>2.3202485173122498</v>
      </c>
    </row>
    <row r="9" spans="1:27" x14ac:dyDescent="0.25">
      <c r="A9" t="s">
        <v>6</v>
      </c>
      <c r="B9">
        <v>1.8759468415737699</v>
      </c>
      <c r="C9">
        <v>1.9253443271870101</v>
      </c>
      <c r="D9">
        <v>1.9253404128781999</v>
      </c>
      <c r="E9">
        <v>1.9253404128543801</v>
      </c>
      <c r="F9">
        <v>1.9253463774299799</v>
      </c>
      <c r="G9">
        <v>1.9253403625328001</v>
      </c>
      <c r="H9">
        <v>1.92534025811034</v>
      </c>
      <c r="I9">
        <v>2.1451345432734201</v>
      </c>
      <c r="J9">
        <v>1.92534416301405</v>
      </c>
      <c r="K9">
        <v>1.9253441630130499</v>
      </c>
      <c r="L9">
        <v>1.92534441314297</v>
      </c>
      <c r="M9">
        <v>1.9253403625265899</v>
      </c>
      <c r="N9">
        <v>1.9253402580803201</v>
      </c>
      <c r="O9">
        <v>2.2341230732446702</v>
      </c>
      <c r="P9">
        <v>1.9253402487933899</v>
      </c>
      <c r="Q9">
        <v>1.92534024876858</v>
      </c>
      <c r="R9">
        <v>1.92534646339492</v>
      </c>
      <c r="S9">
        <v>1.92534036250174</v>
      </c>
      <c r="T9">
        <v>1.9253402580782899</v>
      </c>
      <c r="U9">
        <v>2.14625518429192</v>
      </c>
      <c r="V9">
        <v>1.9253404128498901</v>
      </c>
      <c r="W9">
        <v>1.9253402384123699</v>
      </c>
      <c r="X9">
        <v>1.92534416301286</v>
      </c>
      <c r="Y9">
        <v>1.9253441526232</v>
      </c>
      <c r="Z9">
        <v>1.92534024879604</v>
      </c>
      <c r="AA9">
        <v>1.9253404024659799</v>
      </c>
    </row>
    <row r="10" spans="1:27" x14ac:dyDescent="0.25">
      <c r="A10" t="s">
        <v>7</v>
      </c>
      <c r="B10">
        <v>1.87748256001111</v>
      </c>
      <c r="C10">
        <v>1.88035836731328</v>
      </c>
      <c r="D10">
        <v>1.88035836731049</v>
      </c>
      <c r="E10">
        <v>1.8803583673102799</v>
      </c>
      <c r="F10">
        <v>1.88035836731488</v>
      </c>
      <c r="G10">
        <v>1.8803583690678001</v>
      </c>
      <c r="H10">
        <v>1.88035836731016</v>
      </c>
      <c r="I10">
        <v>1.8803585094952</v>
      </c>
      <c r="J10">
        <v>1.8803583673131701</v>
      </c>
      <c r="K10">
        <v>1.8803583673131601</v>
      </c>
      <c r="L10">
        <v>1.8803583673133499</v>
      </c>
      <c r="M10">
        <v>1.8803583690680099</v>
      </c>
      <c r="N10">
        <v>1.88035836731016</v>
      </c>
      <c r="O10">
        <v>1.8803585533120999</v>
      </c>
      <c r="P10">
        <v>1.8803583673103801</v>
      </c>
      <c r="Q10">
        <v>1.88035836731015</v>
      </c>
      <c r="R10">
        <v>1.88035836731495</v>
      </c>
      <c r="S10">
        <v>1.8803583690678001</v>
      </c>
      <c r="T10">
        <v>1.88035836731016</v>
      </c>
      <c r="U10">
        <v>1.88035851009162</v>
      </c>
      <c r="V10">
        <v>1.8803583673102799</v>
      </c>
      <c r="W10">
        <v>1.88035836731015</v>
      </c>
      <c r="X10">
        <v>1.8803583673131601</v>
      </c>
      <c r="Y10">
        <v>1.8803583673131501</v>
      </c>
      <c r="Z10">
        <v>1.88035836731015</v>
      </c>
      <c r="AA10">
        <v>1.88035836731027</v>
      </c>
    </row>
    <row r="11" spans="1:27" x14ac:dyDescent="0.25">
      <c r="A11" t="s">
        <v>8</v>
      </c>
      <c r="B11">
        <v>3.0802584701137499</v>
      </c>
      <c r="C11">
        <v>3.2930051713004498</v>
      </c>
      <c r="D11">
        <v>3.29300517129996</v>
      </c>
      <c r="E11">
        <v>3.2930051712978998</v>
      </c>
      <c r="F11">
        <v>3.2930051713017998</v>
      </c>
      <c r="G11">
        <v>3.29300518826141</v>
      </c>
      <c r="H11">
        <v>3.2930051712977999</v>
      </c>
      <c r="I11">
        <v>3.2930052919952901</v>
      </c>
      <c r="J11">
        <v>3.2930051713004298</v>
      </c>
      <c r="K11">
        <v>3.2930051713003401</v>
      </c>
      <c r="L11">
        <v>3.29300517130052</v>
      </c>
      <c r="M11">
        <v>3.2930051882634599</v>
      </c>
      <c r="N11">
        <v>3.2930051712978199</v>
      </c>
      <c r="O11">
        <v>3.2930053291904402</v>
      </c>
      <c r="P11">
        <v>3.29300517129994</v>
      </c>
      <c r="Q11">
        <v>3.2930051712977999</v>
      </c>
      <c r="R11">
        <v>3.2930051713018602</v>
      </c>
      <c r="S11">
        <v>3.2930051882614899</v>
      </c>
      <c r="T11">
        <v>3.2930051712977999</v>
      </c>
      <c r="U11">
        <v>3.2930052925015598</v>
      </c>
      <c r="V11">
        <v>3.2930051712978998</v>
      </c>
      <c r="W11">
        <v>3.2930051712977901</v>
      </c>
      <c r="X11">
        <v>3.2930051713003401</v>
      </c>
      <c r="Y11">
        <v>3.2930051713003401</v>
      </c>
      <c r="Z11">
        <v>3.2930051712977901</v>
      </c>
      <c r="AA11">
        <v>3.2930051712978901</v>
      </c>
    </row>
    <row r="12" spans="1:27" x14ac:dyDescent="0.25">
      <c r="A12" t="s">
        <v>9</v>
      </c>
      <c r="B12">
        <v>2.6608247827832399</v>
      </c>
      <c r="C12">
        <v>2.6605313463116498</v>
      </c>
      <c r="D12">
        <v>2.6605313463132498</v>
      </c>
      <c r="E12">
        <v>2.6605313463116498</v>
      </c>
      <c r="F12">
        <v>2.6605313463116498</v>
      </c>
      <c r="G12">
        <v>2.6605313594715398</v>
      </c>
      <c r="H12">
        <v>2.6605313463116498</v>
      </c>
      <c r="I12">
        <v>2.6605313463124798</v>
      </c>
      <c r="J12">
        <v>2.6605313463117199</v>
      </c>
      <c r="K12">
        <v>2.6605313463116498</v>
      </c>
      <c r="L12">
        <v>2.6605313463116498</v>
      </c>
      <c r="M12">
        <v>2.6605313594731399</v>
      </c>
      <c r="N12">
        <v>2.6605313463116498</v>
      </c>
      <c r="O12">
        <v>2.66053134631276</v>
      </c>
      <c r="P12">
        <v>2.66053134631332</v>
      </c>
      <c r="Q12">
        <v>2.6605313463116498</v>
      </c>
      <c r="R12">
        <v>2.6605313463116498</v>
      </c>
      <c r="S12">
        <v>2.66053135947161</v>
      </c>
      <c r="T12">
        <v>2.6605313463116498</v>
      </c>
      <c r="U12">
        <v>2.6605313463124798</v>
      </c>
      <c r="V12">
        <v>2.6605313463116498</v>
      </c>
      <c r="W12">
        <v>2.6605313463116498</v>
      </c>
      <c r="X12">
        <v>2.6605313463116498</v>
      </c>
      <c r="Y12">
        <v>2.6605313463116498</v>
      </c>
      <c r="Z12">
        <v>2.6605313463116498</v>
      </c>
      <c r="AA12">
        <v>2.6605313463116498</v>
      </c>
    </row>
    <row r="13" spans="1:27" x14ac:dyDescent="0.25">
      <c r="A13" t="s">
        <v>10</v>
      </c>
      <c r="B13">
        <v>3.0921356883942801</v>
      </c>
      <c r="C13">
        <v>3.3048823895809698</v>
      </c>
      <c r="D13">
        <v>3.30488238958048</v>
      </c>
      <c r="E13">
        <v>3.3048823895784301</v>
      </c>
      <c r="F13">
        <v>3.30488238958233</v>
      </c>
      <c r="G13">
        <v>3.3048824065419402</v>
      </c>
      <c r="H13">
        <v>3.3048823895783301</v>
      </c>
      <c r="I13">
        <v>3.3048825102758199</v>
      </c>
      <c r="J13">
        <v>3.30488238958096</v>
      </c>
      <c r="K13">
        <v>3.3048823895808699</v>
      </c>
      <c r="L13">
        <v>3.3048823895810502</v>
      </c>
      <c r="M13">
        <v>3.3048824065439901</v>
      </c>
      <c r="N13">
        <v>3.3048823895783399</v>
      </c>
      <c r="O13">
        <v>3.3048825474709602</v>
      </c>
      <c r="P13">
        <v>3.30488238958046</v>
      </c>
      <c r="Q13">
        <v>3.3048823895783199</v>
      </c>
      <c r="R13">
        <v>3.30488238958239</v>
      </c>
      <c r="S13">
        <v>3.3048824065420201</v>
      </c>
      <c r="T13">
        <v>3.3048823895783301</v>
      </c>
      <c r="U13">
        <v>3.3048825107820901</v>
      </c>
      <c r="V13">
        <v>3.3048823895784301</v>
      </c>
      <c r="W13">
        <v>3.3048823895783102</v>
      </c>
      <c r="X13">
        <v>3.3048823895808699</v>
      </c>
      <c r="Y13">
        <v>3.3048823895808699</v>
      </c>
      <c r="Z13">
        <v>3.3048823895783199</v>
      </c>
      <c r="AA13">
        <v>3.3048823895784198</v>
      </c>
    </row>
    <row r="14" spans="1:27" x14ac:dyDescent="0.25">
      <c r="A14" t="s">
        <v>11</v>
      </c>
      <c r="B14">
        <v>2.1859143500765699</v>
      </c>
      <c r="C14">
        <v>2.2249376221672299</v>
      </c>
      <c r="D14">
        <v>2.2249376221652</v>
      </c>
      <c r="E14">
        <v>2.2249376221673001</v>
      </c>
      <c r="F14">
        <v>2.22493762216682</v>
      </c>
      <c r="G14">
        <v>2.2249376126023002</v>
      </c>
      <c r="H14">
        <v>2.2249376299249701</v>
      </c>
      <c r="I14">
        <v>2.2249376138436499</v>
      </c>
      <c r="J14">
        <v>2.22493762216715</v>
      </c>
      <c r="K14">
        <v>2.2249376221672401</v>
      </c>
      <c r="L14">
        <v>2.2249376221672201</v>
      </c>
      <c r="M14">
        <v>2.2249376126011402</v>
      </c>
      <c r="N14">
        <v>2.2249376299259098</v>
      </c>
      <c r="O14">
        <v>2.2249376133941801</v>
      </c>
      <c r="P14">
        <v>2.2249376221651098</v>
      </c>
      <c r="Q14">
        <v>2.2249376221673001</v>
      </c>
      <c r="R14">
        <v>2.2249376221668</v>
      </c>
      <c r="S14">
        <v>2.2249376126022602</v>
      </c>
      <c r="T14">
        <v>2.2249376299251602</v>
      </c>
      <c r="U14">
        <v>2.22493761383602</v>
      </c>
      <c r="V14">
        <v>2.2249376221652</v>
      </c>
      <c r="W14">
        <v>2.2249376126023002</v>
      </c>
      <c r="X14">
        <v>2.22493762216715</v>
      </c>
      <c r="Y14">
        <v>2.2249376126011402</v>
      </c>
      <c r="Z14">
        <v>2.2249376221651098</v>
      </c>
      <c r="AA14">
        <v>2.2249376126022602</v>
      </c>
    </row>
    <row r="15" spans="1:27" x14ac:dyDescent="0.25">
      <c r="A15" t="s">
        <v>12</v>
      </c>
      <c r="B15">
        <v>2.2586411991214201</v>
      </c>
      <c r="C15">
        <v>2.2976644712120899</v>
      </c>
      <c r="D15">
        <v>2.29766447121006</v>
      </c>
      <c r="E15">
        <v>2.2976644712121499</v>
      </c>
      <c r="F15">
        <v>2.29766447121168</v>
      </c>
      <c r="G15">
        <v>2.2976644616471602</v>
      </c>
      <c r="H15">
        <v>2.2976644789698302</v>
      </c>
      <c r="I15">
        <v>2.2976644628885099</v>
      </c>
      <c r="J15">
        <v>2.29766447121201</v>
      </c>
      <c r="K15">
        <v>2.2976644712121002</v>
      </c>
      <c r="L15">
        <v>2.2976644712120802</v>
      </c>
      <c r="M15">
        <v>2.2976644616459998</v>
      </c>
      <c r="N15">
        <v>2.2976644789707699</v>
      </c>
      <c r="O15">
        <v>2.2976644624390401</v>
      </c>
      <c r="P15">
        <v>2.2976644712099699</v>
      </c>
      <c r="Q15">
        <v>2.2976644712121601</v>
      </c>
      <c r="R15">
        <v>2.2976644712116601</v>
      </c>
      <c r="S15">
        <v>2.29766446164711</v>
      </c>
      <c r="T15">
        <v>2.2976644789700198</v>
      </c>
      <c r="U15">
        <v>2.29766446288088</v>
      </c>
      <c r="V15">
        <v>2.2976644712100498</v>
      </c>
      <c r="W15">
        <v>2.2976644616471602</v>
      </c>
      <c r="X15">
        <v>2.29766447121201</v>
      </c>
      <c r="Y15">
        <v>2.2976644616459998</v>
      </c>
      <c r="Z15">
        <v>2.2976644712099699</v>
      </c>
      <c r="AA15">
        <v>2.29766446164711</v>
      </c>
    </row>
    <row r="16" spans="1:27" x14ac:dyDescent="0.25">
      <c r="A16" t="s">
        <v>13</v>
      </c>
      <c r="B16">
        <v>2.6758348324023902</v>
      </c>
      <c r="C16">
        <v>2.6752175488657901</v>
      </c>
      <c r="D16">
        <v>2.6752175488657901</v>
      </c>
      <c r="E16">
        <v>2.6752197167567302</v>
      </c>
      <c r="F16">
        <v>2.6752175488657901</v>
      </c>
      <c r="G16">
        <v>2.6752175488657799</v>
      </c>
      <c r="H16">
        <v>2.6931106797414501</v>
      </c>
      <c r="I16">
        <v>2.6752175488658998</v>
      </c>
      <c r="J16">
        <v>2.6752175488657901</v>
      </c>
      <c r="K16">
        <v>2.6752176397723502</v>
      </c>
      <c r="L16">
        <v>2.6752175488657901</v>
      </c>
      <c r="M16">
        <v>2.6752175488657799</v>
      </c>
      <c r="N16">
        <v>2.6931128476017898</v>
      </c>
      <c r="O16">
        <v>2.6752175488659402</v>
      </c>
      <c r="P16">
        <v>2.6752175488657901</v>
      </c>
      <c r="Q16">
        <v>2.6752198076354401</v>
      </c>
      <c r="R16">
        <v>2.6752175488657901</v>
      </c>
      <c r="S16">
        <v>2.6752175488657799</v>
      </c>
      <c r="T16">
        <v>2.6931107706154598</v>
      </c>
      <c r="U16">
        <v>2.6752175488658998</v>
      </c>
      <c r="V16">
        <v>2.6752175488657901</v>
      </c>
      <c r="W16">
        <v>2.6752175488657799</v>
      </c>
      <c r="X16">
        <v>2.6752175488657901</v>
      </c>
      <c r="Y16">
        <v>2.6752175488657799</v>
      </c>
      <c r="Z16">
        <v>2.6752175488657901</v>
      </c>
      <c r="AA16">
        <v>2.6752175488657799</v>
      </c>
    </row>
    <row r="17" spans="1:27" x14ac:dyDescent="0.25"/>
    <row r="18" spans="1:27" x14ac:dyDescent="0.25">
      <c r="A18" t="s">
        <v>36</v>
      </c>
    </row>
    <row r="19" spans="1:27" s="2" customFormat="1" x14ac:dyDescent="0.25">
      <c r="B19" s="2" t="s">
        <v>14</v>
      </c>
      <c r="C19" s="2">
        <v>1</v>
      </c>
      <c r="D19" s="2">
        <v>13</v>
      </c>
      <c r="E19" s="2">
        <v>14</v>
      </c>
      <c r="F19" s="2">
        <v>15</v>
      </c>
      <c r="G19" s="2">
        <v>23</v>
      </c>
      <c r="H19" s="2">
        <v>24</v>
      </c>
      <c r="I19" s="2">
        <v>25</v>
      </c>
      <c r="J19" s="2">
        <v>33</v>
      </c>
      <c r="K19" s="2">
        <v>34</v>
      </c>
      <c r="L19" s="2">
        <v>35</v>
      </c>
      <c r="M19" s="2">
        <v>123</v>
      </c>
      <c r="N19" s="2">
        <v>124</v>
      </c>
      <c r="O19" s="2">
        <v>125</v>
      </c>
      <c r="P19" s="2">
        <v>133</v>
      </c>
      <c r="Q19" s="2">
        <v>134</v>
      </c>
      <c r="R19" s="2">
        <v>135</v>
      </c>
      <c r="S19" s="2">
        <v>233</v>
      </c>
      <c r="T19" s="2">
        <v>234</v>
      </c>
      <c r="U19" s="2">
        <v>235</v>
      </c>
      <c r="V19" s="2">
        <v>10</v>
      </c>
      <c r="W19" s="2">
        <v>20</v>
      </c>
      <c r="X19" s="2">
        <v>30</v>
      </c>
      <c r="Y19" s="2">
        <v>120</v>
      </c>
      <c r="Z19" s="2">
        <v>130</v>
      </c>
      <c r="AA19" s="2">
        <v>230</v>
      </c>
    </row>
    <row r="20" spans="1:27" x14ac:dyDescent="0.25">
      <c r="A20" t="s">
        <v>0</v>
      </c>
      <c r="C20">
        <f>100*(C3-$B3)/$B3</f>
        <v>0.48187281602924531</v>
      </c>
      <c r="D20">
        <f>100*(D3-$B3)/$B3</f>
        <v>-5.7274841907904772E-2</v>
      </c>
      <c r="E20">
        <f>100*(E3-$B3)/$B3</f>
        <v>-5.7278899718985435E-2</v>
      </c>
      <c r="F20">
        <f>100*(F3-$B3)/$B3</f>
        <v>1.4666893138160981</v>
      </c>
      <c r="G20">
        <f>100*(G3-$B3)/$B3</f>
        <v>-5.727652321845033E-2</v>
      </c>
      <c r="H20">
        <f>100*(H3-$B3)/$B3</f>
        <v>-5.7276523496536148E-2</v>
      </c>
      <c r="I20">
        <f>100*(I3-$B3)/$B3</f>
        <v>2.6119532682550343E-2</v>
      </c>
      <c r="J20">
        <f>100*(J3-$B3)/$B3</f>
        <v>0.48186791187672989</v>
      </c>
      <c r="K20">
        <f>100*(K3-$B3)/$B3</f>
        <v>0.48186791185894812</v>
      </c>
      <c r="L20">
        <f>100*(L3-$B3)/$B3</f>
        <v>0.48187187483531096</v>
      </c>
      <c r="M20">
        <f>100*(M3-$B3)/$B3</f>
        <v>-5.7274842036564959E-2</v>
      </c>
      <c r="N20">
        <f>100*(N3-$B3)/$B3</f>
        <v>-5.727890011486704E-2</v>
      </c>
      <c r="O20">
        <f>100*(O3-$B3)/$B3</f>
        <v>8.8934514068077846</v>
      </c>
      <c r="P20">
        <f>100*(P3-$B3)/$B3</f>
        <v>-5.7274842327602431E-2</v>
      </c>
      <c r="Q20">
        <f>100*(Q3-$B3)/$B3</f>
        <v>-5.7278900138375353E-2</v>
      </c>
      <c r="R20">
        <f>100*(R3-$B3)/$B3</f>
        <v>1.4666904613933036</v>
      </c>
      <c r="S20">
        <f>100*(S3-$B3)/$B3</f>
        <v>-5.7279261701911041E-2</v>
      </c>
      <c r="T20">
        <f>100*(T3-$B3)/$B3</f>
        <v>-5.727926196854375E-2</v>
      </c>
      <c r="U20">
        <f>100*(U3-$B3)/$B3</f>
        <v>2.56802941495048E-2</v>
      </c>
      <c r="V20">
        <f>100*(V3-$B3)/$B3</f>
        <v>-5.7279665173772178E-2</v>
      </c>
      <c r="W20">
        <f>100*(W3-$B3)/$B3</f>
        <v>-5.7276523548958222E-2</v>
      </c>
      <c r="X20">
        <f>100*(X3-$B3)/$B3</f>
        <v>0.48186791185593769</v>
      </c>
      <c r="Y20">
        <f>100*(Y3-$B3)/$B3</f>
        <v>0.48186739428812903</v>
      </c>
      <c r="Z20">
        <f>100*(Z3-$B3)/$B3</f>
        <v>-5.7276927122064322E-2</v>
      </c>
      <c r="AA20">
        <f>100*(AA3-$B3)/$B3</f>
        <v>-5.7279261599461888E-2</v>
      </c>
    </row>
    <row r="21" spans="1:27" x14ac:dyDescent="0.25">
      <c r="A21" t="s">
        <v>1</v>
      </c>
      <c r="C21">
        <f>100*(C4-$B4)/$B4</f>
        <v>0.58505246673979971</v>
      </c>
      <c r="D21">
        <f>100*(D4-$B4)/$B4</f>
        <v>0.58491048829108094</v>
      </c>
      <c r="E21">
        <f>100*(E4-$B4)/$B4</f>
        <v>0.58491048778408339</v>
      </c>
      <c r="F21">
        <f>100*(F4-$B4)/$B4</f>
        <v>0.58502521123107087</v>
      </c>
      <c r="G21">
        <f>100*(G4-$B4)/$B4</f>
        <v>0.58491141698315607</v>
      </c>
      <c r="H21">
        <f>100*(H4-$B4)/$B4</f>
        <v>0.58490509993993101</v>
      </c>
      <c r="I21">
        <f>100*(I4-$B4)/$B4</f>
        <v>9.8205573985830288</v>
      </c>
      <c r="J21">
        <f>100*(J4-$B4)/$B4</f>
        <v>0.58504651249952933</v>
      </c>
      <c r="K21">
        <f>100*(K4-$B4)/$B4</f>
        <v>0.58504651247831374</v>
      </c>
      <c r="L21">
        <f>100*(L4-$B4)/$B4</f>
        <v>0.58505132401539861</v>
      </c>
      <c r="M21">
        <f>100*(M4-$B4)/$B4</f>
        <v>0.58491141685110282</v>
      </c>
      <c r="N21">
        <f>100*(N4-$B4)/$B4</f>
        <v>0.58490509930088019</v>
      </c>
      <c r="O21">
        <f>100*(O4-$B4)/$B4</f>
        <v>13.074275091278412</v>
      </c>
      <c r="P21">
        <f>100*(P4-$B4)/$B4</f>
        <v>0.58490453651043917</v>
      </c>
      <c r="Q21">
        <f>100*(Q4-$B4)/$B4</f>
        <v>0.58490453598222591</v>
      </c>
      <c r="R21">
        <f>100*(R4-$B4)/$B4</f>
        <v>0.58502406843277244</v>
      </c>
      <c r="S21">
        <f>100*(S4-$B4)/$B4</f>
        <v>0.584911416321785</v>
      </c>
      <c r="T21">
        <f>100*(T4-$B4)/$B4</f>
        <v>0.58490509925736056</v>
      </c>
      <c r="U21">
        <f>100*(U4-$B4)/$B4</f>
        <v>9.8615213661013676</v>
      </c>
      <c r="V21">
        <f>100*(V4-$B4)/$B4</f>
        <v>0.58491048768823961</v>
      </c>
      <c r="W21">
        <f>100*(W4-$B4)/$B4</f>
        <v>0.584903908309369</v>
      </c>
      <c r="X21">
        <f>100*(X4-$B4)/$B4</f>
        <v>0.58504651247430128</v>
      </c>
      <c r="Y21">
        <f>100*(Y4-$B4)/$B4</f>
        <v>0.58504588408373659</v>
      </c>
      <c r="Z21">
        <f>100*(Z4-$B4)/$B4</f>
        <v>0.58490453656677577</v>
      </c>
      <c r="AA21">
        <f t="shared" ref="AA21:AA33" si="0">100*(AA4-$B4)/$B4</f>
        <v>0.58490985942535834</v>
      </c>
    </row>
    <row r="22" spans="1:27" x14ac:dyDescent="0.25">
      <c r="A22" t="s">
        <v>2</v>
      </c>
      <c r="C22">
        <f>100*(C5-$B5)/$B5</f>
        <v>0.52896632311252223</v>
      </c>
      <c r="D22">
        <f>100*(D5-$B5)/$B5</f>
        <v>0.52884737098327672</v>
      </c>
      <c r="E22">
        <f>100*(E5-$B5)/$B5</f>
        <v>0.52884737055850495</v>
      </c>
      <c r="F22">
        <f>100*(F5-$B5)/$B5</f>
        <v>0.52894348795114599</v>
      </c>
      <c r="G22">
        <f>100*(G5-$B5)/$B5</f>
        <v>-1.9463745259426232E-2</v>
      </c>
      <c r="H22">
        <f>100*(H5-$B5)/$B5</f>
        <v>-1.9463745542298929E-2</v>
      </c>
      <c r="I22">
        <f>100*(I5-$B5)/$B5</f>
        <v>6.536786132918064E-2</v>
      </c>
      <c r="J22">
        <f>100*(J5-$B5)/$B5</f>
        <v>-1.952568889090649E-2</v>
      </c>
      <c r="K22">
        <f>100*(K5-$B5)/$B5</f>
        <v>-1.9529816551721535E-2</v>
      </c>
      <c r="L22">
        <f>100*(L5-$B5)/$B5</f>
        <v>1.530674909399629</v>
      </c>
      <c r="M22">
        <f>100*(M5-$B5)/$B5</f>
        <v>-1.9530185049180415E-2</v>
      </c>
      <c r="N22">
        <f>100*(N5-$B5)/$B5</f>
        <v>-1.9530185060517645E-2</v>
      </c>
      <c r="O22">
        <f>100*(O5-$B5)/$B5</f>
        <v>3.856667796594157E-2</v>
      </c>
      <c r="P22">
        <f>100*(P5-$B5)/$B5</f>
        <v>-1.9525689317815065E-2</v>
      </c>
      <c r="Q22">
        <f>100*(Q5-$B5)/$B5</f>
        <v>-1.9529816978630109E-2</v>
      </c>
      <c r="R22">
        <f>100*(R5-$B5)/$B5</f>
        <v>1.5307027492073095</v>
      </c>
      <c r="S22">
        <f>100*(S5-$B5)/$B5</f>
        <v>-1.952568930556596E-2</v>
      </c>
      <c r="T22">
        <f>100*(T5-$B5)/$B5</f>
        <v>-1.9529816977718231E-2</v>
      </c>
      <c r="U22">
        <f>100*(U5-$B5)/$B5</f>
        <v>6.8602957297218774</v>
      </c>
      <c r="V22">
        <f>100*(V5-$B5)/$B5</f>
        <v>0.52884737047820529</v>
      </c>
      <c r="W22">
        <f>100*(W5-$B5)/$B5</f>
        <v>-1.9463745595936402E-2</v>
      </c>
      <c r="X22">
        <f>100*(X5-$B5)/$B5</f>
        <v>-1.9530595182780629E-2</v>
      </c>
      <c r="Y22">
        <f>100*(Y5-$B5)/$B5</f>
        <v>-1.9530184635745858E-2</v>
      </c>
      <c r="Z22">
        <f>100*(Z5-$B5)/$B5</f>
        <v>-1.9464156115696497E-2</v>
      </c>
      <c r="AA22">
        <f t="shared" si="0"/>
        <v>0.52884684410812643</v>
      </c>
    </row>
    <row r="23" spans="1:27" x14ac:dyDescent="0.25">
      <c r="A23" t="s">
        <v>3</v>
      </c>
      <c r="C23">
        <f>100*(C6-$B6)/$B6</f>
        <v>0.66528259129787304</v>
      </c>
      <c r="D23">
        <f>100*(D6-$B6)/$B6</f>
        <v>0.66528259118186783</v>
      </c>
      <c r="E23">
        <f>100*(E6-$B6)/$B6</f>
        <v>0.66528259120888256</v>
      </c>
      <c r="F23">
        <f>100*(F6-$B6)/$B6</f>
        <v>0.66528259127435863</v>
      </c>
      <c r="G23">
        <f>100*(G6-$B6)/$B6</f>
        <v>0.66528204714414541</v>
      </c>
      <c r="H23">
        <f>100*(H6-$B6)/$B6</f>
        <v>0.66528226964509185</v>
      </c>
      <c r="I23">
        <f>100*(I6-$B6)/$B6</f>
        <v>0.66528211775817292</v>
      </c>
      <c r="J23">
        <f>100*(J6-$B6)/$B6</f>
        <v>0.66528259129311651</v>
      </c>
      <c r="K23">
        <f>100*(K6-$B6)/$B6</f>
        <v>0.66528259129406209</v>
      </c>
      <c r="L23">
        <f>100*(L6-$B6)/$B6</f>
        <v>0.66528259129692735</v>
      </c>
      <c r="M23">
        <f>100*(M6-$B6)/$B6</f>
        <v>0.66528204707835892</v>
      </c>
      <c r="N23">
        <f>100*(N6-$B6)/$B6</f>
        <v>0.66528226960600945</v>
      </c>
      <c r="O23">
        <f>100*(O6-$B6)/$B6</f>
        <v>0.66528209218534839</v>
      </c>
      <c r="P23">
        <f>100*(P6-$B6)/$B6</f>
        <v>0.6652825911770972</v>
      </c>
      <c r="Q23">
        <f>100*(Q6-$B6)/$B6</f>
        <v>0.66528259120507172</v>
      </c>
      <c r="R23">
        <f>100*(R6-$B6)/$B6</f>
        <v>0.66528259127339884</v>
      </c>
      <c r="S23">
        <f>100*(S6-$B6)/$B6</f>
        <v>0.66528204714160488</v>
      </c>
      <c r="T23">
        <f>100*(T6-$B6)/$B6</f>
        <v>0.66528226964732184</v>
      </c>
      <c r="U23">
        <f>100*(U6-$B6)/$B6</f>
        <v>0.66528211732434295</v>
      </c>
      <c r="V23">
        <f>100*(V6-$B6)/$B6</f>
        <v>0.66528259118186783</v>
      </c>
      <c r="W23">
        <f>100*(W6-$B6)/$B6</f>
        <v>0.66528204714414541</v>
      </c>
      <c r="X23">
        <f>100*(X6-$B6)/$B6</f>
        <v>0.66528259129311651</v>
      </c>
      <c r="Y23">
        <f>100*(Y6-$B6)/$B6</f>
        <v>0.66528204707835892</v>
      </c>
      <c r="Z23">
        <f>100*(Z6-$B6)/$B6</f>
        <v>0.6652825911770972</v>
      </c>
      <c r="AA23">
        <f t="shared" si="0"/>
        <v>0.66528204714160488</v>
      </c>
    </row>
    <row r="24" spans="1:27" x14ac:dyDescent="0.25">
      <c r="A24" t="s">
        <v>4</v>
      </c>
      <c r="C24">
        <f>100*(C7-$B7)/$B7</f>
        <v>0.69704864957902402</v>
      </c>
      <c r="D24">
        <f>100*(D7-$B7)/$B7</f>
        <v>0.69704864945747991</v>
      </c>
      <c r="E24">
        <f t="shared" ref="E24:Y24" si="1">100*(E7-$B7)/$B7</f>
        <v>0.69704864948578449</v>
      </c>
      <c r="F24">
        <f t="shared" si="1"/>
        <v>0.69704864955438695</v>
      </c>
      <c r="G24">
        <f t="shared" si="1"/>
        <v>0.69704807944326574</v>
      </c>
      <c r="H24">
        <f t="shared" si="1"/>
        <v>0.69704831256789568</v>
      </c>
      <c r="I24">
        <f t="shared" si="1"/>
        <v>0.69704815342864712</v>
      </c>
      <c r="J24">
        <f t="shared" si="1"/>
        <v>0.69704864957404045</v>
      </c>
      <c r="K24">
        <f t="shared" si="1"/>
        <v>0.69704864957503121</v>
      </c>
      <c r="L24">
        <f t="shared" si="1"/>
        <v>0.69704864957803325</v>
      </c>
      <c r="M24">
        <f t="shared" si="1"/>
        <v>0.69704807937399782</v>
      </c>
      <c r="N24">
        <f t="shared" si="1"/>
        <v>0.69704831252727251</v>
      </c>
      <c r="O24">
        <f t="shared" si="1"/>
        <v>0.69704812663476579</v>
      </c>
      <c r="P24">
        <f t="shared" si="1"/>
        <v>0.69704864945248146</v>
      </c>
      <c r="Q24">
        <f t="shared" si="1"/>
        <v>0.69704864948179168</v>
      </c>
      <c r="R24">
        <f t="shared" si="1"/>
        <v>0.69704864955338131</v>
      </c>
      <c r="S24">
        <f t="shared" si="1"/>
        <v>0.6970480794402637</v>
      </c>
      <c r="T24">
        <f t="shared" si="1"/>
        <v>0.69704831257023225</v>
      </c>
      <c r="U24">
        <f t="shared" si="1"/>
        <v>0.6970481529741025</v>
      </c>
      <c r="V24">
        <f t="shared" si="1"/>
        <v>0.69704864945747991</v>
      </c>
      <c r="W24">
        <f t="shared" si="1"/>
        <v>0.69704807944326574</v>
      </c>
      <c r="X24">
        <f t="shared" si="1"/>
        <v>0.69704864957404045</v>
      </c>
      <c r="Y24">
        <f t="shared" si="1"/>
        <v>0.69704807937399782</v>
      </c>
      <c r="Z24">
        <f>100*(Z7-$B7)/$B7</f>
        <v>0.69704864945248146</v>
      </c>
      <c r="AA24">
        <f t="shared" si="0"/>
        <v>0.6970480794402637</v>
      </c>
    </row>
    <row r="25" spans="1:27" x14ac:dyDescent="0.25">
      <c r="A25" t="s">
        <v>5</v>
      </c>
      <c r="C25">
        <f>100*(C8-$B8)/$B8</f>
        <v>2.1752814055154008</v>
      </c>
      <c r="D25">
        <f>100*(D8-$B8)/$B8</f>
        <v>2.1751090339251902</v>
      </c>
      <c r="E25">
        <f>100*(E8-$B8)/$B8</f>
        <v>2.1751090328762435</v>
      </c>
      <c r="F25">
        <f>100*(F8-$B8)/$B8</f>
        <v>2.1753716905850848</v>
      </c>
      <c r="G25">
        <f>100*(G8-$B8)/$B8</f>
        <v>2.1751068169011503</v>
      </c>
      <c r="H25">
        <f>100*(H8-$B8)/$B8</f>
        <v>2.1751022185246791</v>
      </c>
      <c r="I25">
        <f>100*(I8-$B8)/$B8</f>
        <v>11.854024447427042</v>
      </c>
      <c r="J25">
        <f>100*(J8-$B8)/$B8</f>
        <v>2.1752741759497503</v>
      </c>
      <c r="K25">
        <f>100*(K8-$B8)/$B8</f>
        <v>2.1752741759057099</v>
      </c>
      <c r="L25">
        <f>100*(L8-$B8)/$B8</f>
        <v>2.175285190696381</v>
      </c>
      <c r="M25">
        <f>100*(M8-$B8)/$B8</f>
        <v>2.1751068166276983</v>
      </c>
      <c r="N25">
        <f>100*(N8-$B8)/$B8</f>
        <v>2.1751022172027104</v>
      </c>
      <c r="O25">
        <f>100*(O8-$B8)/$B8</f>
        <v>15.772748085838037</v>
      </c>
      <c r="P25">
        <f>100*(P8-$B8)/$B8</f>
        <v>2.1751018082408846</v>
      </c>
      <c r="Q25">
        <f>100*(Q8-$B8)/$B8</f>
        <v>2.175101807147898</v>
      </c>
      <c r="R25">
        <f>100*(R8-$B8)/$B8</f>
        <v>2.1753754761610775</v>
      </c>
      <c r="S25">
        <f>100*(S8-$B8)/$B8</f>
        <v>2.1751068155333817</v>
      </c>
      <c r="T25">
        <f>100*(T8-$B8)/$B8</f>
        <v>2.1751022171133201</v>
      </c>
      <c r="U25">
        <f>100*(U8-$B8)/$B8</f>
        <v>11.903373306778072</v>
      </c>
      <c r="V25">
        <f>100*(V8-$B8)/$B8</f>
        <v>2.1751090326785123</v>
      </c>
      <c r="W25">
        <f>100*(W8-$B8)/$B8</f>
        <v>2.1751013510994008</v>
      </c>
      <c r="X25">
        <f>100*(X8-$B8)/$B8</f>
        <v>2.1752741758973402</v>
      </c>
      <c r="Y25">
        <f>100*(Y8-$B8)/$B8</f>
        <v>2.1752737183753936</v>
      </c>
      <c r="Z25">
        <f>100*(Z8-$B8)/$B8</f>
        <v>2.1751018083575757</v>
      </c>
      <c r="AA25">
        <f t="shared" si="0"/>
        <v>2.1751085754097579</v>
      </c>
    </row>
    <row r="26" spans="1:27" x14ac:dyDescent="0.25">
      <c r="A26" t="s">
        <v>6</v>
      </c>
      <c r="C26">
        <f>100*(C9-$B9)/$B9</f>
        <v>2.6332028455454339</v>
      </c>
      <c r="D26">
        <f>100*(D9-$B9)/$B9</f>
        <v>2.6329941877773431</v>
      </c>
      <c r="E26">
        <f>100*(E9-$B9)/$B9</f>
        <v>2.6329941865075934</v>
      </c>
      <c r="F26">
        <f>100*(F9-$B9)/$B9</f>
        <v>2.6333121366471008</v>
      </c>
      <c r="G26">
        <f>100*(G9-$B9)/$B9</f>
        <v>2.6329915040445884</v>
      </c>
      <c r="H26">
        <f>100*(H9-$B9)/$B9</f>
        <v>2.6329859376576472</v>
      </c>
      <c r="I26">
        <f>100*(I9-$B9)/$B9</f>
        <v>14.349431217028688</v>
      </c>
      <c r="J26">
        <f>100*(J9-$B9)/$B9</f>
        <v>2.633194094073565</v>
      </c>
      <c r="K26">
        <f>100*(K9-$B9)/$B9</f>
        <v>2.6331940940202538</v>
      </c>
      <c r="L26">
        <f>100*(L9-$B9)/$B9</f>
        <v>2.6332074275494652</v>
      </c>
      <c r="M26">
        <f>100*(M9-$B9)/$B9</f>
        <v>2.6329915037135478</v>
      </c>
      <c r="N26">
        <f>100*(N9-$B9)/$B9</f>
        <v>2.6329859360573895</v>
      </c>
      <c r="O26">
        <f>100*(O9-$B9)/$B9</f>
        <v>19.093090685363929</v>
      </c>
      <c r="P26">
        <f>100*(P9-$B9)/$B9</f>
        <v>2.6329854410044429</v>
      </c>
      <c r="Q26">
        <f>100*(Q9-$B9)/$B9</f>
        <v>2.6329854396819146</v>
      </c>
      <c r="R26">
        <f>100*(R9-$B9)/$B9</f>
        <v>2.6333167191298315</v>
      </c>
      <c r="S26">
        <f>100*(S9-$B9)/$B9</f>
        <v>2.6329915023888888</v>
      </c>
      <c r="T26">
        <f>100*(T9-$B9)/$B9</f>
        <v>2.6329859359491694</v>
      </c>
      <c r="U26">
        <f>100*(U9-$B9)/$B9</f>
        <v>14.409168571716185</v>
      </c>
      <c r="V26">
        <f>100*(V9-$B9)/$B9</f>
        <v>2.6329941862682493</v>
      </c>
      <c r="W26">
        <f>100*(W9-$B9)/$B9</f>
        <v>2.632984887629485</v>
      </c>
      <c r="X26">
        <f>100*(X9-$B9)/$B9</f>
        <v>2.6331940940101335</v>
      </c>
      <c r="Y26">
        <f>100*(Y9-$B9)/$B9</f>
        <v>2.6331935401746094</v>
      </c>
      <c r="Z26">
        <f>100*(Z9-$B9)/$B9</f>
        <v>2.6329854411457103</v>
      </c>
      <c r="AA26">
        <f t="shared" si="0"/>
        <v>2.6329936327392289</v>
      </c>
    </row>
    <row r="27" spans="1:27" x14ac:dyDescent="0.25">
      <c r="A27" t="s">
        <v>7</v>
      </c>
      <c r="C27">
        <f>100*(C10-$B10)/$B10</f>
        <v>0.15317358272307713</v>
      </c>
      <c r="D27">
        <f>100*(D10-$B10)/$B10</f>
        <v>0.15317358257447439</v>
      </c>
      <c r="E27">
        <f>100*(E10-$B10)/$B10</f>
        <v>0.15317358256328631</v>
      </c>
      <c r="F27">
        <f>100*(F10-$B10)/$B10</f>
        <v>0.15317358280830046</v>
      </c>
      <c r="G27">
        <f>100*(G10-$B10)/$B10</f>
        <v>0.15317367617374997</v>
      </c>
      <c r="H27">
        <f>100*(H10-$B10)/$B10</f>
        <v>0.15317358255689989</v>
      </c>
      <c r="I27">
        <f>100*(I10-$B10)/$B10</f>
        <v>0.15318115573190522</v>
      </c>
      <c r="J27">
        <f>100*(J10-$B10)/$B10</f>
        <v>0.15317358271722289</v>
      </c>
      <c r="K27">
        <f>100*(K10-$B10)/$B10</f>
        <v>0.15317358271669068</v>
      </c>
      <c r="L27">
        <f>100*(L10-$B10)/$B10</f>
        <v>0.15317358272680254</v>
      </c>
      <c r="M27">
        <f>100*(M10-$B10)/$B10</f>
        <v>0.15317367618492622</v>
      </c>
      <c r="N27">
        <f>100*(N10-$B10)/$B10</f>
        <v>0.15317358255689989</v>
      </c>
      <c r="O27">
        <f>100*(O10-$B10)/$B10</f>
        <v>0.15318348954319164</v>
      </c>
      <c r="P27">
        <f>100*(P10-$B10)/$B10</f>
        <v>0.15317358256862015</v>
      </c>
      <c r="Q27">
        <f>100*(Q10-$B10)/$B10</f>
        <v>0.15317358255636768</v>
      </c>
      <c r="R27">
        <f>100*(R10-$B10)/$B10</f>
        <v>0.15317358281202589</v>
      </c>
      <c r="S27">
        <f>100*(S10-$B10)/$B10</f>
        <v>0.15317367617374997</v>
      </c>
      <c r="T27">
        <f>100*(T10-$B10)/$B10</f>
        <v>0.15317358255689989</v>
      </c>
      <c r="U27">
        <f>100*(U10-$B10)/$B10</f>
        <v>0.15318118749891266</v>
      </c>
      <c r="V27">
        <f>100*(V10-$B10)/$B10</f>
        <v>0.15317358256328631</v>
      </c>
      <c r="W27">
        <f>100*(W10-$B10)/$B10</f>
        <v>0.15317358255636768</v>
      </c>
      <c r="X27">
        <f>100*(X10-$B10)/$B10</f>
        <v>0.15317358271669068</v>
      </c>
      <c r="Y27">
        <f>100*(Y10-$B10)/$B10</f>
        <v>0.1531735827161585</v>
      </c>
      <c r="Z27">
        <f>100*(Z10-$B10)/$B10</f>
        <v>0.15317358255636768</v>
      </c>
      <c r="AA27">
        <f t="shared" si="0"/>
        <v>0.1531735825627541</v>
      </c>
    </row>
    <row r="28" spans="1:27" x14ac:dyDescent="0.25">
      <c r="A28" t="s">
        <v>8</v>
      </c>
      <c r="C28">
        <f>100*(C11-$B11)/$B11</f>
        <v>6.9067808189110655</v>
      </c>
      <c r="D28">
        <f>100*(D11-$B11)/$B11</f>
        <v>6.9067808188951636</v>
      </c>
      <c r="E28">
        <f>100*(E11-$B11)/$B11</f>
        <v>6.906780818828282</v>
      </c>
      <c r="F28">
        <f>100*(F11-$B11)/$B11</f>
        <v>6.9067808189548945</v>
      </c>
      <c r="G28">
        <f>100*(G11-$B11)/$B11</f>
        <v>6.9067813695453824</v>
      </c>
      <c r="H28">
        <f>100*(H11-$B11)/$B11</f>
        <v>6.9067808188250384</v>
      </c>
      <c r="I28">
        <f>100*(I11-$B11)/$B11</f>
        <v>6.9067847372458901</v>
      </c>
      <c r="J28">
        <f>100*(J11-$B11)/$B11</f>
        <v>6.9067808189104163</v>
      </c>
      <c r="K28">
        <f>100*(K11-$B11)/$B11</f>
        <v>6.9067808189075048</v>
      </c>
      <c r="L28">
        <f>100*(L11-$B11)/$B11</f>
        <v>6.9067808189133437</v>
      </c>
      <c r="M28">
        <f>100*(M11-$B11)/$B11</f>
        <v>6.9067813696119327</v>
      </c>
      <c r="N28">
        <f>100*(N11-$B11)/$B11</f>
        <v>6.9067808188256867</v>
      </c>
      <c r="O28">
        <f>100*(O11-$B11)/$B11</f>
        <v>6.9067859447792985</v>
      </c>
      <c r="P28">
        <f>100*(P11-$B11)/$B11</f>
        <v>6.9067808188945143</v>
      </c>
      <c r="Q28">
        <f>100*(Q11-$B11)/$B11</f>
        <v>6.9067808188250384</v>
      </c>
      <c r="R28">
        <f>100*(R11-$B11)/$B11</f>
        <v>6.9067808189568547</v>
      </c>
      <c r="S28">
        <f>100*(S11-$B11)/$B11</f>
        <v>6.9067813695479776</v>
      </c>
      <c r="T28">
        <f>100*(T11-$B11)/$B11</f>
        <v>6.9067808188250384</v>
      </c>
      <c r="U28">
        <f>100*(U11-$B11)/$B11</f>
        <v>6.9067847536818396</v>
      </c>
      <c r="V28">
        <f>100*(V11-$B11)/$B11</f>
        <v>6.906780818828282</v>
      </c>
      <c r="W28">
        <f>100*(W11-$B11)/$B11</f>
        <v>6.9067808188247204</v>
      </c>
      <c r="X28">
        <f>100*(X11-$B11)/$B11</f>
        <v>6.9067808189075048</v>
      </c>
      <c r="Y28">
        <f>100*(Y11-$B11)/$B11</f>
        <v>6.9067808189075048</v>
      </c>
      <c r="Z28">
        <f>100*(Z11-$B11)/$B11</f>
        <v>6.9067808188247204</v>
      </c>
      <c r="AA28">
        <f t="shared" si="0"/>
        <v>6.9067808188279649</v>
      </c>
    </row>
    <row r="29" spans="1:27" x14ac:dyDescent="0.25">
      <c r="A29" t="s">
        <v>9</v>
      </c>
      <c r="C29">
        <f>100*(C12-$B12)/$B12</f>
        <v>-1.1028026854257729E-2</v>
      </c>
      <c r="D29">
        <f>100*(D12-$B12)/$B12</f>
        <v>-1.102802679412399E-2</v>
      </c>
      <c r="E29">
        <f>100*(E12-$B12)/$B12</f>
        <v>-1.1028026854257729E-2</v>
      </c>
      <c r="F29">
        <f>100*(F12-$B12)/$B12</f>
        <v>-1.1028026854257729E-2</v>
      </c>
      <c r="G29">
        <f>100*(G12-$B12)/$B12</f>
        <v>-1.1027532274902045E-2</v>
      </c>
      <c r="H29">
        <f>100*(H12-$B12)/$B12</f>
        <v>-1.1028026854257729E-2</v>
      </c>
      <c r="I29">
        <f>100*(I12-$B12)/$B12</f>
        <v>-1.102802682306429E-2</v>
      </c>
      <c r="J29">
        <f>100*(J12-$B12)/$B12</f>
        <v>-1.1028026851620723E-2</v>
      </c>
      <c r="K29">
        <f>100*(K12-$B12)/$B12</f>
        <v>-1.1028026854257729E-2</v>
      </c>
      <c r="L29">
        <f>100*(L12-$B12)/$B12</f>
        <v>-1.1028026854257729E-2</v>
      </c>
      <c r="M29">
        <f>100*(M12-$B12)/$B12</f>
        <v>-1.1027532214768307E-2</v>
      </c>
      <c r="N29">
        <f>100*(N12-$B12)/$B12</f>
        <v>-1.1028026854257729E-2</v>
      </c>
      <c r="O29">
        <f>100*(O12-$B12)/$B12</f>
        <v>-1.1028026812532959E-2</v>
      </c>
      <c r="P29">
        <f>100*(P12-$B12)/$B12</f>
        <v>-1.1028026791486985E-2</v>
      </c>
      <c r="Q29">
        <f>100*(Q12-$B12)/$B12</f>
        <v>-1.1028026854257729E-2</v>
      </c>
      <c r="R29">
        <f>100*(R12-$B12)/$B12</f>
        <v>-1.1028026854257729E-2</v>
      </c>
      <c r="S29">
        <f>100*(S12-$B12)/$B12</f>
        <v>-1.102753227226504E-2</v>
      </c>
      <c r="T29">
        <f>100*(T12-$B12)/$B12</f>
        <v>-1.1028026854257729E-2</v>
      </c>
      <c r="U29">
        <f>100*(U12-$B12)/$B12</f>
        <v>-1.102802682306429E-2</v>
      </c>
      <c r="V29">
        <f>100*(V12-$B12)/$B12</f>
        <v>-1.1028026854257729E-2</v>
      </c>
      <c r="W29">
        <f>100*(W12-$B12)/$B12</f>
        <v>-1.1028026854257729E-2</v>
      </c>
      <c r="X29">
        <f>100*(X12-$B12)/$B12</f>
        <v>-1.1028026854257729E-2</v>
      </c>
      <c r="Y29">
        <f>100*(Y12-$B12)/$B12</f>
        <v>-1.1028026854257729E-2</v>
      </c>
      <c r="Z29">
        <f>100*(Z12-$B12)/$B12</f>
        <v>-1.1028026854257729E-2</v>
      </c>
      <c r="AA29">
        <f t="shared" si="0"/>
        <v>-1.1028026854257729E-2</v>
      </c>
    </row>
    <row r="30" spans="1:27" x14ac:dyDescent="0.25">
      <c r="A30" t="s">
        <v>10</v>
      </c>
      <c r="C30">
        <f>100*(C13-$B13)/$B13</f>
        <v>6.8802511476191812</v>
      </c>
      <c r="D30">
        <f>100*(D13-$B13)/$B13</f>
        <v>6.8802511476033397</v>
      </c>
      <c r="E30">
        <f>100*(E13-$B13)/$B13</f>
        <v>6.8802511475370451</v>
      </c>
      <c r="F30">
        <f>100*(F13-$B13)/$B13</f>
        <v>6.8802511476631709</v>
      </c>
      <c r="G30">
        <f>100*(G13-$B13)/$B13</f>
        <v>6.8802516961387834</v>
      </c>
      <c r="H30">
        <f>100*(H13-$B13)/$B13</f>
        <v>6.8802511475338139</v>
      </c>
      <c r="I30">
        <f>100*(I13-$B13)/$B13</f>
        <v>6.8802550509035854</v>
      </c>
      <c r="J30">
        <f>100*(J13-$B13)/$B13</f>
        <v>6.8802511476188641</v>
      </c>
      <c r="K30">
        <f>100*(K13-$B13)/$B13</f>
        <v>6.8802511476159491</v>
      </c>
      <c r="L30">
        <f>100*(L13-$B13)/$B13</f>
        <v>6.88025114762178</v>
      </c>
      <c r="M30">
        <f>100*(M13-$B13)/$B13</f>
        <v>6.880251696205077</v>
      </c>
      <c r="N30">
        <f>100*(N13-$B13)/$B13</f>
        <v>6.8802511475341284</v>
      </c>
      <c r="O30">
        <f>100*(O13-$B13)/$B13</f>
        <v>6.8802562537984144</v>
      </c>
      <c r="P30">
        <f>100*(P13-$B13)/$B13</f>
        <v>6.880251147602694</v>
      </c>
      <c r="Q30">
        <f>100*(Q13-$B13)/$B13</f>
        <v>6.8802511475334827</v>
      </c>
      <c r="R30">
        <f>100*(R13-$B13)/$B13</f>
        <v>6.8802511476651089</v>
      </c>
      <c r="S30">
        <f>100*(S13-$B13)/$B13</f>
        <v>6.880251696141368</v>
      </c>
      <c r="T30">
        <f>100*(T13-$B13)/$B13</f>
        <v>6.8802511475338139</v>
      </c>
      <c r="U30">
        <f>100*(U13-$B13)/$B13</f>
        <v>6.8802550672764164</v>
      </c>
      <c r="V30">
        <f>100*(V13-$B13)/$B13</f>
        <v>6.8802511475370451</v>
      </c>
      <c r="W30">
        <f>100*(W13-$B13)/$B13</f>
        <v>6.8802511475331674</v>
      </c>
      <c r="X30">
        <f>100*(X13-$B13)/$B13</f>
        <v>6.8802511476159491</v>
      </c>
      <c r="Y30">
        <f>100*(Y13-$B13)/$B13</f>
        <v>6.8802511476159491</v>
      </c>
      <c r="Z30">
        <f>100*(Z13-$B13)/$B13</f>
        <v>6.8802511475334827</v>
      </c>
      <c r="AA30">
        <f t="shared" si="0"/>
        <v>6.8802511475367139</v>
      </c>
    </row>
    <row r="31" spans="1:27" x14ac:dyDescent="0.25">
      <c r="A31" t="s">
        <v>11</v>
      </c>
      <c r="C31">
        <f>100*(C14-$B14)/$B14</f>
        <v>1.7852150560836519</v>
      </c>
      <c r="D31">
        <f>100*(D14-$B14)/$B14</f>
        <v>1.7852150559907878</v>
      </c>
      <c r="E31">
        <f>100*(E14-$B14)/$B14</f>
        <v>1.7852150560868618</v>
      </c>
      <c r="F31">
        <f>100*(F14-$B14)/$B14</f>
        <v>1.7852150560649003</v>
      </c>
      <c r="G31">
        <f>100*(G14-$B14)/$B14</f>
        <v>1.7852146185125395</v>
      </c>
      <c r="H31">
        <f>100*(H14-$B14)/$B14</f>
        <v>1.7852154109804588</v>
      </c>
      <c r="I31">
        <f>100*(I14-$B14)/$B14</f>
        <v>1.7852146753011182</v>
      </c>
      <c r="J31">
        <f>100*(J14-$B14)/$B14</f>
        <v>1.7852150560799951</v>
      </c>
      <c r="K31">
        <f>100*(K14-$B14)/$B14</f>
        <v>1.7852150560841191</v>
      </c>
      <c r="L31">
        <f>100*(L14-$B14)/$B14</f>
        <v>1.785215056083205</v>
      </c>
      <c r="M31">
        <f>100*(M14-$B14)/$B14</f>
        <v>1.7852146184594744</v>
      </c>
      <c r="N31">
        <f>100*(N14-$B14)/$B14</f>
        <v>1.7852154110234473</v>
      </c>
      <c r="O31">
        <f>100*(O14-$B14)/$B14</f>
        <v>1.7852146547390229</v>
      </c>
      <c r="P31">
        <f>100*(P14-$B14)/$B14</f>
        <v>1.7852150559866635</v>
      </c>
      <c r="Q31">
        <f>100*(Q14-$B14)/$B14</f>
        <v>1.7852150560868618</v>
      </c>
      <c r="R31">
        <f>100*(R14-$B14)/$B14</f>
        <v>1.7852150560639861</v>
      </c>
      <c r="S31">
        <f>100*(S14-$B14)/$B14</f>
        <v>1.7852146185107112</v>
      </c>
      <c r="T31">
        <f>100*(T14-$B14)/$B14</f>
        <v>1.785215410989154</v>
      </c>
      <c r="U31">
        <f>100*(U14-$B14)/$B14</f>
        <v>1.7852146749520699</v>
      </c>
      <c r="V31">
        <f>100*(V14-$B14)/$B14</f>
        <v>1.7852150559907878</v>
      </c>
      <c r="W31">
        <f>100*(W14-$B14)/$B14</f>
        <v>1.7852146185125395</v>
      </c>
      <c r="X31">
        <f>100*(X14-$B14)/$B14</f>
        <v>1.7852150560799951</v>
      </c>
      <c r="Y31">
        <f>100*(Y14-$B14)/$B14</f>
        <v>1.7852146184594744</v>
      </c>
      <c r="Z31">
        <f>100*(Z14-$B14)/$B14</f>
        <v>1.7852150559866635</v>
      </c>
      <c r="AA31">
        <f t="shared" si="0"/>
        <v>1.7852146185107112</v>
      </c>
    </row>
    <row r="32" spans="1:27" x14ac:dyDescent="0.25">
      <c r="A32" t="s">
        <v>12</v>
      </c>
      <c r="C32">
        <f>100*(C15-$B15)/$B15</f>
        <v>1.7277322359057876</v>
      </c>
      <c r="D32">
        <f>100*(D15-$B15)/$B15</f>
        <v>1.7277322358159135</v>
      </c>
      <c r="E32">
        <f>100*(E15-$B15)/$B15</f>
        <v>1.7277322359084419</v>
      </c>
      <c r="F32">
        <f>100*(F15-$B15)/$B15</f>
        <v>1.7277322358876397</v>
      </c>
      <c r="G32">
        <f>100*(G15-$B15)/$B15</f>
        <v>1.7277318124241943</v>
      </c>
      <c r="H32">
        <f>100*(H15-$B15)/$B15</f>
        <v>1.7277325793751368</v>
      </c>
      <c r="I32">
        <f>100*(I15-$B15)/$B15</f>
        <v>1.7277318673842157</v>
      </c>
      <c r="J32">
        <f>100*(J15-$B15)/$B15</f>
        <v>1.7277322359022484</v>
      </c>
      <c r="K32">
        <f>100*(K15-$B15)/$B15</f>
        <v>1.7277322359062397</v>
      </c>
      <c r="L32">
        <f>100*(L15-$B15)/$B15</f>
        <v>1.7277322359053551</v>
      </c>
      <c r="M32">
        <f>100*(M15-$B15)/$B15</f>
        <v>1.727731812372818</v>
      </c>
      <c r="N32">
        <f>100*(N15-$B15)/$B15</f>
        <v>1.7277325794167411</v>
      </c>
      <c r="O32">
        <f>100*(O15-$B15)/$B15</f>
        <v>1.7277318474842072</v>
      </c>
      <c r="P32">
        <f>100*(P15-$B15)/$B15</f>
        <v>1.7277322358119223</v>
      </c>
      <c r="Q32">
        <f>100*(Q15-$B15)/$B15</f>
        <v>1.727732235908894</v>
      </c>
      <c r="R32">
        <f>100*(R15-$B15)/$B15</f>
        <v>1.7277322358867548</v>
      </c>
      <c r="S32">
        <f>100*(S15-$B15)/$B15</f>
        <v>1.7277318124219725</v>
      </c>
      <c r="T32">
        <f>100*(T15-$B15)/$B15</f>
        <v>1.7277325793835323</v>
      </c>
      <c r="U32">
        <f>100*(U15-$B15)/$B15</f>
        <v>1.7277318670464066</v>
      </c>
      <c r="V32">
        <f>100*(V15-$B15)/$B15</f>
        <v>1.7277322358154612</v>
      </c>
      <c r="W32">
        <f>100*(W15-$B15)/$B15</f>
        <v>1.7277318124241943</v>
      </c>
      <c r="X32">
        <f>100*(X15-$B15)/$B15</f>
        <v>1.7277322359022484</v>
      </c>
      <c r="Y32">
        <f>100*(Y15-$B15)/$B15</f>
        <v>1.727731812372818</v>
      </c>
      <c r="Z32">
        <f>100*(Z15-$B15)/$B15</f>
        <v>1.7277322358119223</v>
      </c>
      <c r="AA32">
        <f t="shared" si="0"/>
        <v>1.7277318124219725</v>
      </c>
    </row>
    <row r="33" spans="1:27" x14ac:dyDescent="0.25">
      <c r="A33" t="s">
        <v>13</v>
      </c>
      <c r="C33">
        <f>100*(C16-$B16)/$B16</f>
        <v>-2.306882058358823E-2</v>
      </c>
      <c r="D33">
        <f>100*(D16-$B16)/$B16</f>
        <v>-2.306882058358823E-2</v>
      </c>
      <c r="E33">
        <f>100*(E16-$B16)/$B16</f>
        <v>-2.2987803216079395E-2</v>
      </c>
      <c r="F33">
        <f>100*(F16-$B16)/$B16</f>
        <v>-2.306882058358823E-2</v>
      </c>
      <c r="G33">
        <f>100*(G16-$B16)/$B16</f>
        <v>-2.3068820583969946E-2</v>
      </c>
      <c r="H33">
        <f>100*(H16-$B16)/$B16</f>
        <v>0.64562457779015969</v>
      </c>
      <c r="I33">
        <f>100*(I16-$B16)/$B16</f>
        <v>-2.3068820579488947E-2</v>
      </c>
      <c r="J33">
        <f>100*(J16-$B16)/$B16</f>
        <v>-2.306882058358823E-2</v>
      </c>
      <c r="K33">
        <f t="shared" ref="K33:Z33" si="2">100*(K16-$B16)/$B16</f>
        <v>-2.306542326776901E-2</v>
      </c>
      <c r="L33">
        <f t="shared" si="2"/>
        <v>-2.306882058358823E-2</v>
      </c>
      <c r="M33">
        <f t="shared" si="2"/>
        <v>-2.3068820583969946E-2</v>
      </c>
      <c r="N33">
        <f t="shared" si="2"/>
        <v>0.64570559401408478</v>
      </c>
      <c r="O33">
        <f t="shared" si="2"/>
        <v>-2.3068820577978686E-2</v>
      </c>
      <c r="P33">
        <f t="shared" si="2"/>
        <v>-2.306882058358823E-2</v>
      </c>
      <c r="Q33">
        <f t="shared" si="2"/>
        <v>-2.2984406941063081E-2</v>
      </c>
      <c r="R33">
        <f t="shared" si="2"/>
        <v>-2.306882058358823E-2</v>
      </c>
      <c r="S33">
        <f t="shared" si="2"/>
        <v>-2.3068820583969946E-2</v>
      </c>
      <c r="T33">
        <f t="shared" si="2"/>
        <v>0.64562797388952087</v>
      </c>
      <c r="U33">
        <f t="shared" si="2"/>
        <v>-2.3068820579488947E-2</v>
      </c>
      <c r="V33">
        <f t="shared" si="2"/>
        <v>-2.306882058358823E-2</v>
      </c>
      <c r="W33">
        <f t="shared" si="2"/>
        <v>-2.3068820583969946E-2</v>
      </c>
      <c r="X33">
        <f t="shared" si="2"/>
        <v>-2.306882058358823E-2</v>
      </c>
      <c r="Y33">
        <f t="shared" si="2"/>
        <v>-2.3068820583969946E-2</v>
      </c>
      <c r="Z33">
        <f t="shared" si="2"/>
        <v>-2.306882058358823E-2</v>
      </c>
      <c r="AA33">
        <f t="shared" si="0"/>
        <v>-2.3068820583969946E-2</v>
      </c>
    </row>
    <row r="34" spans="1:27" x14ac:dyDescent="0.25"/>
    <row r="35" spans="1:27" x14ac:dyDescent="0.25">
      <c r="A35" t="s">
        <v>47</v>
      </c>
      <c r="K35" t="s">
        <v>46</v>
      </c>
    </row>
    <row r="36" spans="1:27" x14ac:dyDescent="0.25">
      <c r="A36" s="2"/>
      <c r="B36" s="2"/>
      <c r="C36" s="2" t="s">
        <v>42</v>
      </c>
      <c r="D36" s="2" t="s">
        <v>45</v>
      </c>
      <c r="E36" s="2" t="s">
        <v>39</v>
      </c>
      <c r="F36" s="2" t="s">
        <v>40</v>
      </c>
      <c r="G36" s="2" t="s">
        <v>41</v>
      </c>
      <c r="H36" s="2" t="s">
        <v>43</v>
      </c>
      <c r="I36" s="2" t="s">
        <v>44</v>
      </c>
      <c r="K36" s="2"/>
      <c r="L36" s="2"/>
      <c r="M36" s="2" t="s">
        <v>42</v>
      </c>
      <c r="N36" s="2" t="s">
        <v>45</v>
      </c>
      <c r="O36" s="2" t="s">
        <v>39</v>
      </c>
      <c r="P36" s="2" t="s">
        <v>40</v>
      </c>
      <c r="Q36" s="2" t="s">
        <v>41</v>
      </c>
      <c r="R36" s="2" t="s">
        <v>43</v>
      </c>
      <c r="S36" s="2" t="s">
        <v>44</v>
      </c>
    </row>
    <row r="37" spans="1:27" x14ac:dyDescent="0.25">
      <c r="A37" t="s">
        <v>37</v>
      </c>
      <c r="C37">
        <f>AVERAGE(M20:O21)</f>
        <v>3.8371648786811243</v>
      </c>
      <c r="E37">
        <f>AVERAGE(D20:F20)</f>
        <v>0.45071185739640263</v>
      </c>
      <c r="F37">
        <f>AVERAGE(G21:I21)</f>
        <v>3.6634579718353719</v>
      </c>
      <c r="G37">
        <f>AVERAGE(J22:L22)</f>
        <v>0.49720646798566698</v>
      </c>
      <c r="H37">
        <f>AVERAGE(P20:R20,P22:R22)</f>
        <v>0.47396399363969838</v>
      </c>
      <c r="I37">
        <f>AVERAGE(S21:U22)</f>
        <v>2.9754296841865178</v>
      </c>
      <c r="K37" t="s">
        <v>37</v>
      </c>
      <c r="M37">
        <f>AVERAGE(M20:O33)</f>
        <v>2.9647017862299498</v>
      </c>
      <c r="N37">
        <f>AVERAGE(C20:C33)</f>
        <v>1.7989830779731584</v>
      </c>
      <c r="O37">
        <f>AVERAGE(D20:F33)</f>
        <v>1.7967322137563402</v>
      </c>
      <c r="P37">
        <f>AVERAGE(G20:I33)</f>
        <v>2.4704974153066508</v>
      </c>
      <c r="Q37">
        <f>AVERAGE(J20:L33)</f>
        <v>1.7967134693105291</v>
      </c>
      <c r="R37">
        <f>AVERAGE(P20:R33)</f>
        <v>1.7944697597815344</v>
      </c>
      <c r="S37">
        <f>AVERAGE(S20:U33)</f>
        <v>2.635840481273604</v>
      </c>
    </row>
    <row r="38" spans="1:27" x14ac:dyDescent="0.25">
      <c r="A38" t="s">
        <v>38</v>
      </c>
      <c r="C38">
        <f>AVERAGE(Y20:Y21)</f>
        <v>0.53345663918593278</v>
      </c>
      <c r="E38">
        <f>V20</f>
        <v>-5.7279665173772178E-2</v>
      </c>
      <c r="F38">
        <f>W21</f>
        <v>0.584903908309369</v>
      </c>
      <c r="G38">
        <f>X22</f>
        <v>-1.9530595182780629E-2</v>
      </c>
      <c r="H38">
        <f>AVERAGE(Z20,Z22)</f>
        <v>-3.8370541618880413E-2</v>
      </c>
      <c r="I38">
        <f>AVERAGE(AA21:AA22)</f>
        <v>0.55687835176674239</v>
      </c>
      <c r="K38" t="s">
        <v>38</v>
      </c>
      <c r="M38">
        <f>AVERAGE(Y20:Y33)</f>
        <v>1.7598025436694396</v>
      </c>
      <c r="O38">
        <f>AVERAGE(V20:V33)</f>
        <v>1.7604263318482711</v>
      </c>
      <c r="P38">
        <f>AVERAGE(W20:W33)</f>
        <v>1.7212596526352526</v>
      </c>
      <c r="Q38">
        <f>AVERAGE(X20:X33)</f>
        <v>1.7598028095504736</v>
      </c>
      <c r="R38">
        <f>AVERAGE(Z20:Z33)</f>
        <v>1.721259852624085</v>
      </c>
      <c r="S38">
        <f>AVERAGE(AA20:AA33)</f>
        <v>1.7604260649347692</v>
      </c>
    </row>
    <row r="39" spans="1:27" x14ac:dyDescent="0.25"/>
    <row r="40" spans="1:27" x14ac:dyDescent="0.25">
      <c r="A40" t="s">
        <v>48</v>
      </c>
      <c r="K40" t="s">
        <v>49</v>
      </c>
    </row>
    <row r="41" spans="1:27" x14ac:dyDescent="0.25">
      <c r="A41" s="2"/>
      <c r="B41" s="2"/>
      <c r="C41" s="2" t="s">
        <v>42</v>
      </c>
      <c r="D41" s="2" t="s">
        <v>45</v>
      </c>
      <c r="E41" s="2" t="s">
        <v>39</v>
      </c>
      <c r="F41" s="2" t="s">
        <v>40</v>
      </c>
      <c r="G41" s="2" t="s">
        <v>41</v>
      </c>
      <c r="H41" s="2" t="s">
        <v>43</v>
      </c>
      <c r="I41" s="2" t="s">
        <v>44</v>
      </c>
      <c r="K41" s="2"/>
      <c r="L41" s="2"/>
      <c r="M41" s="2" t="s">
        <v>42</v>
      </c>
      <c r="N41" s="2" t="s">
        <v>45</v>
      </c>
      <c r="O41" s="2" t="s">
        <v>39</v>
      </c>
      <c r="P41" s="2" t="s">
        <v>40</v>
      </c>
      <c r="Q41" s="2" t="s">
        <v>41</v>
      </c>
      <c r="R41" s="2" t="s">
        <v>43</v>
      </c>
      <c r="S41" s="2" t="s">
        <v>44</v>
      </c>
    </row>
    <row r="42" spans="1:27" x14ac:dyDescent="0.25">
      <c r="A42" t="s">
        <v>37</v>
      </c>
      <c r="C42">
        <f>_xlfn.STDEV.S(M20:O22)</f>
        <v>4.8968150687332326</v>
      </c>
      <c r="E42">
        <f>_xlfn.STDEV.S(D20:F20)</f>
        <v>0.87986228693409296</v>
      </c>
      <c r="F42">
        <f>_xlfn.STDEV.S(G21:I21)</f>
        <v>5.3322045171910109</v>
      </c>
      <c r="G42">
        <f>_xlfn.STDEV.S(J22:L22)</f>
        <v>0.89500992427638038</v>
      </c>
      <c r="H42">
        <f>_xlfn.STDEV.S(P20:R20,P22:R22)</f>
        <v>0.79419198669223967</v>
      </c>
      <c r="I42">
        <f>_xlfn.STDEV.S(S21:U22)</f>
        <v>4.2867042894619916</v>
      </c>
      <c r="K42" t="s">
        <v>37</v>
      </c>
      <c r="M42">
        <f>_xlfn.STDEV.S(M20:O33)</f>
        <v>4.486114208856165</v>
      </c>
      <c r="N42">
        <f>_xlfn.STDEV.S(C20:C33)</f>
        <v>2.3101325348703803</v>
      </c>
      <c r="O42">
        <f>_xlfn.STDEV.S(D20:F33)</f>
        <v>2.2627927289086061</v>
      </c>
      <c r="P42">
        <f>_xlfn.STDEV.S(G20:I33)</f>
        <v>3.5526188123857843</v>
      </c>
      <c r="Q42">
        <f>_xlfn.STDEV.S(J20:L33)</f>
        <v>2.2630580830970879</v>
      </c>
      <c r="R42">
        <f>_xlfn.STDEV.S(P20:R33)</f>
        <v>2.2727187015985781</v>
      </c>
      <c r="S42">
        <f>_xlfn.STDEV.S(S20:U33)</f>
        <v>3.6047414954450794</v>
      </c>
    </row>
    <row r="43" spans="1:27" x14ac:dyDescent="0.25">
      <c r="A43" t="s">
        <v>38</v>
      </c>
      <c r="C43">
        <f>_xlfn.STDEV.S(Y20:Y21)</f>
        <v>7.2958209807061108E-2</v>
      </c>
      <c r="E43">
        <v>0</v>
      </c>
      <c r="F43">
        <v>0</v>
      </c>
      <c r="G43">
        <v>0</v>
      </c>
      <c r="H43">
        <f>_xlfn.STDEV.S(Z20,Z22)</f>
        <v>2.6737666794056751E-2</v>
      </c>
      <c r="I43">
        <f>_xlfn.STDEV.S(AA21:AA22)</f>
        <v>3.9642538304579956E-2</v>
      </c>
      <c r="K43" t="s">
        <v>38</v>
      </c>
      <c r="M43">
        <f>_xlfn.STDEV.S(Y20:Y33)</f>
        <v>2.3378133787109729</v>
      </c>
      <c r="O43">
        <f>_xlfn.STDEV.S(V20:V33)</f>
        <v>2.3381048962813598</v>
      </c>
      <c r="P43">
        <f>_xlfn.STDEV.S(W20:W33)</f>
        <v>2.3647617864136201</v>
      </c>
      <c r="Q43">
        <f>_xlfn.STDEV.S(X20:X33)</f>
        <v>2.3378133392453648</v>
      </c>
      <c r="R43">
        <f>_xlfn.STDEV.S(Z20:Z33)</f>
        <v>2.3647617962714471</v>
      </c>
      <c r="S43">
        <f>_xlfn.STDEV.S(AA20:AA33)</f>
        <v>2.3381049352856444</v>
      </c>
    </row>
    <row r="44" spans="1:27" x14ac:dyDescent="0.25"/>
    <row r="45" spans="1:27" x14ac:dyDescent="0.25">
      <c r="C45">
        <f>ROUND(C37,3)</f>
        <v>3.8370000000000002</v>
      </c>
      <c r="D45" t="s">
        <v>50</v>
      </c>
      <c r="E45">
        <f t="shared" ref="D45:S45" si="3">ROUND(E37,3)</f>
        <v>0.45100000000000001</v>
      </c>
      <c r="F45">
        <f t="shared" si="3"/>
        <v>3.6629999999999998</v>
      </c>
      <c r="G45">
        <f t="shared" si="3"/>
        <v>0.497</v>
      </c>
      <c r="H45">
        <f t="shared" si="3"/>
        <v>0.47399999999999998</v>
      </c>
      <c r="I45">
        <f t="shared" si="3"/>
        <v>2.9750000000000001</v>
      </c>
      <c r="M45">
        <f t="shared" si="3"/>
        <v>2.9649999999999999</v>
      </c>
      <c r="N45">
        <f t="shared" si="3"/>
        <v>1.7989999999999999</v>
      </c>
      <c r="O45">
        <f t="shared" si="3"/>
        <v>1.7969999999999999</v>
      </c>
      <c r="P45">
        <f t="shared" si="3"/>
        <v>2.4700000000000002</v>
      </c>
      <c r="Q45">
        <f t="shared" si="3"/>
        <v>1.7969999999999999</v>
      </c>
      <c r="R45">
        <f t="shared" si="3"/>
        <v>1.794</v>
      </c>
      <c r="S45">
        <f t="shared" si="3"/>
        <v>2.6360000000000001</v>
      </c>
    </row>
    <row r="46" spans="1:27" x14ac:dyDescent="0.25">
      <c r="C46">
        <f>ROUND(C42,3)</f>
        <v>4.8970000000000002</v>
      </c>
      <c r="D46" t="s">
        <v>50</v>
      </c>
      <c r="E46">
        <f t="shared" ref="D46:S46" si="4">ROUND(E42,3)</f>
        <v>0.88</v>
      </c>
      <c r="F46">
        <f t="shared" si="4"/>
        <v>5.3319999999999999</v>
      </c>
      <c r="G46">
        <f t="shared" si="4"/>
        <v>0.89500000000000002</v>
      </c>
      <c r="H46">
        <f t="shared" si="4"/>
        <v>0.79400000000000004</v>
      </c>
      <c r="I46">
        <f t="shared" si="4"/>
        <v>4.2869999999999999</v>
      </c>
      <c r="M46">
        <f t="shared" si="4"/>
        <v>4.4859999999999998</v>
      </c>
      <c r="N46">
        <f t="shared" si="4"/>
        <v>2.31</v>
      </c>
      <c r="O46">
        <f t="shared" si="4"/>
        <v>2.2629999999999999</v>
      </c>
      <c r="P46">
        <f t="shared" si="4"/>
        <v>3.5529999999999999</v>
      </c>
      <c r="Q46">
        <f t="shared" si="4"/>
        <v>2.2629999999999999</v>
      </c>
      <c r="R46">
        <f t="shared" si="4"/>
        <v>2.2730000000000001</v>
      </c>
      <c r="S46">
        <f t="shared" si="4"/>
        <v>3.605</v>
      </c>
    </row>
    <row r="47" spans="1:27" x14ac:dyDescent="0.25">
      <c r="C47">
        <f>ROUND(C38,3)</f>
        <v>0.53300000000000003</v>
      </c>
      <c r="D47" t="s">
        <v>50</v>
      </c>
      <c r="E47">
        <f t="shared" ref="D47:S47" si="5">ROUND(E38,3)</f>
        <v>-5.7000000000000002E-2</v>
      </c>
      <c r="F47">
        <f t="shared" si="5"/>
        <v>0.58499999999999996</v>
      </c>
      <c r="G47">
        <f t="shared" si="5"/>
        <v>-0.02</v>
      </c>
      <c r="H47">
        <f t="shared" si="5"/>
        <v>-3.7999999999999999E-2</v>
      </c>
      <c r="I47">
        <f t="shared" si="5"/>
        <v>0.55700000000000005</v>
      </c>
      <c r="M47">
        <f t="shared" si="5"/>
        <v>1.76</v>
      </c>
      <c r="N47" t="s">
        <v>50</v>
      </c>
      <c r="O47">
        <f t="shared" si="5"/>
        <v>1.76</v>
      </c>
      <c r="P47">
        <f t="shared" si="5"/>
        <v>1.7210000000000001</v>
      </c>
      <c r="Q47">
        <f t="shared" si="5"/>
        <v>1.76</v>
      </c>
      <c r="R47">
        <f t="shared" si="5"/>
        <v>1.7210000000000001</v>
      </c>
      <c r="S47">
        <f t="shared" si="5"/>
        <v>1.76</v>
      </c>
    </row>
    <row r="48" spans="1:27" x14ac:dyDescent="0.25">
      <c r="C48">
        <f>ROUND(C43,3)</f>
        <v>7.2999999999999995E-2</v>
      </c>
      <c r="D48" t="s">
        <v>50</v>
      </c>
      <c r="E48">
        <f t="shared" ref="D48:S48" si="6">ROUND(E43,3)</f>
        <v>0</v>
      </c>
      <c r="F48">
        <f t="shared" si="6"/>
        <v>0</v>
      </c>
      <c r="G48">
        <f t="shared" si="6"/>
        <v>0</v>
      </c>
      <c r="H48">
        <f t="shared" si="6"/>
        <v>2.7E-2</v>
      </c>
      <c r="I48">
        <f t="shared" si="6"/>
        <v>0.04</v>
      </c>
      <c r="M48">
        <f t="shared" si="6"/>
        <v>2.3380000000000001</v>
      </c>
      <c r="N48" t="s">
        <v>50</v>
      </c>
      <c r="O48">
        <f t="shared" si="6"/>
        <v>2.3380000000000001</v>
      </c>
      <c r="P48">
        <f t="shared" si="6"/>
        <v>2.3650000000000002</v>
      </c>
      <c r="Q48">
        <f t="shared" si="6"/>
        <v>2.3380000000000001</v>
      </c>
      <c r="R48">
        <f t="shared" si="6"/>
        <v>2.3650000000000002</v>
      </c>
      <c r="S48">
        <f t="shared" si="6"/>
        <v>2.3380000000000001</v>
      </c>
    </row>
  </sheetData>
  <conditionalFormatting sqref="C3:Z16">
    <cfRule type="cellIs" dxfId="11" priority="6" operator="lessThan">
      <formula>1</formula>
    </cfRule>
    <cfRule type="cellIs" dxfId="10" priority="7" operator="greaterThan">
      <formula>5</formula>
    </cfRule>
  </conditionalFormatting>
  <conditionalFormatting sqref="T36 V36:Z36 AB36">
    <cfRule type="cellIs" dxfId="9" priority="4" operator="lessThan">
      <formula>-10</formula>
    </cfRule>
    <cfRule type="cellIs" dxfId="8" priority="5" operator="greaterThan">
      <formula>100</formula>
    </cfRule>
  </conditionalFormatting>
  <conditionalFormatting sqref="C20:AA34">
    <cfRule type="cellIs" dxfId="7" priority="1" operator="greaterThan">
      <formula>5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A443-547F-43B4-B311-4BAD8CBF85FA}">
  <dimension ref="A1:AB48"/>
  <sheetViews>
    <sheetView topLeftCell="A14" workbookViewId="0">
      <selection activeCell="H21" sqref="H21"/>
    </sheetView>
  </sheetViews>
  <sheetFormatPr defaultColWidth="0" defaultRowHeight="15" zeroHeight="1" x14ac:dyDescent="0.25"/>
  <cols>
    <col min="1" max="30" width="9.140625" customWidth="1"/>
    <col min="31" max="16384" width="9.140625" hidden="1"/>
  </cols>
  <sheetData>
    <row r="1" spans="1:27" x14ac:dyDescent="0.25">
      <c r="A1" t="s">
        <v>51</v>
      </c>
    </row>
    <row r="2" spans="1:27" s="2" customFormat="1" x14ac:dyDescent="0.25">
      <c r="B2" s="2" t="s">
        <v>14</v>
      </c>
      <c r="C2" s="2">
        <v>1</v>
      </c>
      <c r="D2" s="2">
        <v>13</v>
      </c>
      <c r="E2" s="2">
        <v>14</v>
      </c>
      <c r="F2" s="2">
        <v>15</v>
      </c>
      <c r="G2" s="2">
        <v>23</v>
      </c>
      <c r="H2" s="2">
        <v>24</v>
      </c>
      <c r="I2" s="2">
        <v>25</v>
      </c>
      <c r="J2" s="2">
        <v>33</v>
      </c>
      <c r="K2" s="2">
        <v>34</v>
      </c>
      <c r="L2" s="2">
        <v>35</v>
      </c>
      <c r="M2" s="2">
        <v>123</v>
      </c>
      <c r="N2" s="2">
        <v>124</v>
      </c>
      <c r="O2" s="2">
        <v>125</v>
      </c>
      <c r="P2" s="2">
        <v>133</v>
      </c>
      <c r="Q2" s="2">
        <v>134</v>
      </c>
      <c r="R2" s="2">
        <v>135</v>
      </c>
      <c r="S2" s="2">
        <v>233</v>
      </c>
      <c r="T2" s="2">
        <v>234</v>
      </c>
      <c r="U2" s="2">
        <v>235</v>
      </c>
      <c r="V2" s="2">
        <v>10</v>
      </c>
      <c r="W2" s="2">
        <v>20</v>
      </c>
      <c r="X2" s="2">
        <v>30</v>
      </c>
      <c r="Y2" s="2">
        <v>120</v>
      </c>
      <c r="Z2" s="2">
        <v>130</v>
      </c>
      <c r="AA2" s="2">
        <v>230</v>
      </c>
    </row>
    <row r="3" spans="1:27" x14ac:dyDescent="0.25">
      <c r="A3" t="s">
        <v>0</v>
      </c>
      <c r="B3">
        <v>3.3191013022198899</v>
      </c>
      <c r="C3">
        <v>3.2057135201783198</v>
      </c>
      <c r="D3">
        <v>3.3171982124272699</v>
      </c>
      <c r="E3">
        <v>3.3171980546654098</v>
      </c>
      <c r="F3">
        <v>3.3210749311090502</v>
      </c>
      <c r="G3">
        <v>3.0160297701163001</v>
      </c>
      <c r="H3">
        <v>3.01602974699514</v>
      </c>
      <c r="I3">
        <v>3.02263752035749</v>
      </c>
      <c r="J3">
        <v>3.2057133694504798</v>
      </c>
      <c r="K3">
        <v>3.2057133694503199</v>
      </c>
      <c r="L3">
        <v>3.20571337653961</v>
      </c>
      <c r="M3" s="1">
        <v>3.3171999688536702</v>
      </c>
      <c r="N3">
        <v>3.3171998110843299</v>
      </c>
      <c r="O3">
        <v>3.39854632398107</v>
      </c>
      <c r="P3">
        <v>3.3171982124272401</v>
      </c>
      <c r="Q3">
        <v>3.3171980546653801</v>
      </c>
      <c r="R3">
        <v>3.3210749306683001</v>
      </c>
      <c r="S3">
        <v>3.0156793659817298</v>
      </c>
      <c r="T3">
        <v>3.0156793429993098</v>
      </c>
      <c r="U3">
        <v>3.0223280333795</v>
      </c>
      <c r="V3">
        <v>3.31719805233889</v>
      </c>
      <c r="W3">
        <v>3.0160297466541701</v>
      </c>
      <c r="X3">
        <v>3.2057133694503199</v>
      </c>
      <c r="Y3">
        <v>3.3328088691584399</v>
      </c>
      <c r="Z3">
        <v>3.3171980560335799</v>
      </c>
      <c r="AA3">
        <v>3.0156793527637702</v>
      </c>
    </row>
    <row r="4" spans="1:27" x14ac:dyDescent="0.25">
      <c r="A4" t="s">
        <v>1</v>
      </c>
      <c r="B4">
        <v>2.73374574437665</v>
      </c>
      <c r="C4">
        <v>2.6203579623350799</v>
      </c>
      <c r="D4">
        <v>2.6203543672006799</v>
      </c>
      <c r="E4">
        <v>2.6203543671968901</v>
      </c>
      <c r="F4">
        <v>2.6203545362777798</v>
      </c>
      <c r="G4">
        <v>2.7388230801440501</v>
      </c>
      <c r="H4">
        <v>2.7388229170792902</v>
      </c>
      <c r="I4">
        <v>2.7720214731602799</v>
      </c>
      <c r="J4">
        <v>2.6203578116072399</v>
      </c>
      <c r="K4">
        <v>2.6203578116070898</v>
      </c>
      <c r="L4">
        <v>2.6203578186963798</v>
      </c>
      <c r="M4" s="1">
        <v>2.7474506766195699</v>
      </c>
      <c r="N4">
        <v>2.7474504892651499</v>
      </c>
      <c r="O4">
        <v>2.8302232268958698</v>
      </c>
      <c r="P4">
        <v>2.6203542164612799</v>
      </c>
      <c r="Q4">
        <v>2.6203542164573399</v>
      </c>
      <c r="R4">
        <v>2.62035439262706</v>
      </c>
      <c r="S4" s="1">
        <v>2.7389264385047101</v>
      </c>
      <c r="T4">
        <v>2.73892627531598</v>
      </c>
      <c r="U4">
        <v>2.7725701270355398</v>
      </c>
      <c r="V4">
        <v>2.6203543671968301</v>
      </c>
      <c r="W4">
        <v>2.7388229146745799</v>
      </c>
      <c r="X4">
        <v>2.62035781160708</v>
      </c>
      <c r="Y4">
        <v>2.7474533113152</v>
      </c>
      <c r="Z4">
        <v>2.62035421645745</v>
      </c>
      <c r="AA4">
        <v>2.73892630877521</v>
      </c>
    </row>
    <row r="5" spans="1:27" x14ac:dyDescent="0.25">
      <c r="A5" t="s">
        <v>2</v>
      </c>
      <c r="B5">
        <v>3.2629342867728699</v>
      </c>
      <c r="C5">
        <v>3.15081248134174</v>
      </c>
      <c r="D5">
        <v>3.15080888620734</v>
      </c>
      <c r="E5">
        <v>3.1508088862035502</v>
      </c>
      <c r="F5">
        <v>3.1508090552844399</v>
      </c>
      <c r="G5">
        <v>2.9611287312797199</v>
      </c>
      <c r="H5">
        <v>2.9611287081585602</v>
      </c>
      <c r="I5">
        <v>2.96773648152092</v>
      </c>
      <c r="J5">
        <v>3.2622970891628098</v>
      </c>
      <c r="K5">
        <v>3.2622969314009498</v>
      </c>
      <c r="L5">
        <v>3.2661738185010898</v>
      </c>
      <c r="M5">
        <v>2.9468000529864602</v>
      </c>
      <c r="N5">
        <v>2.9468000464603401</v>
      </c>
      <c r="O5">
        <v>2.95399777899667</v>
      </c>
      <c r="P5">
        <v>3.2622970891627801</v>
      </c>
      <c r="Q5">
        <v>3.26229693140092</v>
      </c>
      <c r="R5">
        <v>3.2661738079849698</v>
      </c>
      <c r="S5" s="1">
        <v>3.2622971181899501</v>
      </c>
      <c r="T5">
        <v>3.2622969604277499</v>
      </c>
      <c r="U5">
        <v>3.2959728247048301</v>
      </c>
      <c r="V5">
        <v>3.1508088862034902</v>
      </c>
      <c r="W5">
        <v>2.9611287078175899</v>
      </c>
      <c r="X5">
        <v>3.2622969290744299</v>
      </c>
      <c r="Y5">
        <v>2.9468002204678099</v>
      </c>
      <c r="Z5">
        <v>3.262297017197</v>
      </c>
      <c r="AA5">
        <v>3.2693808277818701</v>
      </c>
    </row>
    <row r="6" spans="1:27" x14ac:dyDescent="0.25">
      <c r="A6" t="s">
        <v>3</v>
      </c>
      <c r="B6">
        <v>3.1463866114523702</v>
      </c>
      <c r="C6">
        <v>3.05023742346537</v>
      </c>
      <c r="D6">
        <v>3.0502374234617098</v>
      </c>
      <c r="E6">
        <v>3.0502374234617902</v>
      </c>
      <c r="F6">
        <v>3.0502374234618599</v>
      </c>
      <c r="G6">
        <v>3.05023722730335</v>
      </c>
      <c r="H6">
        <v>3.0502372322109901</v>
      </c>
      <c r="I6">
        <v>3.05023723352316</v>
      </c>
      <c r="J6">
        <v>3.0502374234652199</v>
      </c>
      <c r="K6">
        <v>3.0502374234652301</v>
      </c>
      <c r="L6">
        <v>3.0502374234652199</v>
      </c>
      <c r="M6">
        <v>3.0502372132822599</v>
      </c>
      <c r="N6">
        <v>3.05023722402241</v>
      </c>
      <c r="O6">
        <v>3.0502372198115499</v>
      </c>
      <c r="P6">
        <v>3.0502374234615601</v>
      </c>
      <c r="Q6">
        <v>3.0502374234616298</v>
      </c>
      <c r="R6">
        <v>3.0502374234617098</v>
      </c>
      <c r="S6">
        <v>3.0502372269555602</v>
      </c>
      <c r="T6">
        <v>3.0502372319340201</v>
      </c>
      <c r="U6">
        <v>3.0502372332118499</v>
      </c>
      <c r="V6">
        <v>3.0502374234617098</v>
      </c>
      <c r="W6">
        <v>3.0502372273033198</v>
      </c>
      <c r="X6">
        <v>3.0502374234652199</v>
      </c>
      <c r="Y6">
        <v>3.0502372132824198</v>
      </c>
      <c r="Z6">
        <v>3.0502374234615601</v>
      </c>
      <c r="AA6">
        <v>3.05023722695555</v>
      </c>
    </row>
    <row r="7" spans="1:27" x14ac:dyDescent="0.25">
      <c r="A7" t="s">
        <v>4</v>
      </c>
      <c r="B7">
        <v>3.0029987711132602</v>
      </c>
      <c r="C7">
        <v>2.90684958312626</v>
      </c>
      <c r="D7">
        <v>2.9068495831225998</v>
      </c>
      <c r="E7">
        <v>2.9068495831226802</v>
      </c>
      <c r="F7">
        <v>2.9068495831227499</v>
      </c>
      <c r="G7">
        <v>2.90684938696424</v>
      </c>
      <c r="H7">
        <v>2.9068493918718801</v>
      </c>
      <c r="I7">
        <v>2.90684939318405</v>
      </c>
      <c r="J7">
        <v>2.9068495831261099</v>
      </c>
      <c r="K7">
        <v>2.9068495831261201</v>
      </c>
      <c r="L7">
        <v>2.9068495831261201</v>
      </c>
      <c r="M7">
        <v>2.9068493729431601</v>
      </c>
      <c r="N7">
        <v>2.9068493836833</v>
      </c>
      <c r="O7">
        <v>2.9068493794724399</v>
      </c>
      <c r="P7">
        <v>2.9068495831224501</v>
      </c>
      <c r="Q7">
        <v>2.9068495831225198</v>
      </c>
      <c r="R7">
        <v>2.9068495831225998</v>
      </c>
      <c r="S7">
        <v>2.9068493866164502</v>
      </c>
      <c r="T7">
        <v>2.9068493915949101</v>
      </c>
      <c r="U7">
        <v>2.9068493928727399</v>
      </c>
      <c r="V7">
        <v>2.9068495831225998</v>
      </c>
      <c r="W7">
        <v>2.90684938696422</v>
      </c>
      <c r="X7">
        <v>2.9068495831261099</v>
      </c>
      <c r="Y7">
        <v>2.9068493729433098</v>
      </c>
      <c r="Z7">
        <v>2.9068495831224501</v>
      </c>
      <c r="AA7">
        <v>2.90684938661644</v>
      </c>
    </row>
    <row r="8" spans="1:27" x14ac:dyDescent="0.25">
      <c r="A8" t="s">
        <v>5</v>
      </c>
      <c r="B8">
        <v>2.27085495642004</v>
      </c>
      <c r="C8">
        <v>2.2735471400514502</v>
      </c>
      <c r="D8">
        <v>2.2735471098697801</v>
      </c>
      <c r="E8">
        <v>2.2735471098693099</v>
      </c>
      <c r="F8">
        <v>2.2735472170510098</v>
      </c>
      <c r="G8">
        <v>2.29660328855896</v>
      </c>
      <c r="H8">
        <v>2.2966032558693699</v>
      </c>
      <c r="I8">
        <v>2.3098493169454799</v>
      </c>
      <c r="J8">
        <v>2.2735471387858102</v>
      </c>
      <c r="K8">
        <v>2.2735471387857902</v>
      </c>
      <c r="L8">
        <v>2.2735471432796399</v>
      </c>
      <c r="M8">
        <v>2.3161778130894</v>
      </c>
      <c r="N8">
        <v>2.3161777175760099</v>
      </c>
      <c r="O8">
        <v>2.3680538012043599</v>
      </c>
      <c r="P8">
        <v>2.27354710860457</v>
      </c>
      <c r="Q8">
        <v>2.2735471086040899</v>
      </c>
      <c r="R8">
        <v>2.2735472202795499</v>
      </c>
      <c r="S8">
        <v>2.2969004788617098</v>
      </c>
      <c r="T8">
        <v>2.29690044561075</v>
      </c>
      <c r="U8">
        <v>2.3103980067543102</v>
      </c>
      <c r="V8">
        <v>2.2735471098693099</v>
      </c>
      <c r="W8">
        <v>2.2966032553872999</v>
      </c>
      <c r="X8">
        <v>2.2735471387857902</v>
      </c>
      <c r="Y8">
        <v>2.3161802641671101</v>
      </c>
      <c r="Z8">
        <v>2.2735471086041001</v>
      </c>
      <c r="AA8">
        <v>2.2969004597379699</v>
      </c>
    </row>
    <row r="9" spans="1:27" x14ac:dyDescent="0.25">
      <c r="A9" t="s">
        <v>6</v>
      </c>
      <c r="B9">
        <v>1.8759468415737699</v>
      </c>
      <c r="C9">
        <v>1.8786390252051799</v>
      </c>
      <c r="D9">
        <v>1.8786389950235101</v>
      </c>
      <c r="E9">
        <v>1.87863899502305</v>
      </c>
      <c r="F9">
        <v>1.87863910220474</v>
      </c>
      <c r="G9">
        <v>1.9016951737126899</v>
      </c>
      <c r="H9">
        <v>1.9016951410231</v>
      </c>
      <c r="I9">
        <v>1.91494120209921</v>
      </c>
      <c r="J9">
        <v>1.8786390239395401</v>
      </c>
      <c r="K9">
        <v>1.8786390239395201</v>
      </c>
      <c r="L9">
        <v>1.8786390284333701</v>
      </c>
      <c r="M9">
        <v>1.9212696982431301</v>
      </c>
      <c r="N9">
        <v>1.92126960272974</v>
      </c>
      <c r="O9">
        <v>1.9731456863580901</v>
      </c>
      <c r="P9">
        <v>1.8786389937582999</v>
      </c>
      <c r="Q9">
        <v>1.8786389937578201</v>
      </c>
      <c r="R9">
        <v>1.8786391054332801</v>
      </c>
      <c r="S9">
        <v>1.9019923640154399</v>
      </c>
      <c r="T9">
        <v>1.9019923307644799</v>
      </c>
      <c r="U9">
        <v>1.9154898919080401</v>
      </c>
      <c r="V9">
        <v>1.87863899502304</v>
      </c>
      <c r="W9">
        <v>1.9016951405410301</v>
      </c>
      <c r="X9">
        <v>1.8786390239395201</v>
      </c>
      <c r="Y9">
        <v>1.92127214932084</v>
      </c>
      <c r="Z9">
        <v>1.8786389937578301</v>
      </c>
      <c r="AA9">
        <v>1.9019923448917</v>
      </c>
    </row>
    <row r="10" spans="1:27" x14ac:dyDescent="0.25">
      <c r="A10" t="s">
        <v>7</v>
      </c>
      <c r="B10">
        <v>1.87748256001111</v>
      </c>
      <c r="C10">
        <v>1.8803583298961899</v>
      </c>
      <c r="D10">
        <v>1.8803583298961799</v>
      </c>
      <c r="E10">
        <v>1.8803583298961699</v>
      </c>
      <c r="F10">
        <v>1.8803583298962601</v>
      </c>
      <c r="G10">
        <v>1.88035834950336</v>
      </c>
      <c r="H10">
        <v>1.88035834879991</v>
      </c>
      <c r="I10">
        <v>1.8803583594156501</v>
      </c>
      <c r="J10">
        <v>1.8803583298961899</v>
      </c>
      <c r="K10">
        <v>1.8803583298961899</v>
      </c>
      <c r="L10">
        <v>1.8803583298962001</v>
      </c>
      <c r="M10">
        <v>1.8803583657157501</v>
      </c>
      <c r="N10">
        <v>1.88035836417627</v>
      </c>
      <c r="O10">
        <v>1.88035840294278</v>
      </c>
      <c r="P10">
        <v>1.8803583298961799</v>
      </c>
      <c r="Q10">
        <v>1.8803583298961699</v>
      </c>
      <c r="R10">
        <v>1.8803583298962601</v>
      </c>
      <c r="S10">
        <v>1.88035834975094</v>
      </c>
      <c r="T10">
        <v>1.8803583490373399</v>
      </c>
      <c r="U10">
        <v>1.88035835984586</v>
      </c>
      <c r="V10">
        <v>1.8803583298961699</v>
      </c>
      <c r="W10">
        <v>1.88035834879991</v>
      </c>
      <c r="X10">
        <v>1.8803583298961899</v>
      </c>
      <c r="Y10">
        <v>1.88035836417824</v>
      </c>
      <c r="Z10">
        <v>1.8803583298961699</v>
      </c>
      <c r="AA10">
        <v>1.8803583490373601</v>
      </c>
    </row>
    <row r="11" spans="1:27" x14ac:dyDescent="0.25">
      <c r="A11" t="s">
        <v>8</v>
      </c>
      <c r="B11">
        <v>3.0802584701137499</v>
      </c>
      <c r="C11">
        <v>3.2930051395374198</v>
      </c>
      <c r="D11">
        <v>3.29300513953749</v>
      </c>
      <c r="E11">
        <v>3.29300513953741</v>
      </c>
      <c r="F11">
        <v>3.2930051395374802</v>
      </c>
      <c r="G11">
        <v>3.2930051623738401</v>
      </c>
      <c r="H11">
        <v>3.2930051555845199</v>
      </c>
      <c r="I11">
        <v>3.2930051645959599</v>
      </c>
      <c r="J11">
        <v>3.2930051395374198</v>
      </c>
      <c r="K11">
        <v>3.2930051395374198</v>
      </c>
      <c r="L11">
        <v>3.2930051395374198</v>
      </c>
      <c r="M11">
        <v>3.2930051834952399</v>
      </c>
      <c r="N11">
        <v>3.2930051686371802</v>
      </c>
      <c r="O11">
        <v>3.2930052015451201</v>
      </c>
      <c r="P11">
        <v>3.29300513953749</v>
      </c>
      <c r="Q11">
        <v>3.2930051395373998</v>
      </c>
      <c r="R11">
        <v>3.2930051395374802</v>
      </c>
      <c r="S11">
        <v>3.2930051626733499</v>
      </c>
      <c r="T11">
        <v>3.29300515578608</v>
      </c>
      <c r="U11">
        <v>3.2930051649611598</v>
      </c>
      <c r="V11">
        <v>3.2930051395373998</v>
      </c>
      <c r="W11">
        <v>3.2930051555845199</v>
      </c>
      <c r="X11">
        <v>3.2930051395374198</v>
      </c>
      <c r="Y11">
        <v>3.2930051686388402</v>
      </c>
      <c r="Z11">
        <v>3.2930051395373998</v>
      </c>
      <c r="AA11">
        <v>3.2930051557860902</v>
      </c>
    </row>
    <row r="12" spans="1:27" x14ac:dyDescent="0.25">
      <c r="A12" t="s">
        <v>9</v>
      </c>
      <c r="B12">
        <v>2.6608247827832399</v>
      </c>
      <c r="C12">
        <v>2.6605313463109601</v>
      </c>
      <c r="D12">
        <v>2.6605313463110298</v>
      </c>
      <c r="E12">
        <v>2.6605313463109601</v>
      </c>
      <c r="F12">
        <v>2.6605313463109601</v>
      </c>
      <c r="G12">
        <v>2.6605313515782001</v>
      </c>
      <c r="H12">
        <v>2.6605313463112301</v>
      </c>
      <c r="I12">
        <v>2.6605313463112901</v>
      </c>
      <c r="J12">
        <v>2.6605313463109601</v>
      </c>
      <c r="K12">
        <v>2.6605313463109601</v>
      </c>
      <c r="L12">
        <v>2.6605313463109601</v>
      </c>
      <c r="M12">
        <v>2.6605313578378098</v>
      </c>
      <c r="N12">
        <v>2.6605313463113398</v>
      </c>
      <c r="O12">
        <v>2.6605313463115499</v>
      </c>
      <c r="P12">
        <v>2.6605313463110298</v>
      </c>
      <c r="Q12">
        <v>2.6605313463109601</v>
      </c>
      <c r="R12">
        <v>2.6605313463109601</v>
      </c>
      <c r="S12">
        <v>2.6605313516542002</v>
      </c>
      <c r="T12">
        <v>2.6605313463112399</v>
      </c>
      <c r="U12">
        <v>2.6605313463112901</v>
      </c>
      <c r="V12">
        <v>2.6605313463109601</v>
      </c>
      <c r="W12">
        <v>2.6605313463112301</v>
      </c>
      <c r="X12">
        <v>2.6605313463109601</v>
      </c>
      <c r="Y12">
        <v>2.6605313463113398</v>
      </c>
      <c r="Z12">
        <v>2.6605313463109601</v>
      </c>
      <c r="AA12">
        <v>2.6605313463112399</v>
      </c>
    </row>
    <row r="13" spans="1:27" x14ac:dyDescent="0.25">
      <c r="A13" t="s">
        <v>10</v>
      </c>
      <c r="B13">
        <v>3.0921356883942801</v>
      </c>
      <c r="C13">
        <v>3.30488235781795</v>
      </c>
      <c r="D13">
        <v>3.3048823578180202</v>
      </c>
      <c r="E13">
        <v>3.3048823578179398</v>
      </c>
      <c r="F13">
        <v>3.3048823578180002</v>
      </c>
      <c r="G13">
        <v>3.3048823806543601</v>
      </c>
      <c r="H13">
        <v>3.3048823738650399</v>
      </c>
      <c r="I13">
        <v>3.3048823828764902</v>
      </c>
      <c r="J13">
        <v>3.30488235781795</v>
      </c>
      <c r="K13">
        <v>3.30488235781795</v>
      </c>
      <c r="L13">
        <v>3.30488235781795</v>
      </c>
      <c r="M13">
        <v>3.3048824017757701</v>
      </c>
      <c r="N13">
        <v>3.3048823869177002</v>
      </c>
      <c r="O13">
        <v>3.3048824198256499</v>
      </c>
      <c r="P13">
        <v>3.3048823578180202</v>
      </c>
      <c r="Q13">
        <v>3.3048823578179198</v>
      </c>
      <c r="R13">
        <v>3.30488235781801</v>
      </c>
      <c r="S13">
        <v>3.3048823809538801</v>
      </c>
      <c r="T13">
        <v>3.3048823740666</v>
      </c>
      <c r="U13">
        <v>3.3048823832416798</v>
      </c>
      <c r="V13">
        <v>3.3048823578179198</v>
      </c>
      <c r="W13">
        <v>3.3048823738650399</v>
      </c>
      <c r="X13">
        <v>3.30488235781795</v>
      </c>
      <c r="Y13">
        <v>3.30488238691937</v>
      </c>
      <c r="Z13">
        <v>3.3048823578179198</v>
      </c>
      <c r="AA13">
        <v>3.3048823740666098</v>
      </c>
    </row>
    <row r="14" spans="1:27" x14ac:dyDescent="0.25">
      <c r="A14" t="s">
        <v>11</v>
      </c>
      <c r="B14">
        <v>2.1859143500765699</v>
      </c>
      <c r="C14">
        <v>2.1869509862571701</v>
      </c>
      <c r="D14">
        <v>2.1869509862568099</v>
      </c>
      <c r="E14">
        <v>2.1869509862568899</v>
      </c>
      <c r="F14">
        <v>2.1869509862568202</v>
      </c>
      <c r="G14">
        <v>2.18695096662471</v>
      </c>
      <c r="H14">
        <v>2.1869509723843299</v>
      </c>
      <c r="I14">
        <v>2.1869509672472098</v>
      </c>
      <c r="J14">
        <v>2.1869509862571599</v>
      </c>
      <c r="K14">
        <v>2.1869509862571599</v>
      </c>
      <c r="L14">
        <v>2.1869509862571599</v>
      </c>
      <c r="M14">
        <v>2.1869509652214498</v>
      </c>
      <c r="N14">
        <v>2.1869509778260499</v>
      </c>
      <c r="O14">
        <v>2.18695096587492</v>
      </c>
      <c r="P14">
        <v>2.18695098625679</v>
      </c>
      <c r="Q14">
        <v>2.1869509862568699</v>
      </c>
      <c r="R14">
        <v>2.1869509862568099</v>
      </c>
      <c r="S14">
        <v>2.1869509665899001</v>
      </c>
      <c r="T14">
        <v>2.1869509724326299</v>
      </c>
      <c r="U14">
        <v>2.1869509672160499</v>
      </c>
      <c r="V14">
        <v>2.1869509862568099</v>
      </c>
      <c r="W14">
        <v>2.18695096662471</v>
      </c>
      <c r="X14">
        <v>2.1869509862571599</v>
      </c>
      <c r="Y14">
        <v>2.18695096522146</v>
      </c>
      <c r="Z14">
        <v>2.18695098625679</v>
      </c>
      <c r="AA14">
        <v>2.1869509665899001</v>
      </c>
    </row>
    <row r="15" spans="1:27" x14ac:dyDescent="0.25">
      <c r="A15" t="s">
        <v>12</v>
      </c>
      <c r="B15">
        <v>2.2586411991214201</v>
      </c>
      <c r="C15">
        <v>2.2596778353020301</v>
      </c>
      <c r="D15">
        <v>2.25967783530167</v>
      </c>
      <c r="E15">
        <v>2.2596778353017499</v>
      </c>
      <c r="F15">
        <v>2.2596778353016802</v>
      </c>
      <c r="G15">
        <v>2.25967781566957</v>
      </c>
      <c r="H15">
        <v>2.2596778214291899</v>
      </c>
      <c r="I15">
        <v>2.2596778162920699</v>
      </c>
      <c r="J15">
        <v>2.2596778353020199</v>
      </c>
      <c r="K15">
        <v>2.2596778353020199</v>
      </c>
      <c r="L15">
        <v>2.2596778353020199</v>
      </c>
      <c r="M15">
        <v>2.2596778142663001</v>
      </c>
      <c r="N15">
        <v>2.2596778268709099</v>
      </c>
      <c r="O15">
        <v>2.25967781491978</v>
      </c>
      <c r="P15">
        <v>2.25967783530165</v>
      </c>
      <c r="Q15">
        <v>2.2596778353017299</v>
      </c>
      <c r="R15">
        <v>2.25967783530167</v>
      </c>
      <c r="S15">
        <v>2.2596778156347601</v>
      </c>
      <c r="T15">
        <v>2.25967782147749</v>
      </c>
      <c r="U15">
        <v>2.2596778162609099</v>
      </c>
      <c r="V15">
        <v>2.25967783530167</v>
      </c>
      <c r="W15">
        <v>2.25967781566957</v>
      </c>
      <c r="X15">
        <v>2.2596778353020199</v>
      </c>
      <c r="Y15">
        <v>2.2596778142663201</v>
      </c>
      <c r="Z15">
        <v>2.25967783530165</v>
      </c>
      <c r="AA15">
        <v>2.2596778156347601</v>
      </c>
    </row>
    <row r="16" spans="1:27" x14ac:dyDescent="0.25">
      <c r="A16" t="s">
        <v>13</v>
      </c>
      <c r="B16">
        <v>2.6758348324023902</v>
      </c>
      <c r="C16">
        <v>2.6752175257860902</v>
      </c>
      <c r="D16">
        <v>2.6752175257860902</v>
      </c>
      <c r="E16">
        <v>2.6752176139087198</v>
      </c>
      <c r="F16">
        <v>2.6752175257860902</v>
      </c>
      <c r="G16">
        <v>2.6752175257860902</v>
      </c>
      <c r="H16">
        <v>2.68219803416584</v>
      </c>
      <c r="I16">
        <v>2.6752175257860902</v>
      </c>
      <c r="J16">
        <v>2.6752175257860902</v>
      </c>
      <c r="K16">
        <v>2.67521752948084</v>
      </c>
      <c r="L16">
        <v>2.6752175257860902</v>
      </c>
      <c r="M16">
        <v>2.6752175257860902</v>
      </c>
      <c r="N16">
        <v>2.6908274508932499</v>
      </c>
      <c r="O16">
        <v>2.6752175257860902</v>
      </c>
      <c r="P16">
        <v>2.6752175257860902</v>
      </c>
      <c r="Q16">
        <v>2.6752176176034101</v>
      </c>
      <c r="R16">
        <v>2.6752175257860902</v>
      </c>
      <c r="S16">
        <v>2.6752175257860902</v>
      </c>
      <c r="T16">
        <v>2.6823014251240802</v>
      </c>
      <c r="U16">
        <v>2.6752175257860902</v>
      </c>
      <c r="V16">
        <v>2.6752175257860902</v>
      </c>
      <c r="W16">
        <v>2.6752175257860902</v>
      </c>
      <c r="X16">
        <v>2.6752175257860902</v>
      </c>
      <c r="Y16">
        <v>2.6752175257860902</v>
      </c>
      <c r="Z16">
        <v>2.6752175257860902</v>
      </c>
      <c r="AA16">
        <v>2.6752175257860902</v>
      </c>
    </row>
    <row r="17" spans="1:27" x14ac:dyDescent="0.25"/>
    <row r="18" spans="1:27" x14ac:dyDescent="0.25">
      <c r="A18" t="s">
        <v>52</v>
      </c>
    </row>
    <row r="19" spans="1:27" s="2" customFormat="1" x14ac:dyDescent="0.25">
      <c r="B19" s="2" t="s">
        <v>14</v>
      </c>
      <c r="C19" s="2">
        <v>1</v>
      </c>
      <c r="D19" s="2">
        <v>13</v>
      </c>
      <c r="E19" s="2">
        <v>14</v>
      </c>
      <c r="F19" s="2">
        <v>15</v>
      </c>
      <c r="G19" s="2">
        <v>23</v>
      </c>
      <c r="H19" s="2">
        <v>24</v>
      </c>
      <c r="I19" s="2">
        <v>25</v>
      </c>
      <c r="J19" s="2">
        <v>33</v>
      </c>
      <c r="K19" s="2">
        <v>34</v>
      </c>
      <c r="L19" s="2">
        <v>35</v>
      </c>
      <c r="M19" s="2">
        <v>123</v>
      </c>
      <c r="N19" s="2">
        <v>124</v>
      </c>
      <c r="O19" s="2">
        <v>125</v>
      </c>
      <c r="P19" s="2">
        <v>133</v>
      </c>
      <c r="Q19" s="2">
        <v>134</v>
      </c>
      <c r="R19" s="2">
        <v>135</v>
      </c>
      <c r="S19" s="2">
        <v>233</v>
      </c>
      <c r="T19" s="2">
        <v>234</v>
      </c>
      <c r="U19" s="2">
        <v>235</v>
      </c>
      <c r="V19" s="2">
        <v>10</v>
      </c>
      <c r="W19" s="2">
        <v>20</v>
      </c>
      <c r="X19" s="2">
        <v>30</v>
      </c>
      <c r="Y19" s="2">
        <v>120</v>
      </c>
      <c r="Z19" s="2">
        <v>130</v>
      </c>
      <c r="AA19" s="2">
        <v>230</v>
      </c>
    </row>
    <row r="20" spans="1:27" x14ac:dyDescent="0.25">
      <c r="A20" t="s">
        <v>0</v>
      </c>
      <c r="C20">
        <f>100*(C3-$B3)/$B3</f>
        <v>-3.4162193834136296</v>
      </c>
      <c r="D20">
        <f>100*(D3-$B3)/$B3</f>
        <v>-5.733750251452599E-2</v>
      </c>
      <c r="E20">
        <f>100*(E3-$B3)/$B3</f>
        <v>-5.7342255664419743E-2</v>
      </c>
      <c r="F20">
        <f>100*(F3-$B3)/$B3</f>
        <v>5.9462749384608972E-2</v>
      </c>
      <c r="G20">
        <f>100*(G3-$B3)/$B3</f>
        <v>-9.131132330938156</v>
      </c>
      <c r="H20">
        <f>100*(H3-$B3)/$B3</f>
        <v>-9.1311330275472073</v>
      </c>
      <c r="I20">
        <f>100*(I3-$B3)/$B3</f>
        <v>-8.932049819151894</v>
      </c>
      <c r="J20">
        <f>100*(J3-$B3)/$B3</f>
        <v>-3.4162239246380834</v>
      </c>
      <c r="K20">
        <f>100*(K3-$B3)/$B3</f>
        <v>-3.4162239246429005</v>
      </c>
      <c r="L20">
        <f>100*(L3-$B3)/$B3</f>
        <v>-3.4162237110522504</v>
      </c>
      <c r="M20">
        <f>100*(M3-$B3)/$B3</f>
        <v>-5.7284583780194236E-2</v>
      </c>
      <c r="N20">
        <f>100*(N3-$B3)/$B3</f>
        <v>-5.7289337155457393E-2</v>
      </c>
      <c r="O20">
        <f>100*(O3-$B3)/$B3</f>
        <v>2.3935702627709965</v>
      </c>
      <c r="P20">
        <f>100*(P3-$B3)/$B3</f>
        <v>-5.7337502515422432E-2</v>
      </c>
      <c r="Q20">
        <f>100*(Q3-$B3)/$B3</f>
        <v>-5.7342255665316193E-2</v>
      </c>
      <c r="R20">
        <f>100*(R3-$B3)/$B3</f>
        <v>5.9462736105408885E-2</v>
      </c>
      <c r="S20">
        <f>100*(S3-$B3)/$B3</f>
        <v>-9.1416895300913108</v>
      </c>
      <c r="T20">
        <f>100*(T3-$B3)/$B3</f>
        <v>-9.141690222520312</v>
      </c>
      <c r="U20">
        <f>100*(U3-$B3)/$B3</f>
        <v>-8.9413742401264233</v>
      </c>
      <c r="V20">
        <f>100*(V3-$B3)/$B3</f>
        <v>-5.734232575929344E-2</v>
      </c>
      <c r="W20">
        <f>100*(W3-$B3)/$B3</f>
        <v>-9.1311330378201667</v>
      </c>
      <c r="X20">
        <f>100*(X3-$B3)/$B3</f>
        <v>-3.4162239246429005</v>
      </c>
      <c r="Y20">
        <f>100*(Y3-$B3)/$B3</f>
        <v>0.4129903154622635</v>
      </c>
      <c r="Z20">
        <f>100*(Z3-$B3)/$B3</f>
        <v>-5.7342214443321105E-2</v>
      </c>
      <c r="AA20">
        <f>100*(AA3-$B3)/$B3</f>
        <v>-9.1416899283304254</v>
      </c>
    </row>
    <row r="21" spans="1:27" x14ac:dyDescent="0.25">
      <c r="A21" t="s">
        <v>1</v>
      </c>
      <c r="C21">
        <f>100*(C4-$B4)/$B4</f>
        <v>-4.1477076745271644</v>
      </c>
      <c r="D21">
        <f>100*(D4-$B4)/$B4</f>
        <v>-4.1478391839920574</v>
      </c>
      <c r="E21">
        <f>100*(E4-$B4)/$B4</f>
        <v>-4.1478391841306896</v>
      </c>
      <c r="F21">
        <f>100*(F4-$B4)/$B4</f>
        <v>-4.1478329991776786</v>
      </c>
      <c r="G21">
        <f>100*(G4-$B4)/$B4</f>
        <v>0.18572816355889163</v>
      </c>
      <c r="H21">
        <f>100*(H4-$B4)/$B4</f>
        <v>0.18572219867498638</v>
      </c>
      <c r="I21">
        <f>100*(I4-$B4)/$B4</f>
        <v>1.4001202877906116</v>
      </c>
      <c r="J21">
        <f>100*(J4-$B4)/$B4</f>
        <v>-4.1477131881284315</v>
      </c>
      <c r="K21">
        <f>100*(K4-$B4)/$B4</f>
        <v>-4.1477131881339222</v>
      </c>
      <c r="L21">
        <f>100*(L4-$B4)/$B4</f>
        <v>-4.1477129288087795</v>
      </c>
      <c r="M21">
        <f>100*(M4-$B4)/$B4</f>
        <v>0.50132431924626242</v>
      </c>
      <c r="N21">
        <f>100*(N4-$B4)/$B4</f>
        <v>0.50131746585031789</v>
      </c>
      <c r="O21">
        <f>100*(O4-$B4)/$B4</f>
        <v>3.5291315118706725</v>
      </c>
      <c r="P21">
        <f>100*(P4-$B4)/$B4</f>
        <v>-4.1478446980161898</v>
      </c>
      <c r="Q21">
        <f>100*(Q4-$B4)/$B4</f>
        <v>-4.1478446981603136</v>
      </c>
      <c r="R21">
        <f>100*(R4-$B4)/$B4</f>
        <v>-4.1478382538989731</v>
      </c>
      <c r="S21">
        <f>100*(S4-$B4)/$B4</f>
        <v>0.18950899653769404</v>
      </c>
      <c r="T21">
        <f>100*(T4-$B4)/$B4</f>
        <v>0.18950302711897907</v>
      </c>
      <c r="U21">
        <f>100*(U4-$B4)/$B4</f>
        <v>1.4201899623895942</v>
      </c>
      <c r="V21">
        <f>100*(V4-$B4)/$B4</f>
        <v>-4.1478391841328826</v>
      </c>
      <c r="W21">
        <f>100*(W4-$B4)/$B4</f>
        <v>0.18572211071105579</v>
      </c>
      <c r="X21">
        <f>100*(X4-$B4)/$B4</f>
        <v>-4.1477131881342792</v>
      </c>
      <c r="Y21">
        <f>100*(Y4-$B4)/$B4</f>
        <v>0.50142069600827588</v>
      </c>
      <c r="Z21">
        <f>100*(Z4-$B4)/$B4</f>
        <v>-4.1478446981562849</v>
      </c>
      <c r="AA21">
        <f t="shared" ref="AA21:AA33" si="0">100*(AA4-$B4)/$B4</f>
        <v>0.18950425105248211</v>
      </c>
    </row>
    <row r="22" spans="1:27" x14ac:dyDescent="0.25">
      <c r="A22" t="s">
        <v>2</v>
      </c>
      <c r="C22">
        <f>100*(C5-$B5)/$B5</f>
        <v>-3.436226279077824</v>
      </c>
      <c r="D22">
        <f>100*(D5-$B5)/$B5</f>
        <v>-3.4363364601015283</v>
      </c>
      <c r="E22">
        <f>100*(E5-$B5)/$B5</f>
        <v>-3.4363364602176771</v>
      </c>
      <c r="F22">
        <f>100*(F5-$B5)/$B5</f>
        <v>-3.4363312783514526</v>
      </c>
      <c r="G22">
        <f>100*(G5-$B5)/$B5</f>
        <v>-9.249513749528921</v>
      </c>
      <c r="H22">
        <f>100*(H5-$B5)/$B5</f>
        <v>-9.2495144581291449</v>
      </c>
      <c r="I22">
        <f>100*(I5-$B5)/$B5</f>
        <v>-9.0470043006568961</v>
      </c>
      <c r="J22">
        <f>100*(J5-$B5)/$B5</f>
        <v>-1.9528361715500479E-2</v>
      </c>
      <c r="K22">
        <f>100*(K5-$B5)/$B5</f>
        <v>-1.9533196684462611E-2</v>
      </c>
      <c r="L22">
        <f>100*(L5-$B5)/$B5</f>
        <v>9.9282775670725368E-2</v>
      </c>
      <c r="M22">
        <f>100*(M5-$B5)/$B5</f>
        <v>-9.6886484986210064</v>
      </c>
      <c r="N22">
        <f>100*(N5-$B5)/$B5</f>
        <v>-9.6886486986287146</v>
      </c>
      <c r="O22">
        <f>100*(O5-$B5)/$B5</f>
        <v>-9.4680579081396825</v>
      </c>
      <c r="P22">
        <f>100*(P5-$B5)/$B5</f>
        <v>-1.9528361716412358E-2</v>
      </c>
      <c r="Q22">
        <f>100*(Q5-$B5)/$B5</f>
        <v>-1.9533196685374489E-2</v>
      </c>
      <c r="R22">
        <f>100*(R5-$B5)/$B5</f>
        <v>9.9282453380447638E-2</v>
      </c>
      <c r="S22">
        <f>100*(S5-$B5)/$B5</f>
        <v>-1.9527472113145795E-2</v>
      </c>
      <c r="T22">
        <f>100*(T5-$B5)/$B5</f>
        <v>-1.9532307092533275E-2</v>
      </c>
      <c r="U22">
        <f>100*(U5-$B5)/$B5</f>
        <v>1.012540708094867</v>
      </c>
      <c r="V22">
        <f>100*(V5-$B5)/$B5</f>
        <v>-3.4363364602195143</v>
      </c>
      <c r="W22">
        <f>100*(W5-$B5)/$B5</f>
        <v>-9.249514468578953</v>
      </c>
      <c r="X22">
        <f>100*(X5-$B5)/$B5</f>
        <v>-1.9533267985925071E-2</v>
      </c>
      <c r="Y22">
        <f>100*(Y5-$B5)/$B5</f>
        <v>-9.6886433657763043</v>
      </c>
      <c r="Z22">
        <f>100*(Z5-$B5)/$B5</f>
        <v>-1.953056727048354E-2</v>
      </c>
      <c r="AA22">
        <f t="shared" si="0"/>
        <v>0.19756882739357956</v>
      </c>
    </row>
    <row r="23" spans="1:27" x14ac:dyDescent="0.25">
      <c r="A23" t="s">
        <v>3</v>
      </c>
      <c r="C23">
        <f>100*(C6-$B6)/$B6</f>
        <v>-3.0558605746996177</v>
      </c>
      <c r="D23">
        <f>100*(D6-$B6)/$B6</f>
        <v>-3.0558605748159473</v>
      </c>
      <c r="E23">
        <f>100*(E6-$B6)/$B6</f>
        <v>-3.0558605748133929</v>
      </c>
      <c r="F23">
        <f>100*(F6-$B6)/$B6</f>
        <v>-3.0558605748111769</v>
      </c>
      <c r="G23">
        <f>100*(G6-$B6)/$B6</f>
        <v>-3.0558668092169921</v>
      </c>
      <c r="H23">
        <f>100*(H6-$B6)/$B6</f>
        <v>-3.0558666532399723</v>
      </c>
      <c r="I23">
        <f>100*(I6-$B6)/$B6</f>
        <v>-3.055866611535945</v>
      </c>
      <c r="J23">
        <f>100*(J6-$B6)/$B6</f>
        <v>-3.0558605747043885</v>
      </c>
      <c r="K23">
        <f>100*(K6-$B6)/$B6</f>
        <v>-3.0558605747040639</v>
      </c>
      <c r="L23">
        <f>100*(L6-$B6)/$B6</f>
        <v>-3.0558605747043885</v>
      </c>
      <c r="M23">
        <f>100*(M6-$B6)/$B6</f>
        <v>-3.0558672548421426</v>
      </c>
      <c r="N23">
        <f>100*(N6-$B6)/$B6</f>
        <v>-3.0558669134934329</v>
      </c>
      <c r="O23">
        <f>100*(O6-$B6)/$B6</f>
        <v>-3.0558670473250507</v>
      </c>
      <c r="P23">
        <f>100*(P6-$B6)/$B6</f>
        <v>-3.0558605748207039</v>
      </c>
      <c r="Q23">
        <f>100*(Q6-$B6)/$B6</f>
        <v>-3.0558605748184879</v>
      </c>
      <c r="R23">
        <f>100*(R6-$B6)/$B6</f>
        <v>-3.0558605748159473</v>
      </c>
      <c r="S23">
        <f>100*(S6-$B6)/$B6</f>
        <v>-3.0558668202706181</v>
      </c>
      <c r="T23">
        <f>100*(T6-$B6)/$B6</f>
        <v>-3.0558666620427686</v>
      </c>
      <c r="U23">
        <f>100*(U6-$B6)/$B6</f>
        <v>-3.0558666214301549</v>
      </c>
      <c r="V23">
        <f>100*(V6-$B6)/$B6</f>
        <v>-3.0558605748159473</v>
      </c>
      <c r="W23">
        <f>100*(W6-$B6)/$B6</f>
        <v>-3.0558668092179522</v>
      </c>
      <c r="X23">
        <f>100*(X6-$B6)/$B6</f>
        <v>-3.0558605747043885</v>
      </c>
      <c r="Y23">
        <f>100*(Y6-$B6)/$B6</f>
        <v>-3.0558672548370613</v>
      </c>
      <c r="Z23">
        <f>100*(Z6-$B6)/$B6</f>
        <v>-3.0558605748207039</v>
      </c>
      <c r="AA23">
        <f t="shared" si="0"/>
        <v>-3.0558668202709427</v>
      </c>
    </row>
    <row r="24" spans="1:27" x14ac:dyDescent="0.25">
      <c r="A24" t="s">
        <v>4</v>
      </c>
      <c r="C24">
        <f>100*(C7-$B7)/$B7</f>
        <v>-3.2017724719666192</v>
      </c>
      <c r="D24">
        <f>100*(D7-$B7)/$B7</f>
        <v>-3.2017724720885035</v>
      </c>
      <c r="E24">
        <f t="shared" ref="E24:Y24" si="1">100*(E7-$B7)/$B7</f>
        <v>-3.2017724720858269</v>
      </c>
      <c r="F24">
        <f t="shared" si="1"/>
        <v>-3.2017724720835052</v>
      </c>
      <c r="G24">
        <f t="shared" si="1"/>
        <v>-3.2017790041710894</v>
      </c>
      <c r="H24">
        <f t="shared" si="1"/>
        <v>-3.2017788407464445</v>
      </c>
      <c r="I24">
        <f t="shared" si="1"/>
        <v>-3.2017787970511242</v>
      </c>
      <c r="J24">
        <f t="shared" si="1"/>
        <v>-3.2017724719716179</v>
      </c>
      <c r="K24">
        <f t="shared" si="1"/>
        <v>-3.2017724719712777</v>
      </c>
      <c r="L24">
        <f t="shared" si="1"/>
        <v>-3.2017724719712777</v>
      </c>
      <c r="M24">
        <f t="shared" si="1"/>
        <v>-3.2017794710737064</v>
      </c>
      <c r="N24">
        <f t="shared" si="1"/>
        <v>-3.2017791134265439</v>
      </c>
      <c r="O24">
        <f t="shared" si="1"/>
        <v>-3.2017792536483829</v>
      </c>
      <c r="P24">
        <f t="shared" si="1"/>
        <v>-3.201772472093487</v>
      </c>
      <c r="Q24">
        <f t="shared" si="1"/>
        <v>-3.2017724720911653</v>
      </c>
      <c r="R24">
        <f t="shared" si="1"/>
        <v>-3.2017724720885035</v>
      </c>
      <c r="S24">
        <f t="shared" si="1"/>
        <v>-3.2017790157525057</v>
      </c>
      <c r="T24">
        <f t="shared" si="1"/>
        <v>-3.2017788499695587</v>
      </c>
      <c r="U24">
        <f t="shared" si="1"/>
        <v>-3.2017788074177651</v>
      </c>
      <c r="V24">
        <f t="shared" si="1"/>
        <v>-3.2017724720885035</v>
      </c>
      <c r="W24">
        <f t="shared" si="1"/>
        <v>-3.2017790041717547</v>
      </c>
      <c r="X24">
        <f t="shared" si="1"/>
        <v>-3.2017724719716179</v>
      </c>
      <c r="Y24">
        <f t="shared" si="1"/>
        <v>-3.2017794710687228</v>
      </c>
      <c r="Z24">
        <f>100*(Z7-$B7)/$B7</f>
        <v>-3.201772472093487</v>
      </c>
      <c r="AA24">
        <f t="shared" si="0"/>
        <v>-3.2017790157528458</v>
      </c>
    </row>
    <row r="25" spans="1:27" x14ac:dyDescent="0.25">
      <c r="A25" t="s">
        <v>5</v>
      </c>
      <c r="C25">
        <f>100*(C8-$B8)/$B8</f>
        <v>0.11855374663181453</v>
      </c>
      <c r="D25">
        <f>100*(D8-$B8)/$B8</f>
        <v>0.11855241754340372</v>
      </c>
      <c r="E25">
        <f>100*(E8-$B8)/$B8</f>
        <v>0.11855241752269388</v>
      </c>
      <c r="F25">
        <f>100*(F8-$B8)/$B8</f>
        <v>0.11855713740582234</v>
      </c>
      <c r="G25">
        <f>100*(G8-$B8)/$B8</f>
        <v>1.1338607103076186</v>
      </c>
      <c r="H25">
        <f>100*(H8-$B8)/$B8</f>
        <v>1.1338592707797415</v>
      </c>
      <c r="I25">
        <f>100*(I8-$B8)/$B8</f>
        <v>1.717166497807231</v>
      </c>
      <c r="J25">
        <f>100*(J8-$B8)/$B8</f>
        <v>0.1185536908977381</v>
      </c>
      <c r="K25">
        <f>100*(K8-$B8)/$B8</f>
        <v>0.11855369089685808</v>
      </c>
      <c r="L25">
        <f>100*(L8-$B8)/$B8</f>
        <v>0.11855388878927406</v>
      </c>
      <c r="M25">
        <f>100*(M8-$B8)/$B8</f>
        <v>1.9958499128808564</v>
      </c>
      <c r="N25">
        <f>100*(N8-$B8)/$B8</f>
        <v>1.9958457068266646</v>
      </c>
      <c r="O25">
        <f>100*(O8-$B8)/$B8</f>
        <v>4.2802753434130416</v>
      </c>
      <c r="P25">
        <f>100*(P8-$B8)/$B8</f>
        <v>0.11855236182825753</v>
      </c>
      <c r="Q25">
        <f>100*(Q8-$B8)/$B8</f>
        <v>0.11855236180711745</v>
      </c>
      <c r="R25">
        <f>100*(R8-$B8)/$B8</f>
        <v>0.11855727957871158</v>
      </c>
      <c r="S25">
        <f>100*(S8-$B8)/$B8</f>
        <v>1.1469478650776568</v>
      </c>
      <c r="T25">
        <f>100*(T8-$B8)/$B8</f>
        <v>1.146946400829151</v>
      </c>
      <c r="U25">
        <f>100*(U8-$B8)/$B8</f>
        <v>1.7413287547263285</v>
      </c>
      <c r="V25">
        <f>100*(V8-$B8)/$B8</f>
        <v>0.11855241752269388</v>
      </c>
      <c r="W25">
        <f>100*(W8-$B8)/$B8</f>
        <v>1.1338592495511757</v>
      </c>
      <c r="X25">
        <f>100*(X8-$B8)/$B8</f>
        <v>0.11855369089685808</v>
      </c>
      <c r="Y25">
        <f>100*(Y8-$B8)/$B8</f>
        <v>1.9959578492201282</v>
      </c>
      <c r="Z25">
        <f>100*(Z8-$B8)/$B8</f>
        <v>0.11855236180756724</v>
      </c>
      <c r="AA25">
        <f t="shared" si="0"/>
        <v>1.1469470229393304</v>
      </c>
    </row>
    <row r="26" spans="1:27" x14ac:dyDescent="0.25">
      <c r="A26" t="s">
        <v>6</v>
      </c>
      <c r="C26">
        <f>100*(C9-$B9)/$B9</f>
        <v>0.14351065668531773</v>
      </c>
      <c r="D26">
        <f>100*(D9-$B9)/$B9</f>
        <v>0.14350904780871415</v>
      </c>
      <c r="E26">
        <f>100*(E9-$B9)/$B9</f>
        <v>0.14350904778418913</v>
      </c>
      <c r="F26">
        <f>100*(F9-$B9)/$B9</f>
        <v>0.14351476125578611</v>
      </c>
      <c r="G26">
        <f>100*(G9-$B9)/$B9</f>
        <v>1.3725512668215709</v>
      </c>
      <c r="H26">
        <f>100*(H9-$B9)/$B9</f>
        <v>1.3725495242567392</v>
      </c>
      <c r="I26">
        <f>100*(I9-$B9)/$B9</f>
        <v>2.0786495470589657</v>
      </c>
      <c r="J26">
        <f>100*(J9-$B9)/$B9</f>
        <v>0.14351058921859711</v>
      </c>
      <c r="K26">
        <f>100*(K9-$B9)/$B9</f>
        <v>0.14351058921753182</v>
      </c>
      <c r="L26">
        <f>100*(L9-$B9)/$B9</f>
        <v>0.14351082876856061</v>
      </c>
      <c r="M26">
        <f>100*(M9-$B9)/$B9</f>
        <v>2.4159989859487667</v>
      </c>
      <c r="N26">
        <f>100*(N9-$B9)/$B9</f>
        <v>2.4159938944724004</v>
      </c>
      <c r="O26">
        <f>100*(O9-$B9)/$B9</f>
        <v>5.1813219132999579</v>
      </c>
      <c r="P26">
        <f>100*(P9-$B9)/$B9</f>
        <v>0.14350898036489693</v>
      </c>
      <c r="Q26">
        <f>100*(Q9-$B9)/$B9</f>
        <v>0.14350898033931847</v>
      </c>
      <c r="R26">
        <f>100*(R9-$B9)/$B9</f>
        <v>0.14351493335768314</v>
      </c>
      <c r="S26">
        <f>100*(S9-$B9)/$B9</f>
        <v>1.3883934162985079</v>
      </c>
      <c r="T26">
        <f>100*(T9-$B9)/$B9</f>
        <v>1.3883916438090509</v>
      </c>
      <c r="U26">
        <f>100*(U9-$B9)/$B9</f>
        <v>2.1078982334646925</v>
      </c>
      <c r="V26">
        <f>100*(V9-$B9)/$B9</f>
        <v>0.14350904778365647</v>
      </c>
      <c r="W26">
        <f>100*(W9-$B9)/$B9</f>
        <v>1.3725494985593192</v>
      </c>
      <c r="X26">
        <f>100*(X9-$B9)/$B9</f>
        <v>0.14351058921753182</v>
      </c>
      <c r="Y26">
        <f>100*(Y9-$B9)/$B9</f>
        <v>2.4161296441132514</v>
      </c>
      <c r="Z26">
        <f>100*(Z9-$B9)/$B9</f>
        <v>0.1435089803398511</v>
      </c>
      <c r="AA26">
        <f t="shared" si="0"/>
        <v>1.3883923968804999</v>
      </c>
    </row>
    <row r="27" spans="1:27" x14ac:dyDescent="0.25">
      <c r="A27" t="s">
        <v>7</v>
      </c>
      <c r="C27">
        <f>100*(C10-$B10)/$B10</f>
        <v>0.15317158978365442</v>
      </c>
      <c r="D27">
        <f>100*(D10-$B10)/$B10</f>
        <v>0.1531715897831222</v>
      </c>
      <c r="E27">
        <f>100*(E10-$B10)/$B10</f>
        <v>0.15317158978259002</v>
      </c>
      <c r="F27">
        <f>100*(F10-$B10)/$B10</f>
        <v>0.15317158978739165</v>
      </c>
      <c r="G27">
        <f>100*(G10-$B10)/$B10</f>
        <v>0.15317263411666326</v>
      </c>
      <c r="H27">
        <f>100*(H10-$B10)/$B10</f>
        <v>0.15317259664894028</v>
      </c>
      <c r="I27">
        <f>100*(I10-$B10)/$B10</f>
        <v>0.15317316207310402</v>
      </c>
      <c r="J27">
        <f>100*(J10-$B10)/$B10</f>
        <v>0.15317158978365442</v>
      </c>
      <c r="K27">
        <f>100*(K10-$B10)/$B10</f>
        <v>0.15317158978365442</v>
      </c>
      <c r="L27">
        <f>100*(L10-$B10)/$B10</f>
        <v>0.15317158978419845</v>
      </c>
      <c r="M27">
        <f>100*(M10-$B10)/$B10</f>
        <v>0.15317349763414367</v>
      </c>
      <c r="N27">
        <f>100*(N10-$B10)/$B10</f>
        <v>0.1531734156371051</v>
      </c>
      <c r="O27">
        <f>100*(O10-$B10)/$B10</f>
        <v>0.15317548045042628</v>
      </c>
      <c r="P27">
        <f>100*(P10-$B10)/$B10</f>
        <v>0.1531715897831222</v>
      </c>
      <c r="Q27">
        <f>100*(Q10-$B10)/$B10</f>
        <v>0.15317158978259002</v>
      </c>
      <c r="R27">
        <f>100*(R10-$B10)/$B10</f>
        <v>0.15317158978739165</v>
      </c>
      <c r="S27">
        <f>100*(S10-$B10)/$B10</f>
        <v>0.15317264730346786</v>
      </c>
      <c r="T27">
        <f>100*(T10-$B10)/$B10</f>
        <v>0.15317260929512186</v>
      </c>
      <c r="U27">
        <f>100*(U10-$B10)/$B10</f>
        <v>0.15317318498729121</v>
      </c>
      <c r="V27">
        <f>100*(V10-$B10)/$B10</f>
        <v>0.15317158978259002</v>
      </c>
      <c r="W27">
        <f>100*(W10-$B10)/$B10</f>
        <v>0.15317259664894028</v>
      </c>
      <c r="X27">
        <f>100*(X10-$B10)/$B10</f>
        <v>0.15317158978365442</v>
      </c>
      <c r="Y27">
        <f>100*(Y10-$B10)/$B10</f>
        <v>0.15317341574203175</v>
      </c>
      <c r="Z27">
        <f>100*(Z10-$B10)/$B10</f>
        <v>0.15317158978259002</v>
      </c>
      <c r="AA27">
        <f t="shared" si="0"/>
        <v>0.15317260929619808</v>
      </c>
    </row>
    <row r="28" spans="1:27" x14ac:dyDescent="0.25">
      <c r="A28" t="s">
        <v>8</v>
      </c>
      <c r="C28">
        <f>100*(C11-$B11)/$B11</f>
        <v>6.9067797877303931</v>
      </c>
      <c r="D28">
        <f>100*(D11-$B11)/$B11</f>
        <v>6.9067797877326722</v>
      </c>
      <c r="E28">
        <f>100*(E11-$B11)/$B11</f>
        <v>6.9067797877300769</v>
      </c>
      <c r="F28">
        <f>100*(F11-$B11)/$B11</f>
        <v>6.9067797877323542</v>
      </c>
      <c r="G28">
        <f>100*(G11-$B11)/$B11</f>
        <v>6.9067805291103959</v>
      </c>
      <c r="H28">
        <f>100*(H11-$B11)/$B11</f>
        <v>6.9067803086964181</v>
      </c>
      <c r="I28">
        <f>100*(I11-$B11)/$B11</f>
        <v>6.9067806012510893</v>
      </c>
      <c r="J28">
        <f>100*(J11-$B11)/$B11</f>
        <v>6.9067797877303931</v>
      </c>
      <c r="K28">
        <f>100*(K11-$B11)/$B11</f>
        <v>6.9067797877303931</v>
      </c>
      <c r="L28">
        <f>100*(L11-$B11)/$B11</f>
        <v>6.9067797877303931</v>
      </c>
      <c r="M28">
        <f>100*(M11-$B11)/$B11</f>
        <v>6.9067812148125842</v>
      </c>
      <c r="N28">
        <f>100*(N11-$B11)/$B11</f>
        <v>6.9067807324485289</v>
      </c>
      <c r="O28">
        <f>100*(O11-$B11)/$B11</f>
        <v>6.9067818007984823</v>
      </c>
      <c r="P28">
        <f>100*(P11-$B11)/$B11</f>
        <v>6.9067797877326722</v>
      </c>
      <c r="Q28">
        <f>100*(Q11-$B11)/$B11</f>
        <v>6.9067797877297448</v>
      </c>
      <c r="R28">
        <f>100*(R11-$B11)/$B11</f>
        <v>6.9067797877323542</v>
      </c>
      <c r="S28">
        <f>100*(S11-$B11)/$B11</f>
        <v>6.9067805388339227</v>
      </c>
      <c r="T28">
        <f>100*(T11-$B11)/$B11</f>
        <v>6.9067803152400291</v>
      </c>
      <c r="U28">
        <f>100*(U11-$B11)/$B11</f>
        <v>6.9067806131072329</v>
      </c>
      <c r="V28">
        <f>100*(V11-$B11)/$B11</f>
        <v>6.9067797877297448</v>
      </c>
      <c r="W28">
        <f>100*(W11-$B11)/$B11</f>
        <v>6.9067803086964181</v>
      </c>
      <c r="X28">
        <f>100*(X11-$B11)/$B11</f>
        <v>6.9067797877303931</v>
      </c>
      <c r="Y28">
        <f>100*(Y11-$B11)/$B11</f>
        <v>6.9067807325024209</v>
      </c>
      <c r="Z28">
        <f>100*(Z11-$B11)/$B11</f>
        <v>6.9067797877297448</v>
      </c>
      <c r="AA28">
        <f t="shared" si="0"/>
        <v>6.9067803152403595</v>
      </c>
    </row>
    <row r="29" spans="1:27" x14ac:dyDescent="0.25">
      <c r="A29" t="s">
        <v>9</v>
      </c>
      <c r="C29">
        <f>100*(C12-$B12)/$B12</f>
        <v>-1.1028026880177157E-2</v>
      </c>
      <c r="D29">
        <f>100*(D12-$B12)/$B12</f>
        <v>-1.1028026877556841E-2</v>
      </c>
      <c r="E29">
        <f>100*(E12-$B12)/$B12</f>
        <v>-1.1028026880177157E-2</v>
      </c>
      <c r="F29">
        <f>100*(F12-$B12)/$B12</f>
        <v>-1.1028026880177157E-2</v>
      </c>
      <c r="G29">
        <f>100*(G12-$B12)/$B12</f>
        <v>-1.102782892501635E-2</v>
      </c>
      <c r="H29">
        <f>100*(H12-$B12)/$B12</f>
        <v>-1.1028026870029692E-2</v>
      </c>
      <c r="I29">
        <f>100*(I12-$B12)/$B12</f>
        <v>-1.1028026867776554E-2</v>
      </c>
      <c r="J29">
        <f>100*(J12-$B12)/$B12</f>
        <v>-1.1028026880177157E-2</v>
      </c>
      <c r="K29">
        <f>100*(K12-$B12)/$B12</f>
        <v>-1.1028026880177157E-2</v>
      </c>
      <c r="L29">
        <f>100*(L12-$B12)/$B12</f>
        <v>-1.1028026880177157E-2</v>
      </c>
      <c r="M29">
        <f>100*(M12-$B12)/$B12</f>
        <v>-1.1027593674286578E-2</v>
      </c>
      <c r="N29">
        <f>100*(N12-$B12)/$B12</f>
        <v>-1.1028026865907285E-2</v>
      </c>
      <c r="O29">
        <f>100*(O12-$B12)/$B12</f>
        <v>-1.1028026858012957E-2</v>
      </c>
      <c r="P29">
        <f>100*(P12-$B12)/$B12</f>
        <v>-1.1028026877556841E-2</v>
      </c>
      <c r="Q29">
        <f>100*(Q12-$B12)/$B12</f>
        <v>-1.1028026880177157E-2</v>
      </c>
      <c r="R29">
        <f>100*(R12-$B12)/$B12</f>
        <v>-1.1028026880177157E-2</v>
      </c>
      <c r="S29">
        <f>100*(S12-$B12)/$B12</f>
        <v>-1.1027826068755554E-2</v>
      </c>
      <c r="T29">
        <f>100*(T12-$B12)/$B12</f>
        <v>-1.1028026869662514E-2</v>
      </c>
      <c r="U29">
        <f>100*(U12-$B12)/$B12</f>
        <v>-1.1028026867776554E-2</v>
      </c>
      <c r="V29">
        <f>100*(V12-$B12)/$B12</f>
        <v>-1.1028026880177157E-2</v>
      </c>
      <c r="W29">
        <f>100*(W12-$B12)/$B12</f>
        <v>-1.1028026870029692E-2</v>
      </c>
      <c r="X29">
        <f>100*(X12-$B12)/$B12</f>
        <v>-1.1028026880177157E-2</v>
      </c>
      <c r="Y29">
        <f>100*(Y12-$B12)/$B12</f>
        <v>-1.1028026865907285E-2</v>
      </c>
      <c r="Z29">
        <f>100*(Z12-$B12)/$B12</f>
        <v>-1.1028026880177157E-2</v>
      </c>
      <c r="AA29">
        <f t="shared" si="0"/>
        <v>-1.1028026869662514E-2</v>
      </c>
    </row>
    <row r="30" spans="1:27" x14ac:dyDescent="0.25">
      <c r="A30" t="s">
        <v>10</v>
      </c>
      <c r="C30">
        <f>100*(C13-$B13)/$B13</f>
        <v>6.8802501203997117</v>
      </c>
      <c r="D30">
        <f>100*(D13-$B13)/$B13</f>
        <v>6.8802501204019819</v>
      </c>
      <c r="E30">
        <f>100*(E13-$B13)/$B13</f>
        <v>6.8802501203993822</v>
      </c>
      <c r="F30">
        <f>100*(F13-$B13)/$B13</f>
        <v>6.8802501204013353</v>
      </c>
      <c r="G30">
        <f>100*(G13-$B13)/$B13</f>
        <v>6.8802508589316647</v>
      </c>
      <c r="H30">
        <f>100*(H13-$B13)/$B13</f>
        <v>6.8802506393643217</v>
      </c>
      <c r="I30">
        <f>100*(I13-$B13)/$B13</f>
        <v>6.8802509307955892</v>
      </c>
      <c r="J30">
        <f>100*(J13-$B13)/$B13</f>
        <v>6.8802501203997117</v>
      </c>
      <c r="K30">
        <f>100*(K13-$B13)/$B13</f>
        <v>6.8802501203997117</v>
      </c>
      <c r="L30">
        <f>100*(L13-$B13)/$B13</f>
        <v>6.8802501203997117</v>
      </c>
      <c r="M30">
        <f>100*(M13-$B13)/$B13</f>
        <v>6.8802515420003303</v>
      </c>
      <c r="N30">
        <f>100*(N13-$B13)/$B13</f>
        <v>6.8802510614887549</v>
      </c>
      <c r="O30">
        <f>100*(O13-$B13)/$B13</f>
        <v>6.8802521257353808</v>
      </c>
      <c r="P30">
        <f>100*(P13-$B13)/$B13</f>
        <v>6.8802501204019819</v>
      </c>
      <c r="Q30">
        <f>100*(Q13-$B13)/$B13</f>
        <v>6.8802501203987356</v>
      </c>
      <c r="R30">
        <f>100*(R13-$B13)/$B13</f>
        <v>6.8802501204016515</v>
      </c>
      <c r="S30">
        <f>100*(S13-$B13)/$B13</f>
        <v>6.8802508686181731</v>
      </c>
      <c r="T30">
        <f>100*(T13-$B13)/$B13</f>
        <v>6.8802506458827963</v>
      </c>
      <c r="U30">
        <f>100*(U13-$B13)/$B13</f>
        <v>6.8802509426058629</v>
      </c>
      <c r="V30">
        <f>100*(V13-$B13)/$B13</f>
        <v>6.8802501203987356</v>
      </c>
      <c r="W30">
        <f>100*(W13-$B13)/$B13</f>
        <v>6.8802506393643217</v>
      </c>
      <c r="X30">
        <f>100*(X13-$B13)/$B13</f>
        <v>6.8802501203997117</v>
      </c>
      <c r="Y30">
        <f>100*(Y13-$B13)/$B13</f>
        <v>6.8802510615427561</v>
      </c>
      <c r="Z30">
        <f>100*(Z13-$B13)/$B13</f>
        <v>6.8802501203987356</v>
      </c>
      <c r="AA30">
        <f t="shared" si="0"/>
        <v>6.8802506458831125</v>
      </c>
    </row>
    <row r="31" spans="1:27" x14ac:dyDescent="0.25">
      <c r="A31" t="s">
        <v>11</v>
      </c>
      <c r="C31">
        <f>100*(C14-$B14)/$B14</f>
        <v>4.7423458314545794E-2</v>
      </c>
      <c r="D31">
        <f>100*(D14-$B14)/$B14</f>
        <v>4.7423458298069557E-2</v>
      </c>
      <c r="E31">
        <f>100*(E14-$B14)/$B14</f>
        <v>4.742345830172643E-2</v>
      </c>
      <c r="F31">
        <f>100*(F14-$B14)/$B14</f>
        <v>4.7423458298536822E-2</v>
      </c>
      <c r="G31">
        <f>100*(G14-$B14)/$B14</f>
        <v>4.7422560179625664E-2</v>
      </c>
      <c r="H31">
        <f>100*(H14-$B14)/$B14</f>
        <v>4.7422823667529111E-2</v>
      </c>
      <c r="I31">
        <f>100*(I14-$B14)/$B14</f>
        <v>4.7422588657403369E-2</v>
      </c>
      <c r="J31">
        <f>100*(J14-$B14)/$B14</f>
        <v>4.7423458314078522E-2</v>
      </c>
      <c r="K31">
        <f>100*(K14-$B14)/$B14</f>
        <v>4.7423458314078522E-2</v>
      </c>
      <c r="L31">
        <f>100*(L14-$B14)/$B14</f>
        <v>4.7423458314078522E-2</v>
      </c>
      <c r="M31">
        <f>100*(M14-$B14)/$B14</f>
        <v>4.7422495984055756E-2</v>
      </c>
      <c r="N31">
        <f>100*(N14-$B14)/$B14</f>
        <v>4.742307261232255E-2</v>
      </c>
      <c r="O31">
        <f>100*(O14-$B14)/$B14</f>
        <v>4.7422525878647322E-2</v>
      </c>
      <c r="P31">
        <f>100*(P14-$B14)/$B14</f>
        <v>4.7423458297155337E-2</v>
      </c>
      <c r="Q31">
        <f>100*(Q14-$B14)/$B14</f>
        <v>4.742345830081221E-2</v>
      </c>
      <c r="R31">
        <f>100*(R14-$B14)/$B14</f>
        <v>4.7423458298069557E-2</v>
      </c>
      <c r="S31">
        <f>100*(S14-$B14)/$B14</f>
        <v>4.742255858716013E-2</v>
      </c>
      <c r="T31">
        <f>100*(T14-$B14)/$B14</f>
        <v>4.7422825877132181E-2</v>
      </c>
      <c r="U31">
        <f>100*(U14-$B14)/$B14</f>
        <v>4.7422587231914608E-2</v>
      </c>
      <c r="V31">
        <f>100*(V14-$B14)/$B14</f>
        <v>4.7423458298069557E-2</v>
      </c>
      <c r="W31">
        <f>100*(W14-$B14)/$B14</f>
        <v>4.7422560179625664E-2</v>
      </c>
      <c r="X31">
        <f>100*(X14-$B14)/$B14</f>
        <v>4.7423458314078522E-2</v>
      </c>
      <c r="Y31">
        <f>100*(Y14-$B14)/$B14</f>
        <v>4.7422495984523028E-2</v>
      </c>
      <c r="Z31">
        <f>100*(Z14-$B14)/$B14</f>
        <v>4.7423458297155337E-2</v>
      </c>
      <c r="AA31">
        <f t="shared" si="0"/>
        <v>4.742255858716013E-2</v>
      </c>
    </row>
    <row r="32" spans="1:27" x14ac:dyDescent="0.25">
      <c r="A32" t="s">
        <v>12</v>
      </c>
      <c r="C32">
        <f>100*(C15-$B15)/$B15</f>
        <v>4.589645230119966E-2</v>
      </c>
      <c r="D32">
        <f>100*(D15-$B15)/$B15</f>
        <v>4.589645228525395E-2</v>
      </c>
      <c r="E32">
        <f>100*(E15-$B15)/$B15</f>
        <v>4.589645228879307E-2</v>
      </c>
      <c r="F32">
        <f>100*(F15-$B15)/$B15</f>
        <v>4.5896452285706171E-2</v>
      </c>
      <c r="G32">
        <f>100*(G15-$B15)/$B15</f>
        <v>4.5895583085668226E-2</v>
      </c>
      <c r="H32">
        <f>100*(H15-$B15)/$B15</f>
        <v>4.5895838089424219E-2</v>
      </c>
      <c r="I32">
        <f>100*(I15-$B15)/$B15</f>
        <v>4.5895610646479117E-2</v>
      </c>
      <c r="J32">
        <f>100*(J15-$B15)/$B15</f>
        <v>4.5896452300747438E-2</v>
      </c>
      <c r="K32">
        <f>100*(K15-$B15)/$B15</f>
        <v>4.5896452300747438E-2</v>
      </c>
      <c r="L32">
        <f>100*(L15-$B15)/$B15</f>
        <v>4.5896452300747438E-2</v>
      </c>
      <c r="M32">
        <f>100*(M15-$B15)/$B15</f>
        <v>4.589552095672339E-2</v>
      </c>
      <c r="N32">
        <f>100*(N15-$B15)/$B15</f>
        <v>4.5896079018349349E-2</v>
      </c>
      <c r="O32">
        <f>100*(O15-$B15)/$B15</f>
        <v>4.5895549889160163E-2</v>
      </c>
      <c r="P32">
        <f>100*(P15-$B15)/$B15</f>
        <v>4.5896452284369171E-2</v>
      </c>
      <c r="Q32">
        <f>100*(Q15-$B15)/$B15</f>
        <v>4.5896452287908292E-2</v>
      </c>
      <c r="R32">
        <f>100*(R15-$B15)/$B15</f>
        <v>4.589645228525395E-2</v>
      </c>
      <c r="S32">
        <f>100*(S15-$B15)/$B15</f>
        <v>4.5895581544479098E-2</v>
      </c>
      <c r="T32">
        <f>100*(T15-$B15)/$B15</f>
        <v>4.5895840227879438E-2</v>
      </c>
      <c r="U32">
        <f>100*(U15-$B15)/$B15</f>
        <v>4.5895609266890201E-2</v>
      </c>
      <c r="V32">
        <f>100*(V15-$B15)/$B15</f>
        <v>4.589645228525395E-2</v>
      </c>
      <c r="W32">
        <f>100*(W15-$B15)/$B15</f>
        <v>4.5895583085668226E-2</v>
      </c>
      <c r="X32">
        <f>100*(X15-$B15)/$B15</f>
        <v>4.5896452300747438E-2</v>
      </c>
      <c r="Y32">
        <f>100*(Y15-$B15)/$B15</f>
        <v>4.5895520957608169E-2</v>
      </c>
      <c r="Z32">
        <f>100*(Z15-$B15)/$B15</f>
        <v>4.5896452284369171E-2</v>
      </c>
      <c r="AA32">
        <f t="shared" si="0"/>
        <v>4.5895581544479098E-2</v>
      </c>
    </row>
    <row r="33" spans="1:27" x14ac:dyDescent="0.25">
      <c r="A33" t="s">
        <v>13</v>
      </c>
      <c r="C33">
        <f>100*(C16-$B16)/$B16</f>
        <v>-2.3069683106926721E-2</v>
      </c>
      <c r="D33">
        <f>100*(D16-$B16)/$B16</f>
        <v>-2.3069683106926721E-2</v>
      </c>
      <c r="E33">
        <f>100*(E16-$B16)/$B16</f>
        <v>-2.3066389830803294E-2</v>
      </c>
      <c r="F33">
        <f>100*(F16-$B16)/$B16</f>
        <v>-2.3069683106926721E-2</v>
      </c>
      <c r="G33">
        <f>100*(G16-$B16)/$B16</f>
        <v>-2.3069683106926721E-2</v>
      </c>
      <c r="H33">
        <f>100*(H16-$B16)/$B16</f>
        <v>0.23780248640148316</v>
      </c>
      <c r="I33">
        <f>100*(I16-$B16)/$B16</f>
        <v>-2.3069683106926721E-2</v>
      </c>
      <c r="J33">
        <f>100*(J16-$B16)/$B16</f>
        <v>-2.3069683106926721E-2</v>
      </c>
      <c r="K33">
        <f t="shared" ref="K33:Z33" si="2">100*(K16-$B16)/$B16</f>
        <v>-2.3069545028529856E-2</v>
      </c>
      <c r="L33">
        <f t="shared" si="2"/>
        <v>-2.3069683106926721E-2</v>
      </c>
      <c r="M33">
        <f t="shared" si="2"/>
        <v>-2.3069683106926721E-2</v>
      </c>
      <c r="N33">
        <f t="shared" si="2"/>
        <v>0.56029685798653117</v>
      </c>
      <c r="O33">
        <f t="shared" si="2"/>
        <v>-2.3069683106926721E-2</v>
      </c>
      <c r="P33">
        <f t="shared" si="2"/>
        <v>-2.3069683106926721E-2</v>
      </c>
      <c r="Q33">
        <f t="shared" si="2"/>
        <v>-2.306625175463033E-2</v>
      </c>
      <c r="R33">
        <f t="shared" si="2"/>
        <v>-2.3069683106926721E-2</v>
      </c>
      <c r="S33">
        <f t="shared" si="2"/>
        <v>-2.3069683106926721E-2</v>
      </c>
      <c r="T33">
        <f t="shared" si="2"/>
        <v>0.24166636308730108</v>
      </c>
      <c r="U33">
        <f t="shared" si="2"/>
        <v>-2.3069683106926721E-2</v>
      </c>
      <c r="V33">
        <f t="shared" si="2"/>
        <v>-2.3069683106926721E-2</v>
      </c>
      <c r="W33">
        <f t="shared" si="2"/>
        <v>-2.3069683106926721E-2</v>
      </c>
      <c r="X33">
        <f t="shared" si="2"/>
        <v>-2.3069683106926721E-2</v>
      </c>
      <c r="Y33">
        <f t="shared" si="2"/>
        <v>-2.3069683106926721E-2</v>
      </c>
      <c r="Z33">
        <f t="shared" si="2"/>
        <v>-2.3069683106926721E-2</v>
      </c>
      <c r="AA33">
        <f t="shared" si="0"/>
        <v>-2.3069683106926721E-2</v>
      </c>
    </row>
    <row r="34" spans="1:27" x14ac:dyDescent="0.25"/>
    <row r="35" spans="1:27" x14ac:dyDescent="0.25">
      <c r="A35" t="s">
        <v>53</v>
      </c>
      <c r="K35" t="s">
        <v>54</v>
      </c>
    </row>
    <row r="36" spans="1:27" x14ac:dyDescent="0.25">
      <c r="A36" s="2"/>
      <c r="B36" s="2"/>
      <c r="C36" s="2" t="s">
        <v>42</v>
      </c>
      <c r="D36" s="2" t="s">
        <v>45</v>
      </c>
      <c r="E36" s="2" t="s">
        <v>39</v>
      </c>
      <c r="F36" s="2" t="s">
        <v>40</v>
      </c>
      <c r="G36" s="2" t="s">
        <v>41</v>
      </c>
      <c r="H36" s="2" t="s">
        <v>43</v>
      </c>
      <c r="I36" s="2" t="s">
        <v>44</v>
      </c>
      <c r="K36" s="2"/>
      <c r="L36" s="2"/>
      <c r="M36" s="2" t="s">
        <v>42</v>
      </c>
      <c r="N36" s="2" t="s">
        <v>45</v>
      </c>
      <c r="O36" s="2" t="s">
        <v>39</v>
      </c>
      <c r="P36" s="2" t="s">
        <v>40</v>
      </c>
      <c r="Q36" s="2" t="s">
        <v>41</v>
      </c>
      <c r="R36" s="2" t="s">
        <v>43</v>
      </c>
      <c r="S36" s="2" t="s">
        <v>44</v>
      </c>
    </row>
    <row r="37" spans="1:27" x14ac:dyDescent="0.25">
      <c r="A37" t="s">
        <v>37</v>
      </c>
      <c r="C37">
        <f>AVERAGE(M20:O21)</f>
        <v>1.1351282731337662</v>
      </c>
      <c r="E37">
        <f>AVERAGE(D20:F20)</f>
        <v>-1.8405669598112257E-2</v>
      </c>
      <c r="F37">
        <f>AVERAGE(G21:I21)</f>
        <v>0.59052355000816326</v>
      </c>
      <c r="G37">
        <f>AVERAGE(J22:L22)</f>
        <v>2.0073739090254093E-2</v>
      </c>
      <c r="H37">
        <f>AVERAGE(P20:R20,P22:R22)</f>
        <v>8.339788172218402E-4</v>
      </c>
      <c r="I37">
        <f>AVERAGE(S21:U22)</f>
        <v>0.46211381915590916</v>
      </c>
      <c r="K37" t="s">
        <v>37</v>
      </c>
      <c r="M37">
        <f>AVERAGE(M20:O33)</f>
        <v>0.4776050284801211</v>
      </c>
      <c r="N37">
        <f>AVERAGE(C20:C33)</f>
        <v>-0.21402130584466597</v>
      </c>
      <c r="O37">
        <f>AVERAGE(D20:F33)</f>
        <v>2.8662797682934841E-2</v>
      </c>
      <c r="P37">
        <f>AVERAGE(G20:I33)</f>
        <v>-0.49223643885757856</v>
      </c>
      <c r="Q37">
        <f>AVERAGE(J20:L33)</f>
        <v>3.2856564841222513E-2</v>
      </c>
      <c r="R37">
        <f>AVERAGE(P20:R33)</f>
        <v>0.27554872633983241</v>
      </c>
      <c r="S37">
        <f>AVERAGE(S20:U33)</f>
        <v>0.18947402250466722</v>
      </c>
    </row>
    <row r="38" spans="1:27" x14ac:dyDescent="0.25">
      <c r="A38" t="s">
        <v>38</v>
      </c>
      <c r="C38">
        <f>AVERAGE(Y20:Y21)</f>
        <v>0.45720550573526969</v>
      </c>
      <c r="E38">
        <f>V20</f>
        <v>-5.734232575929344E-2</v>
      </c>
      <c r="F38">
        <f>W21</f>
        <v>0.18572211071105579</v>
      </c>
      <c r="G38">
        <f>X22</f>
        <v>-1.9533267985925071E-2</v>
      </c>
      <c r="H38">
        <f>AVERAGE(Z20,Z22)</f>
        <v>-3.8436390856902321E-2</v>
      </c>
      <c r="I38">
        <f>AVERAGE(AA21:AA22)</f>
        <v>0.19353653922303082</v>
      </c>
      <c r="K38" t="s">
        <v>38</v>
      </c>
      <c r="M38">
        <f>AVERAGE(Y20:Y33)</f>
        <v>0.24140242356273825</v>
      </c>
      <c r="O38">
        <f>AVERAGE(V20:V33)</f>
        <v>2.5881010485535549E-2</v>
      </c>
      <c r="P38">
        <f>AVERAGE(W20:W33)</f>
        <v>-0.56762417735494697</v>
      </c>
      <c r="Q38">
        <f>AVERAGE(X20:X33)</f>
        <v>3.002746794405451E-2</v>
      </c>
      <c r="R38">
        <f>AVERAGE(Z20:Z33)</f>
        <v>0.26993817956204491</v>
      </c>
      <c r="S38">
        <f>AVERAGE(AA20:AA33)</f>
        <v>0.10875005246331418</v>
      </c>
    </row>
    <row r="39" spans="1:27" x14ac:dyDescent="0.25"/>
    <row r="40" spans="1:27" x14ac:dyDescent="0.25">
      <c r="A40" t="s">
        <v>55</v>
      </c>
      <c r="K40" t="s">
        <v>56</v>
      </c>
    </row>
    <row r="41" spans="1:27" x14ac:dyDescent="0.25">
      <c r="A41" s="2"/>
      <c r="B41" s="2"/>
      <c r="C41" s="2" t="s">
        <v>42</v>
      </c>
      <c r="D41" s="2" t="s">
        <v>45</v>
      </c>
      <c r="E41" s="2" t="s">
        <v>39</v>
      </c>
      <c r="F41" s="2" t="s">
        <v>40</v>
      </c>
      <c r="G41" s="2" t="s">
        <v>41</v>
      </c>
      <c r="H41" s="2" t="s">
        <v>43</v>
      </c>
      <c r="I41" s="2" t="s">
        <v>44</v>
      </c>
      <c r="K41" s="2"/>
      <c r="L41" s="2"/>
      <c r="M41" s="2" t="s">
        <v>42</v>
      </c>
      <c r="N41" s="2" t="s">
        <v>45</v>
      </c>
      <c r="O41" s="2" t="s">
        <v>39</v>
      </c>
      <c r="P41" s="2" t="s">
        <v>40</v>
      </c>
      <c r="Q41" s="2" t="s">
        <v>41</v>
      </c>
      <c r="R41" s="2" t="s">
        <v>43</v>
      </c>
      <c r="S41" s="2" t="s">
        <v>44</v>
      </c>
    </row>
    <row r="42" spans="1:27" x14ac:dyDescent="0.25">
      <c r="A42" t="s">
        <v>37</v>
      </c>
      <c r="C42">
        <f>_xlfn.STDEV.S(M20:O22)</f>
        <v>5.5014782717606447</v>
      </c>
      <c r="E42">
        <f>_xlfn.STDEV.S(D20:F20)</f>
        <v>6.7436029033444533E-2</v>
      </c>
      <c r="F42">
        <f>_xlfn.STDEV.S(G21:I21)</f>
        <v>0.70113134174695235</v>
      </c>
      <c r="G42">
        <f>_xlfn.STDEV.S(J22:L22)</f>
        <v>6.8597037930577281E-2</v>
      </c>
      <c r="H42">
        <f>_xlfn.STDEV.S(P20:R20,P22:R22)</f>
        <v>6.4385208819954812E-2</v>
      </c>
      <c r="I42">
        <f>_xlfn.STDEV.S(S21:U22)</f>
        <v>0.60555280759578967</v>
      </c>
      <c r="K42" t="s">
        <v>37</v>
      </c>
      <c r="M42">
        <f>_xlfn.STDEV.S(M20:O33)</f>
        <v>4.1189532097924904</v>
      </c>
      <c r="N42">
        <f>_xlfn.STDEV.S(C20:C33)</f>
        <v>3.4500235662564869</v>
      </c>
      <c r="O42">
        <f>_xlfn.STDEV.S(D20:F33)</f>
        <v>3.2426165892818783</v>
      </c>
      <c r="P42">
        <f>_xlfn.STDEV.S(G20:I33)</f>
        <v>4.5504980340081183</v>
      </c>
      <c r="Q42">
        <f>_xlfn.STDEV.S(J20:L33)</f>
        <v>3.2410108668430251</v>
      </c>
      <c r="R42">
        <f>_xlfn.STDEV.S(P20:R33)</f>
        <v>3.0941651976344358</v>
      </c>
      <c r="S42">
        <f>_xlfn.STDEV.S(S20:U33)</f>
        <v>3.8467427770848115</v>
      </c>
    </row>
    <row r="43" spans="1:27" x14ac:dyDescent="0.25">
      <c r="A43" t="s">
        <v>38</v>
      </c>
      <c r="C43">
        <f>_xlfn.STDEV.S(Y20:Y21)</f>
        <v>6.2529721746992298E-2</v>
      </c>
      <c r="E43">
        <v>0</v>
      </c>
      <c r="F43">
        <v>0</v>
      </c>
      <c r="G43">
        <v>0</v>
      </c>
      <c r="H43">
        <f>_xlfn.STDEV.S(Z20,Z22)</f>
        <v>2.6736872123746591E-2</v>
      </c>
      <c r="I43">
        <f>_xlfn.STDEV.S(AA21:AA22)</f>
        <v>5.7025166181865995E-3</v>
      </c>
      <c r="K43" t="s">
        <v>38</v>
      </c>
      <c r="M43">
        <f>_xlfn.STDEV.S(Y20:Y33)</f>
        <v>4.0946225033858088</v>
      </c>
      <c r="O43">
        <f>_xlfn.STDEV.S(V20:V33)</f>
        <v>3.3247450875068005</v>
      </c>
      <c r="P43">
        <f>_xlfn.STDEV.S(W20:W33)</f>
        <v>4.6598449463066247</v>
      </c>
      <c r="Q43">
        <f>_xlfn.STDEV.S(X20:X33)</f>
        <v>3.3230670463405043</v>
      </c>
      <c r="R43">
        <f>_xlfn.STDEV.S(Z20:Z33)</f>
        <v>3.1729912169277972</v>
      </c>
      <c r="S43">
        <f>_xlfn.STDEV.S(AA20:AA33)</f>
        <v>3.93585719405896</v>
      </c>
    </row>
    <row r="44" spans="1:27" x14ac:dyDescent="0.25"/>
    <row r="45" spans="1:27" x14ac:dyDescent="0.25">
      <c r="C45">
        <f>ROUND(C37,3)</f>
        <v>1.135</v>
      </c>
      <c r="D45" t="s">
        <v>50</v>
      </c>
      <c r="E45">
        <f t="shared" ref="E45:S45" si="3">ROUND(E37,3)</f>
        <v>-1.7999999999999999E-2</v>
      </c>
      <c r="F45">
        <f t="shared" si="3"/>
        <v>0.59099999999999997</v>
      </c>
      <c r="G45">
        <f t="shared" si="3"/>
        <v>0.02</v>
      </c>
      <c r="H45">
        <f t="shared" si="3"/>
        <v>1E-3</v>
      </c>
      <c r="I45">
        <f t="shared" si="3"/>
        <v>0.46200000000000002</v>
      </c>
      <c r="M45">
        <f t="shared" si="3"/>
        <v>0.47799999999999998</v>
      </c>
      <c r="N45">
        <f t="shared" si="3"/>
        <v>-0.214</v>
      </c>
      <c r="O45">
        <f t="shared" si="3"/>
        <v>2.9000000000000001E-2</v>
      </c>
      <c r="P45">
        <f t="shared" si="3"/>
        <v>-0.49199999999999999</v>
      </c>
      <c r="Q45">
        <f t="shared" si="3"/>
        <v>3.3000000000000002E-2</v>
      </c>
      <c r="R45">
        <f t="shared" si="3"/>
        <v>0.27600000000000002</v>
      </c>
      <c r="S45">
        <f t="shared" si="3"/>
        <v>0.189</v>
      </c>
    </row>
    <row r="46" spans="1:27" x14ac:dyDescent="0.25">
      <c r="C46">
        <f>ROUND(C42,3)</f>
        <v>5.5010000000000003</v>
      </c>
      <c r="D46" t="s">
        <v>50</v>
      </c>
      <c r="E46">
        <f t="shared" ref="E46:S46" si="4">ROUND(E42,3)</f>
        <v>6.7000000000000004E-2</v>
      </c>
      <c r="F46">
        <f t="shared" si="4"/>
        <v>0.70099999999999996</v>
      </c>
      <c r="G46">
        <f t="shared" si="4"/>
        <v>6.9000000000000006E-2</v>
      </c>
      <c r="H46">
        <f t="shared" si="4"/>
        <v>6.4000000000000001E-2</v>
      </c>
      <c r="I46">
        <f t="shared" si="4"/>
        <v>0.60599999999999998</v>
      </c>
      <c r="M46">
        <f t="shared" si="4"/>
        <v>4.1189999999999998</v>
      </c>
      <c r="N46">
        <f t="shared" si="4"/>
        <v>3.45</v>
      </c>
      <c r="O46">
        <f t="shared" si="4"/>
        <v>3.2429999999999999</v>
      </c>
      <c r="P46">
        <f t="shared" si="4"/>
        <v>4.55</v>
      </c>
      <c r="Q46">
        <f t="shared" si="4"/>
        <v>3.2410000000000001</v>
      </c>
      <c r="R46">
        <f t="shared" si="4"/>
        <v>3.0939999999999999</v>
      </c>
      <c r="S46">
        <f t="shared" si="4"/>
        <v>3.847</v>
      </c>
    </row>
    <row r="47" spans="1:27" x14ac:dyDescent="0.25">
      <c r="C47">
        <f>ROUND(C38,3)</f>
        <v>0.45700000000000002</v>
      </c>
      <c r="D47" t="s">
        <v>50</v>
      </c>
      <c r="E47">
        <f t="shared" ref="E47:S47" si="5">ROUND(E38,3)</f>
        <v>-5.7000000000000002E-2</v>
      </c>
      <c r="F47">
        <f t="shared" si="5"/>
        <v>0.186</v>
      </c>
      <c r="G47">
        <f t="shared" si="5"/>
        <v>-0.02</v>
      </c>
      <c r="H47">
        <f t="shared" si="5"/>
        <v>-3.7999999999999999E-2</v>
      </c>
      <c r="I47">
        <f t="shared" si="5"/>
        <v>0.19400000000000001</v>
      </c>
      <c r="M47">
        <f t="shared" si="5"/>
        <v>0.24099999999999999</v>
      </c>
      <c r="N47" t="s">
        <v>50</v>
      </c>
      <c r="O47">
        <f t="shared" si="5"/>
        <v>2.5999999999999999E-2</v>
      </c>
      <c r="P47">
        <f t="shared" si="5"/>
        <v>-0.56799999999999995</v>
      </c>
      <c r="Q47">
        <f t="shared" si="5"/>
        <v>0.03</v>
      </c>
      <c r="R47">
        <f t="shared" si="5"/>
        <v>0.27</v>
      </c>
      <c r="S47">
        <f t="shared" si="5"/>
        <v>0.109</v>
      </c>
    </row>
    <row r="48" spans="1:27" x14ac:dyDescent="0.25">
      <c r="C48">
        <f>ROUND(C43,3)</f>
        <v>6.3E-2</v>
      </c>
      <c r="D48" t="s">
        <v>50</v>
      </c>
      <c r="E48">
        <f t="shared" ref="E48:S48" si="6">ROUND(E43,3)</f>
        <v>0</v>
      </c>
      <c r="F48">
        <f t="shared" si="6"/>
        <v>0</v>
      </c>
      <c r="G48">
        <f t="shared" si="6"/>
        <v>0</v>
      </c>
      <c r="H48">
        <f t="shared" si="6"/>
        <v>2.7E-2</v>
      </c>
      <c r="I48">
        <f t="shared" si="6"/>
        <v>6.0000000000000001E-3</v>
      </c>
      <c r="M48">
        <f t="shared" si="6"/>
        <v>4.0949999999999998</v>
      </c>
      <c r="N48" t="s">
        <v>50</v>
      </c>
      <c r="O48">
        <f t="shared" si="6"/>
        <v>3.3250000000000002</v>
      </c>
      <c r="P48">
        <f t="shared" si="6"/>
        <v>4.66</v>
      </c>
      <c r="Q48">
        <f t="shared" si="6"/>
        <v>3.323</v>
      </c>
      <c r="R48">
        <f t="shared" si="6"/>
        <v>3.173</v>
      </c>
      <c r="S48">
        <f t="shared" si="6"/>
        <v>3.9359999999999999</v>
      </c>
    </row>
  </sheetData>
  <conditionalFormatting sqref="C3:Z16">
    <cfRule type="cellIs" dxfId="5" priority="5" operator="lessThan">
      <formula>1</formula>
    </cfRule>
    <cfRule type="cellIs" dxfId="4" priority="6" operator="greaterThan">
      <formula>5</formula>
    </cfRule>
  </conditionalFormatting>
  <conditionalFormatting sqref="T35 V35:Z35 AB35">
    <cfRule type="cellIs" dxfId="3" priority="3" operator="lessThan">
      <formula>-10</formula>
    </cfRule>
    <cfRule type="cellIs" dxfId="2" priority="4" operator="greaterThan">
      <formula>100</formula>
    </cfRule>
  </conditionalFormatting>
  <conditionalFormatting sqref="C20:AA33">
    <cfRule type="cellIs" dxfId="1" priority="1" operator="greaterThan">
      <formula>5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E993-ED64-4BF7-9DB3-A8CCBA767ADC}">
  <dimension ref="A1:O31"/>
  <sheetViews>
    <sheetView workbookViewId="0">
      <selection activeCell="F10" sqref="F10"/>
    </sheetView>
  </sheetViews>
  <sheetFormatPr defaultRowHeight="15" x14ac:dyDescent="0.25"/>
  <sheetData>
    <row r="1" spans="1:15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t="s">
        <v>15</v>
      </c>
      <c r="B2">
        <v>-101.430681704045</v>
      </c>
      <c r="C2">
        <v>1.8944073962905501</v>
      </c>
      <c r="D2">
        <v>2.3084456163398301</v>
      </c>
      <c r="E2">
        <v>1.9903090031662301E-4</v>
      </c>
      <c r="F2">
        <v>4.3242633633756302E-4</v>
      </c>
      <c r="G2">
        <v>2.7136085216119201</v>
      </c>
      <c r="H2">
        <v>0.680871046396062</v>
      </c>
      <c r="I2">
        <v>3.0682213436165E-4</v>
      </c>
      <c r="J2">
        <v>5.4568247347752295E-4</v>
      </c>
      <c r="K2">
        <v>1.48128764986206E-4</v>
      </c>
      <c r="L2">
        <v>6.4666629041955695E-4</v>
      </c>
      <c r="M2">
        <v>6.0603402003135503E-4</v>
      </c>
      <c r="N2">
        <v>5.8914135200119702E-4</v>
      </c>
      <c r="O2">
        <v>1.5871625267243601</v>
      </c>
    </row>
    <row r="3" spans="1:15" x14ac:dyDescent="0.25">
      <c r="A3" t="s">
        <v>16</v>
      </c>
      <c r="B3">
        <v>3.7869080778426101</v>
      </c>
      <c r="C3">
        <v>-83.958762765562</v>
      </c>
      <c r="D3">
        <v>2.7192250690530901</v>
      </c>
      <c r="E3">
        <v>1.9903090031662301E-4</v>
      </c>
      <c r="F3">
        <v>4.3242633633756302E-4</v>
      </c>
      <c r="G3">
        <v>3.1964852311586598</v>
      </c>
      <c r="H3">
        <v>0.80202955835197298</v>
      </c>
      <c r="I3">
        <v>3.0682213436165E-4</v>
      </c>
      <c r="J3">
        <v>5.4568247347752295E-4</v>
      </c>
      <c r="K3">
        <v>1.48128764986206E-4</v>
      </c>
      <c r="L3">
        <v>6.4666629041955695E-4</v>
      </c>
      <c r="M3">
        <v>6.0603402003135503E-4</v>
      </c>
      <c r="N3">
        <v>5.8914135200119702E-4</v>
      </c>
      <c r="O3">
        <v>1.86959229222543</v>
      </c>
    </row>
    <row r="4" spans="1:15" x14ac:dyDescent="0.25">
      <c r="A4" t="s">
        <v>17</v>
      </c>
      <c r="B4">
        <v>2.8212851346493899</v>
      </c>
      <c r="C4">
        <v>1.66249790109452</v>
      </c>
      <c r="D4">
        <v>-100.848821691445</v>
      </c>
      <c r="E4">
        <v>1.9903090031662301E-4</v>
      </c>
      <c r="F4">
        <v>4.3242633633756302E-4</v>
      </c>
      <c r="G4">
        <v>2.3814140930856502</v>
      </c>
      <c r="H4">
        <v>0.59752019959695601</v>
      </c>
      <c r="I4">
        <v>3.0682213436165E-4</v>
      </c>
      <c r="J4">
        <v>5.4568247347752295E-4</v>
      </c>
      <c r="K4">
        <v>1.48128764986206E-4</v>
      </c>
      <c r="L4">
        <v>6.4666629041955695E-4</v>
      </c>
      <c r="M4">
        <v>6.0603402003135503E-4</v>
      </c>
      <c r="N4">
        <v>5.8914135200119702E-4</v>
      </c>
      <c r="O4">
        <v>1.3928653227082399</v>
      </c>
    </row>
    <row r="5" spans="1:15" x14ac:dyDescent="0.25">
      <c r="A5" t="s">
        <v>18</v>
      </c>
      <c r="B5">
        <v>7.4540561938427703E-4</v>
      </c>
      <c r="C5">
        <v>4.3924496055745902E-4</v>
      </c>
      <c r="D5">
        <v>5.3524553677508505E-4</v>
      </c>
      <c r="E5">
        <v>-98.265818488067296</v>
      </c>
      <c r="F5">
        <v>2.0299309488307302</v>
      </c>
      <c r="G5">
        <v>6.2918824661356001E-4</v>
      </c>
      <c r="H5">
        <v>1.57869514500716E-4</v>
      </c>
      <c r="I5">
        <v>3.0682213436165E-4</v>
      </c>
      <c r="J5">
        <v>5.4568247347752295E-4</v>
      </c>
      <c r="K5">
        <v>0.69535812042411305</v>
      </c>
      <c r="L5">
        <v>6.4666629041955695E-4</v>
      </c>
      <c r="M5">
        <v>2.8448942858688899</v>
      </c>
      <c r="N5">
        <v>2.7655953469255099</v>
      </c>
      <c r="O5">
        <v>3.6800592249292197E-4</v>
      </c>
    </row>
    <row r="6" spans="1:15" x14ac:dyDescent="0.25">
      <c r="A6" t="s">
        <v>19</v>
      </c>
      <c r="B6">
        <v>7.4540561938427703E-4</v>
      </c>
      <c r="C6">
        <v>4.3924496055745902E-4</v>
      </c>
      <c r="D6">
        <v>5.3524553677508505E-4</v>
      </c>
      <c r="E6">
        <v>0.87215518246612</v>
      </c>
      <c r="F6">
        <v>-92.784458996115106</v>
      </c>
      <c r="G6">
        <v>6.2918824661356001E-4</v>
      </c>
      <c r="H6">
        <v>1.57869514500716E-4</v>
      </c>
      <c r="I6">
        <v>3.0682213436165E-4</v>
      </c>
      <c r="J6">
        <v>5.4568247347752295E-4</v>
      </c>
      <c r="K6">
        <v>0.64910157090936405</v>
      </c>
      <c r="L6">
        <v>6.4666629041955695E-4</v>
      </c>
      <c r="M6">
        <v>2.6556464874563899</v>
      </c>
      <c r="N6">
        <v>2.5816226653024201</v>
      </c>
      <c r="O6">
        <v>3.6800592249292197E-4</v>
      </c>
    </row>
    <row r="7" spans="1:15" x14ac:dyDescent="0.25">
      <c r="A7" t="s">
        <v>20</v>
      </c>
      <c r="B7">
        <v>2.32396998302776</v>
      </c>
      <c r="C7">
        <v>1.36944514098907</v>
      </c>
      <c r="D7">
        <v>1.6687485694599</v>
      </c>
      <c r="E7">
        <v>1.9903090031662301E-4</v>
      </c>
      <c r="F7">
        <v>4.3242633633756302E-4</v>
      </c>
      <c r="G7">
        <v>-69.6344913033833</v>
      </c>
      <c r="H7">
        <v>0.49219378469119202</v>
      </c>
      <c r="I7">
        <v>3.0682213436165E-4</v>
      </c>
      <c r="J7">
        <v>5.4568247347752295E-4</v>
      </c>
      <c r="K7">
        <v>1.48128764986206E-4</v>
      </c>
      <c r="L7">
        <v>6.4666629041955695E-4</v>
      </c>
      <c r="M7">
        <v>6.0603402003135503E-4</v>
      </c>
      <c r="N7">
        <v>5.8914135200119702E-4</v>
      </c>
      <c r="O7">
        <v>1.1473413873059299</v>
      </c>
    </row>
    <row r="8" spans="1:15" x14ac:dyDescent="0.25">
      <c r="A8" t="s">
        <v>21</v>
      </c>
      <c r="B8">
        <v>2.4025265022690201</v>
      </c>
      <c r="C8">
        <v>1.4157361190798501</v>
      </c>
      <c r="D8">
        <v>1.7251568191631901</v>
      </c>
      <c r="E8">
        <v>1.9903090031662301E-4</v>
      </c>
      <c r="F8">
        <v>4.3242633633756302E-4</v>
      </c>
      <c r="G8">
        <v>2.0279447834776301</v>
      </c>
      <c r="H8">
        <v>-58.636526624816703</v>
      </c>
      <c r="I8">
        <v>3.0682213436165E-4</v>
      </c>
      <c r="J8">
        <v>5.4568247347752295E-4</v>
      </c>
      <c r="K8">
        <v>1.48128764986206E-4</v>
      </c>
      <c r="L8">
        <v>6.4666629041955695E-4</v>
      </c>
      <c r="M8">
        <v>6.0603402003135503E-4</v>
      </c>
      <c r="N8">
        <v>5.8914135200119702E-4</v>
      </c>
      <c r="O8">
        <v>1.18612465319423</v>
      </c>
    </row>
    <row r="9" spans="1:15" x14ac:dyDescent="0.25">
      <c r="A9" t="s">
        <v>22</v>
      </c>
      <c r="B9">
        <v>7.4540561938427703E-4</v>
      </c>
      <c r="C9">
        <v>4.3924496055745902E-4</v>
      </c>
      <c r="D9">
        <v>5.3524553677508505E-4</v>
      </c>
      <c r="E9">
        <v>1.9903090031662301E-4</v>
      </c>
      <c r="F9">
        <v>4.3242633633756302E-4</v>
      </c>
      <c r="G9">
        <v>6.2918824661356001E-4</v>
      </c>
      <c r="H9">
        <v>1.57869514500716E-4</v>
      </c>
      <c r="I9">
        <v>-57.736361207455097</v>
      </c>
      <c r="J9">
        <v>2.59200971223789</v>
      </c>
      <c r="K9">
        <v>1.48128764986206E-4</v>
      </c>
      <c r="L9">
        <v>3.0716861669800002</v>
      </c>
      <c r="M9">
        <v>6.0603402003135503E-4</v>
      </c>
      <c r="N9">
        <v>5.8914135200119702E-4</v>
      </c>
      <c r="O9">
        <v>3.6800592249292197E-4</v>
      </c>
    </row>
    <row r="10" spans="1:15" x14ac:dyDescent="0.25">
      <c r="A10" t="s">
        <v>23</v>
      </c>
      <c r="B10">
        <v>7.4540561938427703E-4</v>
      </c>
      <c r="C10">
        <v>4.3924496055745902E-4</v>
      </c>
      <c r="D10">
        <v>5.3524553677508602E-4</v>
      </c>
      <c r="E10">
        <v>1.9903090031662301E-4</v>
      </c>
      <c r="F10">
        <v>4.3242633633756302E-4</v>
      </c>
      <c r="G10">
        <v>6.2918824661356001E-4</v>
      </c>
      <c r="H10">
        <v>1.57869514500716E-4</v>
      </c>
      <c r="I10">
        <v>1.8867130394117599</v>
      </c>
      <c r="J10">
        <v>-93.759704805433898</v>
      </c>
      <c r="K10">
        <v>1.48128764986206E-4</v>
      </c>
      <c r="L10">
        <v>3.9764853497972101</v>
      </c>
      <c r="M10">
        <v>6.0603402003135503E-4</v>
      </c>
      <c r="N10">
        <v>5.8914135200119702E-4</v>
      </c>
      <c r="O10">
        <v>3.6800592249292197E-4</v>
      </c>
    </row>
    <row r="11" spans="1:15" x14ac:dyDescent="0.25">
      <c r="A11" t="s">
        <v>24</v>
      </c>
      <c r="B11">
        <v>7.4540561938427703E-4</v>
      </c>
      <c r="C11">
        <v>4.3924496055745902E-4</v>
      </c>
      <c r="D11">
        <v>5.3524553677508602E-4</v>
      </c>
      <c r="E11">
        <v>1.03235859835904</v>
      </c>
      <c r="F11">
        <v>2.2429635085044999</v>
      </c>
      <c r="G11">
        <v>6.2918824661356001E-4</v>
      </c>
      <c r="H11">
        <v>1.57869514500716E-4</v>
      </c>
      <c r="I11">
        <v>3.0682213436165E-4</v>
      </c>
      <c r="J11">
        <v>5.4568247347752295E-4</v>
      </c>
      <c r="K11">
        <v>-83.122868309275106</v>
      </c>
      <c r="L11">
        <v>6.4666629041955695E-4</v>
      </c>
      <c r="M11">
        <v>3.1434537575932899</v>
      </c>
      <c r="N11">
        <v>3.0558327346143699</v>
      </c>
      <c r="O11">
        <v>3.6800592249292197E-4</v>
      </c>
    </row>
    <row r="12" spans="1:15" x14ac:dyDescent="0.25">
      <c r="A12" t="s">
        <v>25</v>
      </c>
      <c r="B12">
        <v>7.4540561938427703E-4</v>
      </c>
      <c r="C12">
        <v>4.3924496055745902E-4</v>
      </c>
      <c r="D12">
        <v>5.3524553677508602E-4</v>
      </c>
      <c r="E12">
        <v>1.9903090031662301E-4</v>
      </c>
      <c r="F12">
        <v>4.3242633633756302E-4</v>
      </c>
      <c r="G12">
        <v>6.2918824661356001E-4</v>
      </c>
      <c r="H12">
        <v>1.57869514500716E-4</v>
      </c>
      <c r="I12">
        <v>1.4933264872140699</v>
      </c>
      <c r="J12">
        <v>2.6558777871350601</v>
      </c>
      <c r="K12">
        <v>1.48128764986206E-4</v>
      </c>
      <c r="L12">
        <v>-94.342314182067298</v>
      </c>
      <c r="M12">
        <v>6.0603402003135503E-4</v>
      </c>
      <c r="N12">
        <v>5.8914135200119702E-4</v>
      </c>
      <c r="O12">
        <v>3.6800592249292197E-4</v>
      </c>
    </row>
    <row r="13" spans="1:15" x14ac:dyDescent="0.25">
      <c r="A13" t="s">
        <v>26</v>
      </c>
      <c r="B13">
        <v>7.4540561938427703E-4</v>
      </c>
      <c r="C13">
        <v>4.3924496055745902E-4</v>
      </c>
      <c r="D13">
        <v>5.3524553677508505E-4</v>
      </c>
      <c r="E13">
        <v>0.81293096970096201</v>
      </c>
      <c r="F13">
        <v>1.7662220306691201</v>
      </c>
      <c r="G13">
        <v>6.2918824661356001E-4</v>
      </c>
      <c r="H13">
        <v>1.57869514500716E-4</v>
      </c>
      <c r="I13">
        <v>3.0682213436165E-4</v>
      </c>
      <c r="J13">
        <v>5.4568247347752295E-4</v>
      </c>
      <c r="K13">
        <v>0.60502394537369497</v>
      </c>
      <c r="L13">
        <v>6.4666629041955695E-4</v>
      </c>
      <c r="M13">
        <v>-66.442783852465595</v>
      </c>
      <c r="N13">
        <v>2.40631605349407</v>
      </c>
      <c r="O13">
        <v>3.6800592249292197E-4</v>
      </c>
    </row>
    <row r="14" spans="1:15" x14ac:dyDescent="0.25">
      <c r="A14" t="s">
        <v>27</v>
      </c>
      <c r="B14">
        <v>7.4540561938427703E-4</v>
      </c>
      <c r="C14">
        <v>4.3924496055745902E-4</v>
      </c>
      <c r="D14">
        <v>5.3524553677508505E-4</v>
      </c>
      <c r="E14">
        <v>0.89401974662410999</v>
      </c>
      <c r="F14">
        <v>1.9424003158860801</v>
      </c>
      <c r="G14">
        <v>6.2918824661356001E-4</v>
      </c>
      <c r="H14">
        <v>1.57869514500716E-4</v>
      </c>
      <c r="I14">
        <v>3.0682213436165E-4</v>
      </c>
      <c r="J14">
        <v>5.4568247347752295E-4</v>
      </c>
      <c r="K14">
        <v>0.66537427469823496</v>
      </c>
      <c r="L14">
        <v>6.4666629041955695E-4</v>
      </c>
      <c r="M14">
        <v>2.7222224296433502</v>
      </c>
      <c r="N14">
        <v>-68.564705944066702</v>
      </c>
      <c r="O14">
        <v>3.6800592249292197E-4</v>
      </c>
    </row>
    <row r="15" spans="1:15" x14ac:dyDescent="0.25">
      <c r="A15" t="s">
        <v>28</v>
      </c>
      <c r="B15">
        <v>3.2592495496794598</v>
      </c>
      <c r="C15">
        <v>1.92057706927192</v>
      </c>
      <c r="D15">
        <v>2.34033488524428</v>
      </c>
      <c r="E15">
        <v>1.9903090031662301E-4</v>
      </c>
      <c r="F15">
        <v>4.3242633633756302E-4</v>
      </c>
      <c r="G15">
        <v>2.7510947812987601</v>
      </c>
      <c r="H15">
        <v>0.69027671735234897</v>
      </c>
      <c r="I15">
        <v>3.0682213436165E-4</v>
      </c>
      <c r="J15">
        <v>5.4568247347752295E-4</v>
      </c>
      <c r="K15">
        <v>1.48128764986206E-4</v>
      </c>
      <c r="L15">
        <v>6.4666629041955695E-4</v>
      </c>
      <c r="M15">
        <v>6.0603402003135503E-4</v>
      </c>
      <c r="N15">
        <v>5.8914135200119702E-4</v>
      </c>
      <c r="O15">
        <v>-82.755354312902099</v>
      </c>
    </row>
    <row r="17" spans="1:15" x14ac:dyDescent="0.25"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 t="s">
        <v>28</v>
      </c>
    </row>
    <row r="18" spans="1:15" x14ac:dyDescent="0.25">
      <c r="A18" t="s">
        <v>15</v>
      </c>
      <c r="B18">
        <f>ROUND(B2,3)</f>
        <v>-101.431</v>
      </c>
      <c r="C18">
        <f t="shared" ref="C18:O18" si="0">ROUND(C2,3)</f>
        <v>1.8939999999999999</v>
      </c>
      <c r="D18">
        <f t="shared" si="0"/>
        <v>2.3079999999999998</v>
      </c>
      <c r="E18">
        <f t="shared" si="0"/>
        <v>0</v>
      </c>
      <c r="F18">
        <f t="shared" si="0"/>
        <v>0</v>
      </c>
      <c r="G18">
        <f t="shared" si="0"/>
        <v>2.714</v>
      </c>
      <c r="H18">
        <f t="shared" si="0"/>
        <v>0.68100000000000005</v>
      </c>
      <c r="I18">
        <f t="shared" si="0"/>
        <v>0</v>
      </c>
      <c r="J18">
        <f t="shared" si="0"/>
        <v>1E-3</v>
      </c>
      <c r="K18">
        <f t="shared" si="0"/>
        <v>0</v>
      </c>
      <c r="L18">
        <f t="shared" si="0"/>
        <v>1E-3</v>
      </c>
      <c r="M18">
        <f t="shared" si="0"/>
        <v>1E-3</v>
      </c>
      <c r="N18">
        <f t="shared" si="0"/>
        <v>1E-3</v>
      </c>
      <c r="O18">
        <f t="shared" si="0"/>
        <v>1.587</v>
      </c>
    </row>
    <row r="19" spans="1:15" x14ac:dyDescent="0.25">
      <c r="A19" t="s">
        <v>16</v>
      </c>
      <c r="B19">
        <f t="shared" ref="B19:O19" si="1">ROUND(B3,3)</f>
        <v>3.7869999999999999</v>
      </c>
      <c r="C19">
        <f t="shared" si="1"/>
        <v>-83.959000000000003</v>
      </c>
      <c r="D19">
        <f t="shared" si="1"/>
        <v>2.7189999999999999</v>
      </c>
      <c r="E19">
        <f t="shared" si="1"/>
        <v>0</v>
      </c>
      <c r="F19">
        <f t="shared" si="1"/>
        <v>0</v>
      </c>
      <c r="G19">
        <f t="shared" si="1"/>
        <v>3.1960000000000002</v>
      </c>
      <c r="H19">
        <f t="shared" si="1"/>
        <v>0.80200000000000005</v>
      </c>
      <c r="I19">
        <f t="shared" si="1"/>
        <v>0</v>
      </c>
      <c r="J19">
        <f t="shared" si="1"/>
        <v>1E-3</v>
      </c>
      <c r="K19">
        <f t="shared" si="1"/>
        <v>0</v>
      </c>
      <c r="L19">
        <f t="shared" si="1"/>
        <v>1E-3</v>
      </c>
      <c r="M19">
        <f t="shared" si="1"/>
        <v>1E-3</v>
      </c>
      <c r="N19">
        <f t="shared" si="1"/>
        <v>1E-3</v>
      </c>
      <c r="O19">
        <f t="shared" si="1"/>
        <v>1.87</v>
      </c>
    </row>
    <row r="20" spans="1:15" x14ac:dyDescent="0.25">
      <c r="A20" t="s">
        <v>17</v>
      </c>
      <c r="B20">
        <f t="shared" ref="B20:O20" si="2">ROUND(B4,3)</f>
        <v>2.8210000000000002</v>
      </c>
      <c r="C20">
        <f t="shared" si="2"/>
        <v>1.6619999999999999</v>
      </c>
      <c r="D20">
        <f t="shared" si="2"/>
        <v>-100.849</v>
      </c>
      <c r="E20">
        <f t="shared" si="2"/>
        <v>0</v>
      </c>
      <c r="F20">
        <f t="shared" si="2"/>
        <v>0</v>
      </c>
      <c r="G20">
        <f t="shared" si="2"/>
        <v>2.3809999999999998</v>
      </c>
      <c r="H20">
        <f t="shared" si="2"/>
        <v>0.59799999999999998</v>
      </c>
      <c r="I20">
        <f t="shared" si="2"/>
        <v>0</v>
      </c>
      <c r="J20">
        <f t="shared" si="2"/>
        <v>1E-3</v>
      </c>
      <c r="K20">
        <f t="shared" si="2"/>
        <v>0</v>
      </c>
      <c r="L20">
        <f t="shared" si="2"/>
        <v>1E-3</v>
      </c>
      <c r="M20">
        <f t="shared" si="2"/>
        <v>1E-3</v>
      </c>
      <c r="N20">
        <f t="shared" si="2"/>
        <v>1E-3</v>
      </c>
      <c r="O20">
        <f t="shared" si="2"/>
        <v>1.393</v>
      </c>
    </row>
    <row r="21" spans="1:15" x14ac:dyDescent="0.25">
      <c r="A21" t="s">
        <v>18</v>
      </c>
      <c r="B21">
        <f t="shared" ref="B21:O21" si="3">ROUND(B5,3)</f>
        <v>1E-3</v>
      </c>
      <c r="C21">
        <f t="shared" si="3"/>
        <v>0</v>
      </c>
      <c r="D21">
        <f t="shared" si="3"/>
        <v>1E-3</v>
      </c>
      <c r="E21">
        <f t="shared" si="3"/>
        <v>-98.266000000000005</v>
      </c>
      <c r="F21">
        <f t="shared" si="3"/>
        <v>2.0299999999999998</v>
      </c>
      <c r="G21">
        <f t="shared" si="3"/>
        <v>1E-3</v>
      </c>
      <c r="H21">
        <f t="shared" si="3"/>
        <v>0</v>
      </c>
      <c r="I21">
        <f t="shared" si="3"/>
        <v>0</v>
      </c>
      <c r="J21">
        <f t="shared" si="3"/>
        <v>1E-3</v>
      </c>
      <c r="K21">
        <f t="shared" si="3"/>
        <v>0.69499999999999995</v>
      </c>
      <c r="L21">
        <f t="shared" si="3"/>
        <v>1E-3</v>
      </c>
      <c r="M21">
        <f t="shared" si="3"/>
        <v>2.8450000000000002</v>
      </c>
      <c r="N21">
        <f t="shared" si="3"/>
        <v>2.766</v>
      </c>
      <c r="O21">
        <f t="shared" si="3"/>
        <v>0</v>
      </c>
    </row>
    <row r="22" spans="1:15" x14ac:dyDescent="0.25">
      <c r="A22" t="s">
        <v>19</v>
      </c>
      <c r="B22">
        <f t="shared" ref="B22:O22" si="4">ROUND(B6,3)</f>
        <v>1E-3</v>
      </c>
      <c r="C22">
        <f t="shared" si="4"/>
        <v>0</v>
      </c>
      <c r="D22">
        <f t="shared" si="4"/>
        <v>1E-3</v>
      </c>
      <c r="E22">
        <f t="shared" si="4"/>
        <v>0.872</v>
      </c>
      <c r="F22">
        <f t="shared" si="4"/>
        <v>-92.784000000000006</v>
      </c>
      <c r="G22">
        <f t="shared" si="4"/>
        <v>1E-3</v>
      </c>
      <c r="H22">
        <f t="shared" si="4"/>
        <v>0</v>
      </c>
      <c r="I22">
        <f t="shared" si="4"/>
        <v>0</v>
      </c>
      <c r="J22">
        <f t="shared" si="4"/>
        <v>1E-3</v>
      </c>
      <c r="K22">
        <f t="shared" si="4"/>
        <v>0.64900000000000002</v>
      </c>
      <c r="L22">
        <f t="shared" si="4"/>
        <v>1E-3</v>
      </c>
      <c r="M22">
        <f t="shared" si="4"/>
        <v>2.6560000000000001</v>
      </c>
      <c r="N22">
        <f t="shared" si="4"/>
        <v>2.5819999999999999</v>
      </c>
      <c r="O22">
        <f t="shared" si="4"/>
        <v>0</v>
      </c>
    </row>
    <row r="23" spans="1:15" x14ac:dyDescent="0.25">
      <c r="A23" t="s">
        <v>20</v>
      </c>
      <c r="B23">
        <f t="shared" ref="B23:O23" si="5">ROUND(B7,3)</f>
        <v>2.3239999999999998</v>
      </c>
      <c r="C23">
        <f t="shared" si="5"/>
        <v>1.369</v>
      </c>
      <c r="D23">
        <f t="shared" si="5"/>
        <v>1.669</v>
      </c>
      <c r="E23">
        <f t="shared" si="5"/>
        <v>0</v>
      </c>
      <c r="F23">
        <f t="shared" si="5"/>
        <v>0</v>
      </c>
      <c r="G23">
        <f t="shared" si="5"/>
        <v>-69.634</v>
      </c>
      <c r="H23">
        <f t="shared" si="5"/>
        <v>0.49199999999999999</v>
      </c>
      <c r="I23">
        <f t="shared" si="5"/>
        <v>0</v>
      </c>
      <c r="J23">
        <f t="shared" si="5"/>
        <v>1E-3</v>
      </c>
      <c r="K23">
        <f t="shared" si="5"/>
        <v>0</v>
      </c>
      <c r="L23">
        <f t="shared" si="5"/>
        <v>1E-3</v>
      </c>
      <c r="M23">
        <f t="shared" si="5"/>
        <v>1E-3</v>
      </c>
      <c r="N23">
        <f t="shared" si="5"/>
        <v>1E-3</v>
      </c>
      <c r="O23">
        <f t="shared" si="5"/>
        <v>1.147</v>
      </c>
    </row>
    <row r="24" spans="1:15" x14ac:dyDescent="0.25">
      <c r="A24" t="s">
        <v>21</v>
      </c>
      <c r="B24">
        <f t="shared" ref="B24:O24" si="6">ROUND(B8,3)</f>
        <v>2.403</v>
      </c>
      <c r="C24">
        <f t="shared" si="6"/>
        <v>1.4159999999999999</v>
      </c>
      <c r="D24">
        <f t="shared" si="6"/>
        <v>1.7250000000000001</v>
      </c>
      <c r="E24">
        <f t="shared" si="6"/>
        <v>0</v>
      </c>
      <c r="F24">
        <f t="shared" si="6"/>
        <v>0</v>
      </c>
      <c r="G24">
        <f t="shared" si="6"/>
        <v>2.028</v>
      </c>
      <c r="H24">
        <f t="shared" si="6"/>
        <v>-58.637</v>
      </c>
      <c r="I24">
        <f t="shared" si="6"/>
        <v>0</v>
      </c>
      <c r="J24">
        <f t="shared" si="6"/>
        <v>1E-3</v>
      </c>
      <c r="K24">
        <f t="shared" si="6"/>
        <v>0</v>
      </c>
      <c r="L24">
        <f t="shared" si="6"/>
        <v>1E-3</v>
      </c>
      <c r="M24">
        <f t="shared" si="6"/>
        <v>1E-3</v>
      </c>
      <c r="N24">
        <f t="shared" si="6"/>
        <v>1E-3</v>
      </c>
      <c r="O24">
        <f t="shared" si="6"/>
        <v>1.1859999999999999</v>
      </c>
    </row>
    <row r="25" spans="1:15" x14ac:dyDescent="0.25">
      <c r="A25" t="s">
        <v>22</v>
      </c>
      <c r="B25">
        <f t="shared" ref="B25:O25" si="7">ROUND(B9,3)</f>
        <v>1E-3</v>
      </c>
      <c r="C25">
        <f t="shared" si="7"/>
        <v>0</v>
      </c>
      <c r="D25">
        <f t="shared" si="7"/>
        <v>1E-3</v>
      </c>
      <c r="E25">
        <f t="shared" si="7"/>
        <v>0</v>
      </c>
      <c r="F25">
        <f t="shared" si="7"/>
        <v>0</v>
      </c>
      <c r="G25">
        <f t="shared" si="7"/>
        <v>1E-3</v>
      </c>
      <c r="H25">
        <f t="shared" si="7"/>
        <v>0</v>
      </c>
      <c r="I25">
        <f t="shared" si="7"/>
        <v>-57.735999999999997</v>
      </c>
      <c r="J25">
        <f t="shared" si="7"/>
        <v>2.5920000000000001</v>
      </c>
      <c r="K25">
        <f t="shared" si="7"/>
        <v>0</v>
      </c>
      <c r="L25">
        <f t="shared" si="7"/>
        <v>3.0720000000000001</v>
      </c>
      <c r="M25">
        <f t="shared" si="7"/>
        <v>1E-3</v>
      </c>
      <c r="N25">
        <f t="shared" si="7"/>
        <v>1E-3</v>
      </c>
      <c r="O25">
        <f t="shared" si="7"/>
        <v>0</v>
      </c>
    </row>
    <row r="26" spans="1:15" x14ac:dyDescent="0.25">
      <c r="A26" t="s">
        <v>23</v>
      </c>
      <c r="B26">
        <f t="shared" ref="B26:O26" si="8">ROUND(B10,3)</f>
        <v>1E-3</v>
      </c>
      <c r="C26">
        <f t="shared" si="8"/>
        <v>0</v>
      </c>
      <c r="D26">
        <f t="shared" si="8"/>
        <v>1E-3</v>
      </c>
      <c r="E26">
        <f t="shared" si="8"/>
        <v>0</v>
      </c>
      <c r="F26">
        <f t="shared" si="8"/>
        <v>0</v>
      </c>
      <c r="G26">
        <f t="shared" si="8"/>
        <v>1E-3</v>
      </c>
      <c r="H26">
        <f t="shared" si="8"/>
        <v>0</v>
      </c>
      <c r="I26">
        <f t="shared" si="8"/>
        <v>1.887</v>
      </c>
      <c r="J26">
        <f t="shared" si="8"/>
        <v>-93.76</v>
      </c>
      <c r="K26">
        <f t="shared" si="8"/>
        <v>0</v>
      </c>
      <c r="L26">
        <f t="shared" si="8"/>
        <v>3.976</v>
      </c>
      <c r="M26">
        <f t="shared" si="8"/>
        <v>1E-3</v>
      </c>
      <c r="N26">
        <f t="shared" si="8"/>
        <v>1E-3</v>
      </c>
      <c r="O26">
        <f t="shared" si="8"/>
        <v>0</v>
      </c>
    </row>
    <row r="27" spans="1:15" x14ac:dyDescent="0.25">
      <c r="A27" t="s">
        <v>24</v>
      </c>
      <c r="B27">
        <f t="shared" ref="B27:O27" si="9">ROUND(B11,3)</f>
        <v>1E-3</v>
      </c>
      <c r="C27">
        <f t="shared" si="9"/>
        <v>0</v>
      </c>
      <c r="D27">
        <f t="shared" si="9"/>
        <v>1E-3</v>
      </c>
      <c r="E27">
        <f t="shared" si="9"/>
        <v>1.032</v>
      </c>
      <c r="F27">
        <f t="shared" si="9"/>
        <v>2.2429999999999999</v>
      </c>
      <c r="G27">
        <f t="shared" si="9"/>
        <v>1E-3</v>
      </c>
      <c r="H27">
        <f t="shared" si="9"/>
        <v>0</v>
      </c>
      <c r="I27">
        <f t="shared" si="9"/>
        <v>0</v>
      </c>
      <c r="J27">
        <f t="shared" si="9"/>
        <v>1E-3</v>
      </c>
      <c r="K27">
        <f t="shared" si="9"/>
        <v>-83.123000000000005</v>
      </c>
      <c r="L27">
        <f t="shared" si="9"/>
        <v>1E-3</v>
      </c>
      <c r="M27">
        <f t="shared" si="9"/>
        <v>3.1429999999999998</v>
      </c>
      <c r="N27">
        <f t="shared" si="9"/>
        <v>3.056</v>
      </c>
      <c r="O27">
        <f t="shared" si="9"/>
        <v>0</v>
      </c>
    </row>
    <row r="28" spans="1:15" x14ac:dyDescent="0.25">
      <c r="A28" t="s">
        <v>25</v>
      </c>
      <c r="B28">
        <f t="shared" ref="B28:O28" si="10">ROUND(B12,3)</f>
        <v>1E-3</v>
      </c>
      <c r="C28">
        <f t="shared" si="10"/>
        <v>0</v>
      </c>
      <c r="D28">
        <f t="shared" si="10"/>
        <v>1E-3</v>
      </c>
      <c r="E28">
        <f t="shared" si="10"/>
        <v>0</v>
      </c>
      <c r="F28">
        <f t="shared" si="10"/>
        <v>0</v>
      </c>
      <c r="G28">
        <f t="shared" si="10"/>
        <v>1E-3</v>
      </c>
      <c r="H28">
        <f t="shared" si="10"/>
        <v>0</v>
      </c>
      <c r="I28">
        <f t="shared" si="10"/>
        <v>1.4930000000000001</v>
      </c>
      <c r="J28">
        <f t="shared" si="10"/>
        <v>2.6560000000000001</v>
      </c>
      <c r="K28">
        <f t="shared" si="10"/>
        <v>0</v>
      </c>
      <c r="L28">
        <f t="shared" si="10"/>
        <v>-94.341999999999999</v>
      </c>
      <c r="M28">
        <f t="shared" si="10"/>
        <v>1E-3</v>
      </c>
      <c r="N28">
        <f t="shared" si="10"/>
        <v>1E-3</v>
      </c>
      <c r="O28">
        <f t="shared" si="10"/>
        <v>0</v>
      </c>
    </row>
    <row r="29" spans="1:15" x14ac:dyDescent="0.25">
      <c r="A29" t="s">
        <v>26</v>
      </c>
      <c r="B29">
        <f t="shared" ref="B29:O29" si="11">ROUND(B13,3)</f>
        <v>1E-3</v>
      </c>
      <c r="C29">
        <f t="shared" si="11"/>
        <v>0</v>
      </c>
      <c r="D29">
        <f t="shared" si="11"/>
        <v>1E-3</v>
      </c>
      <c r="E29">
        <f t="shared" si="11"/>
        <v>0.81299999999999994</v>
      </c>
      <c r="F29">
        <f t="shared" si="11"/>
        <v>1.766</v>
      </c>
      <c r="G29">
        <f t="shared" si="11"/>
        <v>1E-3</v>
      </c>
      <c r="H29">
        <f t="shared" si="11"/>
        <v>0</v>
      </c>
      <c r="I29">
        <f t="shared" si="11"/>
        <v>0</v>
      </c>
      <c r="J29">
        <f t="shared" si="11"/>
        <v>1E-3</v>
      </c>
      <c r="K29">
        <f t="shared" si="11"/>
        <v>0.60499999999999998</v>
      </c>
      <c r="L29">
        <f t="shared" si="11"/>
        <v>1E-3</v>
      </c>
      <c r="M29">
        <f t="shared" si="11"/>
        <v>-66.442999999999998</v>
      </c>
      <c r="N29">
        <f t="shared" si="11"/>
        <v>2.4060000000000001</v>
      </c>
      <c r="O29">
        <f t="shared" si="11"/>
        <v>0</v>
      </c>
    </row>
    <row r="30" spans="1:15" x14ac:dyDescent="0.25">
      <c r="A30" t="s">
        <v>27</v>
      </c>
      <c r="B30">
        <f t="shared" ref="B30:O30" si="12">ROUND(B14,3)</f>
        <v>1E-3</v>
      </c>
      <c r="C30">
        <f t="shared" si="12"/>
        <v>0</v>
      </c>
      <c r="D30">
        <f t="shared" si="12"/>
        <v>1E-3</v>
      </c>
      <c r="E30">
        <f t="shared" si="12"/>
        <v>0.89400000000000002</v>
      </c>
      <c r="F30">
        <f t="shared" si="12"/>
        <v>1.9419999999999999</v>
      </c>
      <c r="G30">
        <f t="shared" si="12"/>
        <v>1E-3</v>
      </c>
      <c r="H30">
        <f t="shared" si="12"/>
        <v>0</v>
      </c>
      <c r="I30">
        <f t="shared" si="12"/>
        <v>0</v>
      </c>
      <c r="J30">
        <f t="shared" si="12"/>
        <v>1E-3</v>
      </c>
      <c r="K30">
        <f t="shared" si="12"/>
        <v>0.66500000000000004</v>
      </c>
      <c r="L30">
        <f t="shared" si="12"/>
        <v>1E-3</v>
      </c>
      <c r="M30">
        <f t="shared" si="12"/>
        <v>2.722</v>
      </c>
      <c r="N30">
        <f t="shared" si="12"/>
        <v>-68.564999999999998</v>
      </c>
      <c r="O30">
        <f t="shared" si="12"/>
        <v>0</v>
      </c>
    </row>
    <row r="31" spans="1:15" x14ac:dyDescent="0.25">
      <c r="A31" t="s">
        <v>28</v>
      </c>
      <c r="B31">
        <f t="shared" ref="B31:O31" si="13">ROUND(B15,3)</f>
        <v>3.2589999999999999</v>
      </c>
      <c r="C31">
        <f t="shared" si="13"/>
        <v>1.921</v>
      </c>
      <c r="D31">
        <f t="shared" si="13"/>
        <v>2.34</v>
      </c>
      <c r="E31">
        <f t="shared" si="13"/>
        <v>0</v>
      </c>
      <c r="F31">
        <f t="shared" si="13"/>
        <v>0</v>
      </c>
      <c r="G31">
        <f t="shared" si="13"/>
        <v>2.7509999999999999</v>
      </c>
      <c r="H31">
        <f t="shared" si="13"/>
        <v>0.69</v>
      </c>
      <c r="I31">
        <f t="shared" si="13"/>
        <v>0</v>
      </c>
      <c r="J31">
        <f t="shared" si="13"/>
        <v>1E-3</v>
      </c>
      <c r="K31">
        <f t="shared" si="13"/>
        <v>0</v>
      </c>
      <c r="L31">
        <f t="shared" si="13"/>
        <v>1E-3</v>
      </c>
      <c r="M31">
        <f t="shared" si="13"/>
        <v>1E-3</v>
      </c>
      <c r="N31">
        <f t="shared" si="13"/>
        <v>1E-3</v>
      </c>
      <c r="O31">
        <f t="shared" si="13"/>
        <v>-82.754999999999995</v>
      </c>
    </row>
  </sheetData>
  <conditionalFormatting sqref="B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4C69-DB30-44D6-88AC-928C39ACA893}">
  <dimension ref="A1:M30"/>
  <sheetViews>
    <sheetView workbookViewId="0">
      <selection activeCell="D28" sqref="D28"/>
    </sheetView>
  </sheetViews>
  <sheetFormatPr defaultColWidth="0" defaultRowHeight="15" zeroHeight="1" x14ac:dyDescent="0.25"/>
  <cols>
    <col min="1" max="14" width="9.140625" customWidth="1"/>
    <col min="15" max="16384" width="9.140625" hidden="1"/>
  </cols>
  <sheetData>
    <row r="1" spans="1:13" x14ac:dyDescent="0.25">
      <c r="B1" t="s">
        <v>32</v>
      </c>
      <c r="F1" t="s">
        <v>33</v>
      </c>
      <c r="J1" t="s">
        <v>34</v>
      </c>
      <c r="M1" t="s">
        <v>34</v>
      </c>
    </row>
    <row r="2" spans="1:13" x14ac:dyDescent="0.25">
      <c r="A2" t="s">
        <v>31</v>
      </c>
      <c r="B2" t="s">
        <v>30</v>
      </c>
      <c r="C2" t="s">
        <v>29</v>
      </c>
      <c r="E2" t="s">
        <v>31</v>
      </c>
      <c r="F2" t="s">
        <v>30</v>
      </c>
      <c r="G2" t="s">
        <v>29</v>
      </c>
      <c r="I2" t="s">
        <v>31</v>
      </c>
      <c r="J2" t="s">
        <v>30</v>
      </c>
      <c r="L2" t="s">
        <v>31</v>
      </c>
      <c r="M2" t="s">
        <v>29</v>
      </c>
    </row>
    <row r="3" spans="1:13" x14ac:dyDescent="0.25">
      <c r="A3">
        <v>1</v>
      </c>
      <c r="B3">
        <v>3.7676299376973702E-4</v>
      </c>
      <c r="C3">
        <v>3.9429598609562098E-4</v>
      </c>
      <c r="E3">
        <v>1</v>
      </c>
      <c r="F3">
        <f>10000*B3</f>
        <v>3.7676299376973703</v>
      </c>
      <c r="G3">
        <f>10000*C3</f>
        <v>3.9429598609562095</v>
      </c>
      <c r="I3">
        <v>133</v>
      </c>
      <c r="J3">
        <v>3.7754890942602</v>
      </c>
      <c r="L3">
        <v>20</v>
      </c>
      <c r="M3">
        <v>3.9970034668651597</v>
      </c>
    </row>
    <row r="4" spans="1:13" x14ac:dyDescent="0.25">
      <c r="A4">
        <v>13</v>
      </c>
      <c r="B4">
        <v>3.7717149418422998E-4</v>
      </c>
      <c r="C4">
        <v>3.91621317008576E-4</v>
      </c>
      <c r="E4">
        <v>13</v>
      </c>
      <c r="F4">
        <f t="shared" ref="F4:F27" si="0">10000*B4</f>
        <v>3.7717149418422999</v>
      </c>
      <c r="G4">
        <f t="shared" ref="G4:G27" si="1">10000*C4</f>
        <v>3.9162131700857601</v>
      </c>
      <c r="I4">
        <v>233</v>
      </c>
      <c r="J4">
        <v>3.7754890302785102</v>
      </c>
      <c r="L4">
        <v>23</v>
      </c>
      <c r="M4">
        <v>3.9970033890506498</v>
      </c>
    </row>
    <row r="5" spans="1:13" x14ac:dyDescent="0.25">
      <c r="A5">
        <v>14</v>
      </c>
      <c r="B5">
        <v>3.7717147505644902E-4</v>
      </c>
      <c r="C5">
        <v>3.9162131972893298E-4</v>
      </c>
      <c r="E5">
        <v>14</v>
      </c>
      <c r="F5">
        <f t="shared" si="0"/>
        <v>3.7717147505644903</v>
      </c>
      <c r="G5">
        <f t="shared" si="1"/>
        <v>3.9162131972893297</v>
      </c>
      <c r="I5" s="4">
        <v>123</v>
      </c>
      <c r="J5">
        <v>3.7754890277291402</v>
      </c>
      <c r="L5">
        <v>24</v>
      </c>
      <c r="M5">
        <v>3.9962898368301203</v>
      </c>
    </row>
    <row r="6" spans="1:13" x14ac:dyDescent="0.25">
      <c r="A6">
        <v>15</v>
      </c>
      <c r="B6">
        <v>3.7603190776999202E-4</v>
      </c>
      <c r="C6">
        <v>3.9153239738389699E-4</v>
      </c>
      <c r="E6">
        <v>15</v>
      </c>
      <c r="F6">
        <f t="shared" si="0"/>
        <v>3.7603190776999202</v>
      </c>
      <c r="G6">
        <f t="shared" si="1"/>
        <v>3.9153239738389698</v>
      </c>
      <c r="I6">
        <v>134</v>
      </c>
      <c r="J6">
        <v>3.7754889222699299</v>
      </c>
      <c r="L6">
        <v>25</v>
      </c>
      <c r="M6">
        <v>3.9788532065731603</v>
      </c>
    </row>
    <row r="7" spans="1:13" x14ac:dyDescent="0.25">
      <c r="A7">
        <v>23</v>
      </c>
      <c r="B7">
        <v>3.7754885800975999E-4</v>
      </c>
      <c r="C7">
        <v>3.9970033890506499E-4</v>
      </c>
      <c r="E7">
        <v>23</v>
      </c>
      <c r="F7">
        <f t="shared" si="0"/>
        <v>3.7754885800975999</v>
      </c>
      <c r="G7">
        <f t="shared" si="1"/>
        <v>3.9970033890506498</v>
      </c>
      <c r="I7">
        <v>20</v>
      </c>
      <c r="J7">
        <v>3.7754886967530199</v>
      </c>
      <c r="L7" s="3">
        <v>1</v>
      </c>
      <c r="M7">
        <v>3.9429598609562095</v>
      </c>
    </row>
    <row r="8" spans="1:13" x14ac:dyDescent="0.25">
      <c r="A8">
        <v>24</v>
      </c>
      <c r="B8">
        <v>3.7736671707875799E-4</v>
      </c>
      <c r="C8">
        <v>3.9962898368301202E-4</v>
      </c>
      <c r="E8">
        <v>24</v>
      </c>
      <c r="F8">
        <f t="shared" si="0"/>
        <v>3.7736671707875797</v>
      </c>
      <c r="G8">
        <f t="shared" si="1"/>
        <v>3.9962898368301203</v>
      </c>
      <c r="I8">
        <v>130</v>
      </c>
      <c r="J8">
        <v>3.7754886837126498</v>
      </c>
      <c r="L8">
        <v>233</v>
      </c>
      <c r="M8">
        <v>3.9248821345938101</v>
      </c>
    </row>
    <row r="9" spans="1:13" x14ac:dyDescent="0.25">
      <c r="A9">
        <v>25</v>
      </c>
      <c r="B9">
        <v>3.6326275324908398E-4</v>
      </c>
      <c r="C9">
        <v>3.9788532065731602E-4</v>
      </c>
      <c r="E9">
        <v>25</v>
      </c>
      <c r="F9">
        <f t="shared" si="0"/>
        <v>3.6326275324908397</v>
      </c>
      <c r="G9">
        <f t="shared" si="1"/>
        <v>3.9788532065731603</v>
      </c>
      <c r="I9">
        <v>23</v>
      </c>
      <c r="J9">
        <v>3.7754885800975999</v>
      </c>
      <c r="L9">
        <v>234</v>
      </c>
      <c r="M9">
        <v>3.9241580692092599</v>
      </c>
    </row>
    <row r="10" spans="1:13" x14ac:dyDescent="0.25">
      <c r="A10">
        <v>33</v>
      </c>
      <c r="B10">
        <v>3.7714049400048899E-4</v>
      </c>
      <c r="C10">
        <v>3.9182244600248701E-4</v>
      </c>
      <c r="E10">
        <v>33</v>
      </c>
      <c r="F10">
        <f t="shared" si="0"/>
        <v>3.7714049400048899</v>
      </c>
      <c r="G10">
        <f t="shared" si="1"/>
        <v>3.9182244600248701</v>
      </c>
      <c r="I10">
        <v>234</v>
      </c>
      <c r="J10">
        <v>3.7736676403860598</v>
      </c>
      <c r="L10">
        <v>230</v>
      </c>
      <c r="M10">
        <v>3.9233817914817601</v>
      </c>
    </row>
    <row r="11" spans="1:13" x14ac:dyDescent="0.25">
      <c r="A11">
        <v>34</v>
      </c>
      <c r="B11">
        <v>3.7714049592925999E-4</v>
      </c>
      <c r="C11">
        <v>3.9182244931537901E-4</v>
      </c>
      <c r="E11">
        <v>34</v>
      </c>
      <c r="F11">
        <f t="shared" si="0"/>
        <v>3.7714049592926</v>
      </c>
      <c r="G11">
        <f t="shared" si="1"/>
        <v>3.9182244931537902</v>
      </c>
      <c r="I11" s="4">
        <v>124</v>
      </c>
      <c r="J11">
        <v>3.77366743021074</v>
      </c>
      <c r="L11">
        <v>30</v>
      </c>
      <c r="M11">
        <v>3.9182244940266804</v>
      </c>
    </row>
    <row r="12" spans="1:13" x14ac:dyDescent="0.25">
      <c r="A12">
        <v>35</v>
      </c>
      <c r="B12">
        <v>3.7608700713744498E-4</v>
      </c>
      <c r="C12">
        <v>3.9174023026751302E-4</v>
      </c>
      <c r="E12">
        <v>35</v>
      </c>
      <c r="F12">
        <f t="shared" si="0"/>
        <v>3.7608700713744496</v>
      </c>
      <c r="G12">
        <f t="shared" si="1"/>
        <v>3.9174023026751303</v>
      </c>
      <c r="I12">
        <v>24</v>
      </c>
      <c r="J12">
        <v>3.7736671707875797</v>
      </c>
      <c r="L12">
        <v>34</v>
      </c>
      <c r="M12">
        <v>3.9182244931537902</v>
      </c>
    </row>
    <row r="13" spans="1:13" x14ac:dyDescent="0.25">
      <c r="A13">
        <v>123</v>
      </c>
      <c r="B13">
        <v>3.77548902772914E-4</v>
      </c>
      <c r="C13">
        <v>3.912964137983E-4</v>
      </c>
      <c r="E13">
        <v>123</v>
      </c>
      <c r="F13">
        <f t="shared" si="0"/>
        <v>3.7754890277291402</v>
      </c>
      <c r="G13">
        <f t="shared" si="1"/>
        <v>3.9129641379830002</v>
      </c>
      <c r="I13">
        <v>230</v>
      </c>
      <c r="J13">
        <v>3.77171499811476</v>
      </c>
      <c r="L13">
        <v>33</v>
      </c>
      <c r="M13">
        <v>3.9182244600248701</v>
      </c>
    </row>
    <row r="14" spans="1:13" x14ac:dyDescent="0.25">
      <c r="A14">
        <v>124</v>
      </c>
      <c r="B14">
        <v>3.7736674302107399E-4</v>
      </c>
      <c r="C14">
        <v>3.9113737856334902E-4</v>
      </c>
      <c r="E14">
        <v>124</v>
      </c>
      <c r="F14">
        <f t="shared" si="0"/>
        <v>3.77366743021074</v>
      </c>
      <c r="G14">
        <f t="shared" si="1"/>
        <v>3.91137378563349</v>
      </c>
      <c r="I14">
        <v>10</v>
      </c>
      <c r="J14">
        <v>3.7717149786316599</v>
      </c>
      <c r="L14">
        <v>35</v>
      </c>
      <c r="M14">
        <v>3.9174023026751303</v>
      </c>
    </row>
    <row r="15" spans="1:13" x14ac:dyDescent="0.25">
      <c r="A15">
        <v>125</v>
      </c>
      <c r="B15">
        <v>3.5250119150230898E-4</v>
      </c>
      <c r="C15">
        <v>3.8507871922389899E-4</v>
      </c>
      <c r="E15">
        <v>125</v>
      </c>
      <c r="F15">
        <f t="shared" si="0"/>
        <v>3.5250119150230899</v>
      </c>
      <c r="G15">
        <f t="shared" si="1"/>
        <v>3.85078719223899</v>
      </c>
      <c r="I15">
        <v>13</v>
      </c>
      <c r="J15">
        <v>3.7717149418422999</v>
      </c>
      <c r="L15">
        <v>10</v>
      </c>
      <c r="M15">
        <v>3.9162132068571402</v>
      </c>
    </row>
    <row r="16" spans="1:13" x14ac:dyDescent="0.25">
      <c r="A16">
        <v>133</v>
      </c>
      <c r="B16">
        <v>3.7754890942602002E-4</v>
      </c>
      <c r="C16">
        <v>3.8914768986548598E-4</v>
      </c>
      <c r="E16">
        <v>133</v>
      </c>
      <c r="F16">
        <f t="shared" si="0"/>
        <v>3.7754890942602</v>
      </c>
      <c r="G16">
        <f t="shared" si="1"/>
        <v>3.8914768986548598</v>
      </c>
      <c r="I16">
        <v>14</v>
      </c>
      <c r="J16">
        <v>3.7717147505644903</v>
      </c>
      <c r="L16">
        <v>14</v>
      </c>
      <c r="M16">
        <v>3.9162131972893297</v>
      </c>
    </row>
    <row r="17" spans="1:13" x14ac:dyDescent="0.25">
      <c r="A17">
        <v>134</v>
      </c>
      <c r="B17">
        <v>3.7754889222699298E-4</v>
      </c>
      <c r="C17">
        <v>3.8914769589864601E-4</v>
      </c>
      <c r="E17">
        <v>134</v>
      </c>
      <c r="F17">
        <f t="shared" si="0"/>
        <v>3.7754889222699299</v>
      </c>
      <c r="G17">
        <f t="shared" si="1"/>
        <v>3.89147695898646</v>
      </c>
      <c r="I17" s="4">
        <v>120</v>
      </c>
      <c r="J17">
        <v>3.7714049940220398</v>
      </c>
      <c r="L17">
        <v>13</v>
      </c>
      <c r="M17">
        <v>3.9162131700857601</v>
      </c>
    </row>
    <row r="18" spans="1:13" x14ac:dyDescent="0.25">
      <c r="A18">
        <v>135</v>
      </c>
      <c r="B18">
        <v>3.75355885432758E-4</v>
      </c>
      <c r="C18">
        <v>3.88976558832567E-4</v>
      </c>
      <c r="E18">
        <v>135</v>
      </c>
      <c r="F18">
        <f t="shared" si="0"/>
        <v>3.7535588543275802</v>
      </c>
      <c r="G18">
        <f t="shared" si="1"/>
        <v>3.8897655883256701</v>
      </c>
      <c r="I18">
        <v>30</v>
      </c>
      <c r="J18">
        <v>3.7714049740076101</v>
      </c>
      <c r="L18">
        <v>15</v>
      </c>
      <c r="M18">
        <v>3.9153239738389698</v>
      </c>
    </row>
    <row r="19" spans="1:13" x14ac:dyDescent="0.25">
      <c r="A19">
        <v>233</v>
      </c>
      <c r="B19">
        <v>3.7754890302785102E-4</v>
      </c>
      <c r="C19">
        <v>3.92488213459381E-4</v>
      </c>
      <c r="E19">
        <v>233</v>
      </c>
      <c r="F19">
        <f t="shared" si="0"/>
        <v>3.7754890302785102</v>
      </c>
      <c r="G19">
        <f t="shared" si="1"/>
        <v>3.9248821345938101</v>
      </c>
      <c r="I19">
        <v>34</v>
      </c>
      <c r="J19">
        <v>3.7714049592926</v>
      </c>
      <c r="L19" s="4">
        <v>123</v>
      </c>
      <c r="M19">
        <v>3.9129641379830002</v>
      </c>
    </row>
    <row r="20" spans="1:13" x14ac:dyDescent="0.25">
      <c r="A20">
        <v>234</v>
      </c>
      <c r="B20">
        <v>3.77366764038606E-4</v>
      </c>
      <c r="C20">
        <v>3.9241580692092598E-4</v>
      </c>
      <c r="E20">
        <v>234</v>
      </c>
      <c r="F20">
        <f t="shared" si="0"/>
        <v>3.7736676403860598</v>
      </c>
      <c r="G20">
        <f t="shared" si="1"/>
        <v>3.9241580692092599</v>
      </c>
      <c r="I20">
        <v>33</v>
      </c>
      <c r="J20">
        <v>3.7714049400048899</v>
      </c>
      <c r="L20" s="4">
        <v>124</v>
      </c>
      <c r="M20">
        <v>3.91137378563349</v>
      </c>
    </row>
    <row r="21" spans="1:13" x14ac:dyDescent="0.25">
      <c r="A21">
        <v>235</v>
      </c>
      <c r="B21">
        <v>3.5888509620209401E-4</v>
      </c>
      <c r="C21">
        <v>3.9012109815653E-4</v>
      </c>
      <c r="E21">
        <v>235</v>
      </c>
      <c r="F21">
        <f t="shared" si="0"/>
        <v>3.5888509620209401</v>
      </c>
      <c r="G21">
        <f t="shared" si="1"/>
        <v>3.9012109815653</v>
      </c>
      <c r="I21" s="3">
        <v>1</v>
      </c>
      <c r="J21">
        <v>3.7676299376973703</v>
      </c>
      <c r="L21" s="4">
        <v>120</v>
      </c>
      <c r="M21">
        <v>3.9093990548985902</v>
      </c>
    </row>
    <row r="22" spans="1:13" x14ac:dyDescent="0.25">
      <c r="A22">
        <v>10</v>
      </c>
      <c r="B22">
        <v>3.7717149786316599E-4</v>
      </c>
      <c r="C22">
        <v>3.9162132068571402E-4</v>
      </c>
      <c r="E22">
        <v>10</v>
      </c>
      <c r="F22">
        <f t="shared" si="0"/>
        <v>3.7717149786316599</v>
      </c>
      <c r="G22">
        <f t="shared" si="1"/>
        <v>3.9162132068571402</v>
      </c>
      <c r="I22">
        <v>35</v>
      </c>
      <c r="J22">
        <v>3.7608700713744496</v>
      </c>
      <c r="L22">
        <v>235</v>
      </c>
      <c r="M22">
        <v>3.9012109815653</v>
      </c>
    </row>
    <row r="23" spans="1:13" x14ac:dyDescent="0.25">
      <c r="A23">
        <v>20</v>
      </c>
      <c r="B23">
        <v>3.77548869675302E-4</v>
      </c>
      <c r="C23">
        <v>3.9970034668651599E-4</v>
      </c>
      <c r="E23">
        <v>20</v>
      </c>
      <c r="F23">
        <f t="shared" si="0"/>
        <v>3.7754886967530199</v>
      </c>
      <c r="G23">
        <f t="shared" si="1"/>
        <v>3.9970034668651597</v>
      </c>
      <c r="I23">
        <v>15</v>
      </c>
      <c r="J23">
        <v>3.7603190776999202</v>
      </c>
      <c r="L23">
        <v>134</v>
      </c>
      <c r="M23">
        <v>3.89147695898646</v>
      </c>
    </row>
    <row r="24" spans="1:13" x14ac:dyDescent="0.25">
      <c r="A24">
        <v>30</v>
      </c>
      <c r="B24">
        <v>3.7714049740076103E-4</v>
      </c>
      <c r="C24">
        <v>3.9182244940266802E-4</v>
      </c>
      <c r="E24">
        <v>30</v>
      </c>
      <c r="F24">
        <f t="shared" si="0"/>
        <v>3.7714049740076101</v>
      </c>
      <c r="G24">
        <f t="shared" si="1"/>
        <v>3.9182244940266804</v>
      </c>
      <c r="I24">
        <v>135</v>
      </c>
      <c r="J24">
        <v>3.7535588543275802</v>
      </c>
      <c r="L24">
        <v>130</v>
      </c>
      <c r="M24">
        <v>3.89147694986179</v>
      </c>
    </row>
    <row r="25" spans="1:13" x14ac:dyDescent="0.25">
      <c r="A25">
        <v>120</v>
      </c>
      <c r="B25">
        <v>3.7714049940220398E-4</v>
      </c>
      <c r="C25">
        <v>3.9093990548985902E-4</v>
      </c>
      <c r="E25">
        <v>120</v>
      </c>
      <c r="F25">
        <f t="shared" si="0"/>
        <v>3.7714049940220398</v>
      </c>
      <c r="G25">
        <f t="shared" si="1"/>
        <v>3.9093990548985902</v>
      </c>
      <c r="I25">
        <v>25</v>
      </c>
      <c r="J25">
        <v>3.6326275324908397</v>
      </c>
      <c r="L25">
        <v>133</v>
      </c>
      <c r="M25">
        <v>3.8914768986548598</v>
      </c>
    </row>
    <row r="26" spans="1:13" x14ac:dyDescent="0.25">
      <c r="A26">
        <v>130</v>
      </c>
      <c r="B26">
        <v>3.7754886837126499E-4</v>
      </c>
      <c r="C26">
        <v>3.8914769498617902E-4</v>
      </c>
      <c r="E26">
        <v>130</v>
      </c>
      <c r="F26">
        <f t="shared" si="0"/>
        <v>3.7754886837126498</v>
      </c>
      <c r="G26">
        <f t="shared" si="1"/>
        <v>3.89147694986179</v>
      </c>
      <c r="I26">
        <v>235</v>
      </c>
      <c r="J26">
        <v>3.5888509620209401</v>
      </c>
      <c r="L26">
        <v>135</v>
      </c>
      <c r="M26">
        <v>3.8897655883256701</v>
      </c>
    </row>
    <row r="27" spans="1:13" x14ac:dyDescent="0.25">
      <c r="A27">
        <v>230</v>
      </c>
      <c r="B27">
        <v>3.7717149981147599E-4</v>
      </c>
      <c r="C27">
        <v>3.92338179148176E-4</v>
      </c>
      <c r="E27">
        <v>230</v>
      </c>
      <c r="F27">
        <f t="shared" si="0"/>
        <v>3.77171499811476</v>
      </c>
      <c r="G27">
        <f t="shared" si="1"/>
        <v>3.9233817914817601</v>
      </c>
      <c r="I27" s="4">
        <v>125</v>
      </c>
      <c r="J27">
        <v>3.5250119150230899</v>
      </c>
      <c r="L27" s="4">
        <v>125</v>
      </c>
      <c r="M27">
        <v>3.85078719223899</v>
      </c>
    </row>
    <row r="28" spans="1:13" x14ac:dyDescent="0.25"/>
    <row r="29" spans="1:13" x14ac:dyDescent="0.25"/>
    <row r="30" spans="1:13" x14ac:dyDescent="0.25"/>
  </sheetData>
  <sortState xmlns:xlrd2="http://schemas.microsoft.com/office/spreadsheetml/2017/richdata2" ref="L3:M27">
    <sortCondition descending="1" ref="M3:M27"/>
  </sortState>
  <conditionalFormatting sqref="B3:B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Prices - No efficiencies</vt:lpstr>
      <vt:lpstr>CF Prices - 5% efficiency gains</vt:lpstr>
      <vt:lpstr>Elasticity matrix</vt:lpstr>
      <vt:lpstr>Consumer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2020-11-13T20:46:27Z</dcterms:created>
  <dcterms:modified xsi:type="dcterms:W3CDTF">2020-11-21T15:30:04Z</dcterms:modified>
</cp:coreProperties>
</file>