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nuas-my.sharepoint.com/personal/ta_necia_no/Documents/Skrivebord/Tore Div/Aurelian ref files/Maskiner/"/>
    </mc:Choice>
  </mc:AlternateContent>
  <xr:revisionPtr revIDLastSave="1" documentId="8_{9DD5678E-156C-4781-9195-C6ACB987422F}" xr6:coauthVersionLast="47" xr6:coauthVersionMax="47" xr10:uidLastSave="{EC3B7D12-38B8-485C-9489-71A05368025C}"/>
  <bookViews>
    <workbookView xWindow="28695" yWindow="0" windowWidth="29010" windowHeight="15585" activeTab="1" xr2:uid="{CEC3154A-7008-4412-82FB-536D1DCFA081}"/>
  </bookViews>
  <sheets>
    <sheet name="Utstyr" sheetId="1" r:id="rId1"/>
    <sheet name="Agen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D51" i="1"/>
  <c r="D48" i="1"/>
  <c r="D39" i="1"/>
  <c r="D32" i="1"/>
  <c r="D22" i="1"/>
  <c r="D14" i="1"/>
  <c r="D7" i="1"/>
  <c r="B39" i="1"/>
  <c r="B32" i="1" l="1"/>
  <c r="E6" i="2" l="1"/>
  <c r="K4" i="1"/>
  <c r="K5" i="1"/>
  <c r="K6" i="1"/>
  <c r="K9" i="1"/>
  <c r="K10" i="1"/>
  <c r="K11" i="1"/>
  <c r="K12" i="1"/>
  <c r="K13" i="1"/>
  <c r="K15" i="1"/>
  <c r="K16" i="1"/>
  <c r="K17" i="1"/>
  <c r="K18" i="1"/>
  <c r="K19" i="1"/>
  <c r="K20" i="1"/>
  <c r="K21" i="1"/>
  <c r="K3" i="1"/>
  <c r="K2" i="1"/>
  <c r="E7" i="2"/>
  <c r="E8" i="2"/>
  <c r="E9" i="2"/>
  <c r="E10" i="2"/>
  <c r="E11" i="2"/>
  <c r="E14" i="2"/>
  <c r="E13" i="2"/>
  <c r="E12" i="2"/>
  <c r="E5" i="2"/>
  <c r="E3" i="2"/>
  <c r="E4" i="2"/>
  <c r="B22" i="1"/>
  <c r="B14" i="1"/>
  <c r="B7" i="1"/>
  <c r="B55" i="1" s="1"/>
  <c r="K7" i="1" l="1"/>
  <c r="K22" i="1"/>
  <c r="K14" i="1"/>
  <c r="E15" i="2"/>
  <c r="K5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Olsson</author>
  </authors>
  <commentList>
    <comment ref="A6" authorId="0" shapeId="0" xr:uid="{61E2925E-393E-4455-8A40-7F8EC5A323E3}">
      <text>
        <r>
          <rPr>
            <b/>
            <sz val="9"/>
            <color indexed="81"/>
            <rFont val="Tahoma"/>
            <family val="2"/>
          </rPr>
          <t>Erik Olsson:</t>
        </r>
        <r>
          <rPr>
            <sz val="9"/>
            <color indexed="81"/>
            <rFont val="Tahoma"/>
            <family val="2"/>
          </rPr>
          <t xml:space="preserve">
DL, Arb. leder
Prosjektleder, Salg
Admin.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<sst xmlns="http://schemas.openxmlformats.org/spreadsheetml/2006/main" count="72" uniqueCount="66">
  <si>
    <t>Utstyr</t>
  </si>
  <si>
    <t>Pris</t>
  </si>
  <si>
    <t>Automasjon</t>
  </si>
  <si>
    <t xml:space="preserve">Arbeidsbenk </t>
  </si>
  <si>
    <t>Verktøypakke C6 holdere</t>
  </si>
  <si>
    <t>Total IGi450HS x 1500</t>
  </si>
  <si>
    <t>Verktøypakke</t>
  </si>
  <si>
    <t>Total CV5-500</t>
  </si>
  <si>
    <t>Stangmater</t>
  </si>
  <si>
    <t xml:space="preserve">Automasjon TA </t>
  </si>
  <si>
    <t>Total QT 250MSY x 1000</t>
  </si>
  <si>
    <t xml:space="preserve">Størrelse detaljer </t>
  </si>
  <si>
    <t>Størrrelse Cmm</t>
  </si>
  <si>
    <t>Dimensjoner for kapping</t>
  </si>
  <si>
    <t xml:space="preserve">Byggetrinn 1 Størrelse </t>
  </si>
  <si>
    <t xml:space="preserve">2400 - 2600 m2 </t>
  </si>
  <si>
    <t>Kantine</t>
  </si>
  <si>
    <t>Maskineringshall</t>
  </si>
  <si>
    <t>Tekniskrom</t>
  </si>
  <si>
    <t xml:space="preserve">Kompressorrom </t>
  </si>
  <si>
    <t>Rågods kapp  (truck)</t>
  </si>
  <si>
    <t>Krankapasitet</t>
  </si>
  <si>
    <t>M2</t>
  </si>
  <si>
    <t>lengde</t>
  </si>
  <si>
    <t>bredde</t>
  </si>
  <si>
    <t>Handikap WC</t>
  </si>
  <si>
    <t>WC 4 vanlige 1x 2 M</t>
  </si>
  <si>
    <t>Garderobe antall plasser 2 st Herre Dame</t>
  </si>
  <si>
    <t>Konferanserom</t>
  </si>
  <si>
    <t>Sum:</t>
  </si>
  <si>
    <t>Lengde</t>
  </si>
  <si>
    <t>Bredda</t>
  </si>
  <si>
    <t>Arbeidsbenk Plass</t>
  </si>
  <si>
    <t>Verktøyskap</t>
  </si>
  <si>
    <t>Spørsmål</t>
  </si>
  <si>
    <t xml:space="preserve">Antall Ansatte </t>
  </si>
  <si>
    <t>Administrasjon</t>
  </si>
  <si>
    <t>Kontorer antall plasser 8</t>
  </si>
  <si>
    <t>Målerom min 5 m takhøyde</t>
  </si>
  <si>
    <t>Jenoptic Opticline</t>
  </si>
  <si>
    <t>Utstyr målerom</t>
  </si>
  <si>
    <t>Innredning</t>
  </si>
  <si>
    <t>Håndhålt måleverktøy</t>
  </si>
  <si>
    <t>Total Målerom</t>
  </si>
  <si>
    <t>Beregn</t>
  </si>
  <si>
    <t>Ø 350mm</t>
  </si>
  <si>
    <t>LH 87 x 1500</t>
  </si>
  <si>
    <t>Ø 360</t>
  </si>
  <si>
    <t>Kapp/ Rågods</t>
  </si>
  <si>
    <t>Sag helautomat max Ø 360</t>
  </si>
  <si>
    <t xml:space="preserve">Manuell sag </t>
  </si>
  <si>
    <t>Reoler og inredning</t>
  </si>
  <si>
    <t>Kompressor</t>
  </si>
  <si>
    <t>Maskinavsug</t>
  </si>
  <si>
    <t xml:space="preserve">Wenzel LH 87 Revo </t>
  </si>
  <si>
    <t>Vedlagt prospekt</t>
  </si>
  <si>
    <t>Vedlagt info.</t>
  </si>
  <si>
    <t xml:space="preserve">Erowa </t>
  </si>
  <si>
    <t>Mazak IG i450HS x 1500</t>
  </si>
  <si>
    <t>Mazak CV5-500</t>
  </si>
  <si>
    <t xml:space="preserve">Mazak QT 250MSY </t>
  </si>
  <si>
    <t>Truck 3,5 ton friløft Brukt</t>
  </si>
  <si>
    <t>Pris antydning valg av løsning må ses på</t>
  </si>
  <si>
    <t>Absolent for 4 maskiner</t>
  </si>
  <si>
    <t>Anntall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</si>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</sst>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kr-414]\ * #,##0.00_-;\-[$kr-414]\ * #,##0.00_-;_-[$kr-414]\ * &quot;-&quot;??_-;_-@_-"/>
    <numFmt numFmtId="165" formatCode="_ [$kr-414]\ * #,##0.00_ ;_ [$kr-414]\ * \-#,##0.00_ ;_ [$kr-414]\ * &quot;-&quot;??_ ;_ @_ "/>
  </numFmts>
  <fonts count="7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6" fillId="0" borderId="0" xfId="0" applyFont="1"/>
    <xf numFmtId="164" fontId="6" fillId="0" borderId="0" xfId="0" applyNumberFormat="1" applyFont="1"/>
    <xf numFmtId="165" fontId="2" fillId="0" borderId="0" xfId="0" applyNumberFormat="1" applyFont="1"/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A403-6F0D-4ED2-B6B9-D7F3142B84CD}">
  <dimension ref="A1:L56"/>
  <sheetViews>
    <sheetView topLeftCell="A39" zoomScaleNormal="100" workbookViewId="0">
      <selection activeCell="D56" sqref="D56"/>
    </sheetView>
  </sheetViews>
  <sheetFormatPr baseColWidth="10" defaultColWidth="10.85546875" defaultRowHeight="18.75" x14ac:dyDescent="0.3"/>
  <cols>
    <col min="1" max="1" width="31.85546875" style="2" bestFit="1" customWidth="1"/>
    <col min="2" max="2" width="22.140625" style="2" bestFit="1" customWidth="1"/>
    <col min="3" max="3" width="15.42578125" style="2" bestFit="1" customWidth="1"/>
    <col min="4" max="4" width="21.7109375" style="2" customWidth="1"/>
    <col min="5" max="8" width="10.85546875" style="2"/>
    <col min="9" max="11" width="10.85546875" style="7"/>
    <col min="12" max="12" width="10.85546875" style="9"/>
    <col min="13" max="16384" width="10.85546875" style="2"/>
  </cols>
  <sheetData>
    <row r="1" spans="1:12" x14ac:dyDescent="0.3">
      <c r="A1" s="1" t="s">
        <v>0</v>
      </c>
      <c r="B1" s="1" t="s">
        <v>1</v>
      </c>
      <c r="C1" s="2" t="s">
        <v>64</v>
      </c>
      <c r="D1" s="2" t="s">
        <v>65</v>
      </c>
      <c r="I1" s="7" t="s">
        <v>30</v>
      </c>
      <c r="J1" s="7" t="s">
        <v>31</v>
      </c>
      <c r="K1" s="7" t="s">
        <v>22</v>
      </c>
      <c r="L1" s="9" t="s">
        <v>44</v>
      </c>
    </row>
    <row r="2" spans="1:12" x14ac:dyDescent="0.3">
      <c r="A2" s="1" t="s">
        <v>58</v>
      </c>
      <c r="B2" s="3">
        <v>7500000</v>
      </c>
      <c r="E2" s="6"/>
      <c r="I2" s="7">
        <v>6.5</v>
      </c>
      <c r="J2" s="7">
        <v>4</v>
      </c>
      <c r="K2" s="7">
        <f>I2*J2</f>
        <v>26</v>
      </c>
    </row>
    <row r="3" spans="1:12" x14ac:dyDescent="0.3">
      <c r="A3" s="2" t="s">
        <v>2</v>
      </c>
      <c r="B3" s="3">
        <v>2600000</v>
      </c>
      <c r="E3" s="6"/>
      <c r="I3" s="7">
        <v>4</v>
      </c>
      <c r="J3" s="7">
        <v>4.1500000000000004</v>
      </c>
      <c r="K3" s="7">
        <f>I3*J3</f>
        <v>16.600000000000001</v>
      </c>
    </row>
    <row r="4" spans="1:12" x14ac:dyDescent="0.3">
      <c r="A4" s="2" t="s">
        <v>3</v>
      </c>
      <c r="B4" s="3">
        <v>40000</v>
      </c>
      <c r="E4" s="2" t="e" vm="1">
        <v>#VALUE!</v>
      </c>
      <c r="I4" s="7">
        <v>3</v>
      </c>
      <c r="J4" s="7">
        <v>1.5</v>
      </c>
      <c r="K4" s="7">
        <f t="shared" ref="K4:K21" si="0">I4*J4</f>
        <v>4.5</v>
      </c>
    </row>
    <row r="5" spans="1:12" x14ac:dyDescent="0.3">
      <c r="A5" s="2" t="s">
        <v>4</v>
      </c>
      <c r="B5" s="3">
        <v>200000</v>
      </c>
      <c r="K5" s="7">
        <f t="shared" si="0"/>
        <v>0</v>
      </c>
    </row>
    <row r="6" spans="1:12" x14ac:dyDescent="0.3">
      <c r="A6" s="2" t="s">
        <v>33</v>
      </c>
      <c r="B6" s="3">
        <v>35000</v>
      </c>
      <c r="I6" s="7">
        <v>1.5</v>
      </c>
      <c r="J6" s="7">
        <v>1.5</v>
      </c>
      <c r="K6" s="7">
        <f t="shared" si="0"/>
        <v>2.25</v>
      </c>
    </row>
    <row r="7" spans="1:12" ht="19.5" thickBot="1" x14ac:dyDescent="0.35">
      <c r="A7" s="4" t="s">
        <v>5</v>
      </c>
      <c r="B7" s="5">
        <f>SUM(B2:B6)</f>
        <v>10375000</v>
      </c>
      <c r="C7" s="2">
        <v>2</v>
      </c>
      <c r="D7" s="12">
        <f>SUM(B7*C7)</f>
        <v>20750000</v>
      </c>
      <c r="K7" s="8">
        <f>SUM(K2:K6)</f>
        <v>49.35</v>
      </c>
      <c r="L7" s="9">
        <v>55</v>
      </c>
    </row>
    <row r="8" spans="1:12" ht="19.5" thickTop="1" x14ac:dyDescent="0.3">
      <c r="B8" s="3"/>
    </row>
    <row r="9" spans="1:12" x14ac:dyDescent="0.3">
      <c r="A9" s="2" t="s">
        <v>59</v>
      </c>
      <c r="B9" s="3">
        <v>3500000</v>
      </c>
      <c r="E9" s="6"/>
      <c r="I9" s="7">
        <v>4</v>
      </c>
      <c r="J9" s="7">
        <v>4</v>
      </c>
      <c r="K9" s="7">
        <f t="shared" si="0"/>
        <v>16</v>
      </c>
    </row>
    <row r="10" spans="1:12" x14ac:dyDescent="0.3">
      <c r="A10" s="10" t="s">
        <v>57</v>
      </c>
      <c r="B10" s="11">
        <v>3500000</v>
      </c>
      <c r="C10" s="2" t="s">
        <v>62</v>
      </c>
      <c r="I10" s="7">
        <v>4</v>
      </c>
      <c r="J10" s="7">
        <v>4</v>
      </c>
      <c r="K10" s="7">
        <f t="shared" si="0"/>
        <v>16</v>
      </c>
    </row>
    <row r="11" spans="1:12" x14ac:dyDescent="0.3">
      <c r="A11" s="2" t="s">
        <v>32</v>
      </c>
      <c r="B11" s="3">
        <v>40000</v>
      </c>
      <c r="I11" s="7">
        <v>3</v>
      </c>
      <c r="J11" s="7">
        <v>1.5</v>
      </c>
      <c r="K11" s="7">
        <f t="shared" si="0"/>
        <v>4.5</v>
      </c>
    </row>
    <row r="12" spans="1:12" x14ac:dyDescent="0.3">
      <c r="A12" s="2" t="s">
        <v>6</v>
      </c>
      <c r="B12" s="3">
        <v>300000</v>
      </c>
      <c r="K12" s="7">
        <f t="shared" si="0"/>
        <v>0</v>
      </c>
    </row>
    <row r="13" spans="1:12" x14ac:dyDescent="0.3">
      <c r="A13" s="2" t="s">
        <v>33</v>
      </c>
      <c r="B13" s="3">
        <v>35000</v>
      </c>
      <c r="I13" s="7">
        <v>1.5</v>
      </c>
      <c r="J13" s="7">
        <v>1.5</v>
      </c>
      <c r="K13" s="7">
        <f t="shared" si="0"/>
        <v>2.25</v>
      </c>
    </row>
    <row r="14" spans="1:12" ht="19.5" thickBot="1" x14ac:dyDescent="0.35">
      <c r="A14" s="4" t="s">
        <v>7</v>
      </c>
      <c r="B14" s="5">
        <f>SUM(B9:B13)</f>
        <v>7375000</v>
      </c>
      <c r="C14" s="2">
        <v>1</v>
      </c>
      <c r="D14" s="12">
        <f>SUM(B14*C14)</f>
        <v>7375000</v>
      </c>
      <c r="K14" s="8">
        <f>SUM(K9:K13)</f>
        <v>38.75</v>
      </c>
      <c r="L14" s="9">
        <v>45</v>
      </c>
    </row>
    <row r="15" spans="1:12" ht="19.5" thickTop="1" x14ac:dyDescent="0.3">
      <c r="B15" s="3"/>
      <c r="K15" s="7">
        <f t="shared" si="0"/>
        <v>0</v>
      </c>
    </row>
    <row r="16" spans="1:12" x14ac:dyDescent="0.3">
      <c r="A16" s="2" t="s">
        <v>60</v>
      </c>
      <c r="B16" s="3">
        <v>3100000</v>
      </c>
      <c r="E16" s="6"/>
      <c r="I16" s="7">
        <v>5</v>
      </c>
      <c r="J16" s="7">
        <v>3.5</v>
      </c>
      <c r="K16" s="7">
        <f t="shared" si="0"/>
        <v>17.5</v>
      </c>
    </row>
    <row r="17" spans="1:12" x14ac:dyDescent="0.3">
      <c r="A17" s="2" t="s">
        <v>8</v>
      </c>
      <c r="B17" s="3">
        <v>290000</v>
      </c>
      <c r="I17" s="7">
        <v>2.2000000000000002</v>
      </c>
      <c r="J17" s="7">
        <v>1</v>
      </c>
      <c r="K17" s="7">
        <f t="shared" si="0"/>
        <v>2.2000000000000002</v>
      </c>
    </row>
    <row r="18" spans="1:12" x14ac:dyDescent="0.3">
      <c r="A18" s="2" t="s">
        <v>32</v>
      </c>
      <c r="B18" s="3">
        <v>40000</v>
      </c>
      <c r="I18" s="7">
        <v>3</v>
      </c>
      <c r="J18" s="7">
        <v>1.5</v>
      </c>
      <c r="K18" s="7">
        <f t="shared" si="0"/>
        <v>4.5</v>
      </c>
    </row>
    <row r="19" spans="1:12" x14ac:dyDescent="0.3">
      <c r="A19" s="2" t="s">
        <v>6</v>
      </c>
      <c r="B19" s="3">
        <v>150000</v>
      </c>
      <c r="K19" s="7">
        <f t="shared" si="0"/>
        <v>0</v>
      </c>
    </row>
    <row r="20" spans="1:12" x14ac:dyDescent="0.3">
      <c r="A20" s="2" t="s">
        <v>9</v>
      </c>
      <c r="B20" s="3">
        <v>1600000</v>
      </c>
      <c r="K20" s="7">
        <f t="shared" si="0"/>
        <v>0</v>
      </c>
    </row>
    <row r="21" spans="1:12" x14ac:dyDescent="0.3">
      <c r="A21" s="2" t="s">
        <v>33</v>
      </c>
      <c r="B21" s="3">
        <v>35000</v>
      </c>
      <c r="I21" s="7">
        <v>1.5</v>
      </c>
      <c r="J21" s="7">
        <v>1.5</v>
      </c>
      <c r="K21" s="7">
        <f t="shared" si="0"/>
        <v>2.25</v>
      </c>
    </row>
    <row r="22" spans="1:12" ht="19.5" thickBot="1" x14ac:dyDescent="0.35">
      <c r="A22" s="4" t="s">
        <v>10</v>
      </c>
      <c r="B22" s="5">
        <f>SUM(B16:B21)</f>
        <v>5215000</v>
      </c>
      <c r="C22" s="2">
        <v>1</v>
      </c>
      <c r="D22" s="12">
        <f>SUM(B22*C22)</f>
        <v>5215000</v>
      </c>
      <c r="K22" s="8">
        <f>SUM(K16:K21)</f>
        <v>26.45</v>
      </c>
      <c r="L22" s="9">
        <v>30</v>
      </c>
    </row>
    <row r="23" spans="1:12" ht="19.5" thickTop="1" x14ac:dyDescent="0.3">
      <c r="B23" s="3"/>
    </row>
    <row r="24" spans="1:12" x14ac:dyDescent="0.3">
      <c r="B24" s="3"/>
    </row>
    <row r="25" spans="1:12" x14ac:dyDescent="0.3">
      <c r="A25" s="1" t="s">
        <v>40</v>
      </c>
      <c r="B25" s="3"/>
    </row>
    <row r="26" spans="1:12" x14ac:dyDescent="0.3">
      <c r="B26" s="3"/>
    </row>
    <row r="27" spans="1:12" x14ac:dyDescent="0.3">
      <c r="A27" s="2" t="s">
        <v>54</v>
      </c>
      <c r="B27" s="3">
        <v>2100000</v>
      </c>
      <c r="C27" s="2" t="s">
        <v>55</v>
      </c>
      <c r="E27" s="6"/>
    </row>
    <row r="28" spans="1:12" x14ac:dyDescent="0.3">
      <c r="A28" s="2" t="s">
        <v>39</v>
      </c>
      <c r="B28" s="3">
        <v>1500000</v>
      </c>
      <c r="C28" s="2" t="s">
        <v>55</v>
      </c>
      <c r="E28" s="6"/>
    </row>
    <row r="29" spans="1:12" x14ac:dyDescent="0.3">
      <c r="A29" s="2" t="s">
        <v>41</v>
      </c>
      <c r="B29" s="3">
        <v>60000</v>
      </c>
    </row>
    <row r="30" spans="1:12" x14ac:dyDescent="0.3">
      <c r="A30" s="2" t="s">
        <v>42</v>
      </c>
      <c r="B30" s="3">
        <v>250000</v>
      </c>
    </row>
    <row r="31" spans="1:12" x14ac:dyDescent="0.3">
      <c r="B31" s="3"/>
    </row>
    <row r="32" spans="1:12" ht="19.5" thickBot="1" x14ac:dyDescent="0.35">
      <c r="A32" s="4" t="s">
        <v>43</v>
      </c>
      <c r="B32" s="5">
        <f>SUM(B27:B31)</f>
        <v>3910000</v>
      </c>
      <c r="C32" s="2">
        <v>1</v>
      </c>
      <c r="D32" s="12">
        <f>SUM(B32*C32)</f>
        <v>3910000</v>
      </c>
    </row>
    <row r="33" spans="1:4" ht="19.5" thickTop="1" x14ac:dyDescent="0.3">
      <c r="B33" s="3"/>
    </row>
    <row r="34" spans="1:4" x14ac:dyDescent="0.3">
      <c r="A34" s="1" t="s">
        <v>48</v>
      </c>
      <c r="B34" s="3"/>
    </row>
    <row r="35" spans="1:4" x14ac:dyDescent="0.3">
      <c r="A35" s="2" t="s">
        <v>49</v>
      </c>
      <c r="B35" s="3">
        <v>1200000</v>
      </c>
      <c r="C35" s="2" t="s">
        <v>56</v>
      </c>
    </row>
    <row r="36" spans="1:4" x14ac:dyDescent="0.3">
      <c r="A36" s="2" t="s">
        <v>50</v>
      </c>
      <c r="B36" s="3">
        <v>75000</v>
      </c>
      <c r="C36" s="3"/>
    </row>
    <row r="37" spans="1:4" x14ac:dyDescent="0.3">
      <c r="A37" s="3" t="s">
        <v>51</v>
      </c>
      <c r="B37" s="12">
        <v>100000</v>
      </c>
    </row>
    <row r="38" spans="1:4" x14ac:dyDescent="0.3">
      <c r="B38" s="3"/>
    </row>
    <row r="39" spans="1:4" ht="19.5" thickBot="1" x14ac:dyDescent="0.35">
      <c r="A39" s="4"/>
      <c r="B39" s="5">
        <f>SUM(B35:B38)</f>
        <v>1375000</v>
      </c>
      <c r="C39" s="2">
        <v>1</v>
      </c>
      <c r="D39" s="12">
        <f>SUM(B39*C39)</f>
        <v>1375000</v>
      </c>
    </row>
    <row r="40" spans="1:4" ht="19.5" thickTop="1" x14ac:dyDescent="0.3">
      <c r="B40" s="3"/>
    </row>
    <row r="41" spans="1:4" x14ac:dyDescent="0.3">
      <c r="B41" s="3"/>
    </row>
    <row r="42" spans="1:4" x14ac:dyDescent="0.3">
      <c r="A42" s="1" t="s">
        <v>52</v>
      </c>
      <c r="B42" s="3"/>
    </row>
    <row r="43" spans="1:4" x14ac:dyDescent="0.3">
      <c r="B43" s="3"/>
    </row>
    <row r="44" spans="1:4" x14ac:dyDescent="0.3">
      <c r="B44" s="3"/>
    </row>
    <row r="45" spans="1:4" x14ac:dyDescent="0.3">
      <c r="B45" s="3"/>
    </row>
    <row r="46" spans="1:4" x14ac:dyDescent="0.3">
      <c r="B46" s="3"/>
    </row>
    <row r="47" spans="1:4" x14ac:dyDescent="0.3">
      <c r="A47" s="1" t="s">
        <v>53</v>
      </c>
      <c r="B47" s="3"/>
    </row>
    <row r="48" spans="1:4" ht="19.5" thickBot="1" x14ac:dyDescent="0.35">
      <c r="A48" s="4" t="s">
        <v>63</v>
      </c>
      <c r="B48" s="5">
        <v>2000000</v>
      </c>
      <c r="C48" s="2">
        <v>1</v>
      </c>
      <c r="D48" s="12">
        <f>SUM(B48*C48)</f>
        <v>2000000</v>
      </c>
    </row>
    <row r="49" spans="1:12" ht="19.5" thickTop="1" x14ac:dyDescent="0.3">
      <c r="B49" s="3"/>
    </row>
    <row r="50" spans="1:12" x14ac:dyDescent="0.3">
      <c r="B50" s="3"/>
    </row>
    <row r="51" spans="1:12" ht="19.5" thickBot="1" x14ac:dyDescent="0.35">
      <c r="A51" s="4" t="s">
        <v>61</v>
      </c>
      <c r="B51" s="5">
        <v>250000</v>
      </c>
      <c r="C51" s="2">
        <v>1</v>
      </c>
      <c r="D51" s="12">
        <f>SUM(B51*C51)</f>
        <v>250000</v>
      </c>
    </row>
    <row r="52" spans="1:12" ht="19.5" thickTop="1" x14ac:dyDescent="0.3">
      <c r="B52" s="3"/>
    </row>
    <row r="53" spans="1:12" x14ac:dyDescent="0.3">
      <c r="B53" s="3"/>
    </row>
    <row r="54" spans="1:12" x14ac:dyDescent="0.3">
      <c r="B54" s="3"/>
    </row>
    <row r="55" spans="1:12" ht="19.5" thickBot="1" x14ac:dyDescent="0.35">
      <c r="A55" s="9" t="s">
        <v>29</v>
      </c>
      <c r="B55" s="5">
        <f>B7+B14+B22+B32+B39+B48+B51+C52</f>
        <v>30500000</v>
      </c>
      <c r="D55" s="12">
        <f>SUM(D7+D14+D22+D32+D39+D48+D51)</f>
        <v>40875000</v>
      </c>
      <c r="K55" s="8">
        <f>K7+K14+K22</f>
        <v>114.55</v>
      </c>
      <c r="L55" s="9">
        <v>130</v>
      </c>
    </row>
    <row r="56" spans="1:12" ht="19.5" thickTop="1" x14ac:dyDescent="0.3">
      <c r="B5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8E82-27E5-495E-B834-15C2806E800C}">
  <dimension ref="A2:E26"/>
  <sheetViews>
    <sheetView tabSelected="1" topLeftCell="A4" workbookViewId="0">
      <selection activeCell="C25" sqref="C25"/>
    </sheetView>
  </sheetViews>
  <sheetFormatPr baseColWidth="10" defaultColWidth="10.85546875" defaultRowHeight="18.75" x14ac:dyDescent="0.3"/>
  <cols>
    <col min="1" max="1" width="43.5703125" style="2" bestFit="1" customWidth="1"/>
    <col min="2" max="2" width="22.42578125" style="2" customWidth="1"/>
    <col min="3" max="3" width="13.42578125" style="7" customWidth="1"/>
    <col min="4" max="4" width="14.42578125" style="2" bestFit="1" customWidth="1"/>
    <col min="5" max="5" width="10.85546875" style="7"/>
    <col min="6" max="16384" width="10.85546875" style="2"/>
  </cols>
  <sheetData>
    <row r="2" spans="1:5" x14ac:dyDescent="0.3">
      <c r="A2" s="2" t="s">
        <v>14</v>
      </c>
      <c r="B2" s="2" t="s">
        <v>15</v>
      </c>
      <c r="C2" s="7" t="s">
        <v>23</v>
      </c>
      <c r="D2" s="7" t="s">
        <v>24</v>
      </c>
      <c r="E2" s="7" t="s">
        <v>22</v>
      </c>
    </row>
    <row r="3" spans="1:5" x14ac:dyDescent="0.3">
      <c r="E3" s="7">
        <f t="shared" ref="E3:E5" si="0">C3*D3</f>
        <v>0</v>
      </c>
    </row>
    <row r="4" spans="1:5" x14ac:dyDescent="0.3">
      <c r="A4" s="2" t="s">
        <v>16</v>
      </c>
      <c r="C4" s="7">
        <v>10</v>
      </c>
      <c r="D4" s="7">
        <v>6</v>
      </c>
      <c r="E4" s="7">
        <f t="shared" si="0"/>
        <v>60</v>
      </c>
    </row>
    <row r="5" spans="1:5" x14ac:dyDescent="0.3">
      <c r="A5" s="2" t="s">
        <v>28</v>
      </c>
      <c r="C5" s="7">
        <v>6</v>
      </c>
      <c r="D5" s="7">
        <v>4</v>
      </c>
      <c r="E5" s="7">
        <f t="shared" si="0"/>
        <v>24</v>
      </c>
    </row>
    <row r="6" spans="1:5" x14ac:dyDescent="0.3">
      <c r="A6" s="2" t="s">
        <v>37</v>
      </c>
      <c r="C6" s="7">
        <v>4</v>
      </c>
      <c r="D6" s="7">
        <v>3</v>
      </c>
      <c r="E6" s="7">
        <f>C6*D6*8</f>
        <v>96</v>
      </c>
    </row>
    <row r="7" spans="1:5" x14ac:dyDescent="0.3">
      <c r="A7" s="2" t="s">
        <v>27</v>
      </c>
      <c r="C7" s="7">
        <v>6</v>
      </c>
      <c r="D7" s="7">
        <v>3</v>
      </c>
      <c r="E7" s="7">
        <f>C7*D7*2</f>
        <v>36</v>
      </c>
    </row>
    <row r="8" spans="1:5" x14ac:dyDescent="0.3">
      <c r="A8" s="2" t="s">
        <v>25</v>
      </c>
      <c r="C8" s="7">
        <v>4</v>
      </c>
      <c r="D8" s="7">
        <v>3</v>
      </c>
      <c r="E8" s="7">
        <f>C8*D8</f>
        <v>12</v>
      </c>
    </row>
    <row r="9" spans="1:5" x14ac:dyDescent="0.3">
      <c r="A9" s="2" t="s">
        <v>26</v>
      </c>
      <c r="C9" s="7">
        <v>1.5</v>
      </c>
      <c r="D9" s="7">
        <v>2</v>
      </c>
      <c r="E9" s="7">
        <f>C9*D9*4</f>
        <v>12</v>
      </c>
    </row>
    <row r="10" spans="1:5" x14ac:dyDescent="0.3">
      <c r="A10" s="2" t="s">
        <v>38</v>
      </c>
      <c r="C10" s="7">
        <v>6</v>
      </c>
      <c r="D10" s="7">
        <v>5</v>
      </c>
      <c r="E10" s="7">
        <f>C10*D10</f>
        <v>30</v>
      </c>
    </row>
    <row r="11" spans="1:5" x14ac:dyDescent="0.3">
      <c r="A11" s="2" t="s">
        <v>20</v>
      </c>
      <c r="C11" s="7">
        <v>15</v>
      </c>
      <c r="D11" s="7">
        <v>15</v>
      </c>
      <c r="E11" s="7">
        <f>C11*D11</f>
        <v>225</v>
      </c>
    </row>
    <row r="12" spans="1:5" x14ac:dyDescent="0.3">
      <c r="A12" s="2" t="s">
        <v>17</v>
      </c>
      <c r="C12" s="7">
        <v>50</v>
      </c>
      <c r="D12" s="7">
        <v>30</v>
      </c>
      <c r="E12" s="7">
        <f>C12*D12</f>
        <v>1500</v>
      </c>
    </row>
    <row r="13" spans="1:5" x14ac:dyDescent="0.3">
      <c r="A13" s="2" t="s">
        <v>18</v>
      </c>
      <c r="C13" s="7">
        <v>4</v>
      </c>
      <c r="D13" s="7">
        <v>4</v>
      </c>
      <c r="E13" s="7">
        <f>C13*D13</f>
        <v>16</v>
      </c>
    </row>
    <row r="14" spans="1:5" x14ac:dyDescent="0.3">
      <c r="A14" s="2" t="s">
        <v>19</v>
      </c>
      <c r="C14" s="7">
        <v>3</v>
      </c>
      <c r="D14" s="7">
        <v>3</v>
      </c>
      <c r="E14" s="7">
        <f>C14*D14</f>
        <v>9</v>
      </c>
    </row>
    <row r="15" spans="1:5" ht="19.5" thickBot="1" x14ac:dyDescent="0.35">
      <c r="D15" s="7"/>
      <c r="E15" s="8">
        <f>SUM(E4:E14)</f>
        <v>2020</v>
      </c>
    </row>
    <row r="16" spans="1:5" ht="19.5" thickTop="1" x14ac:dyDescent="0.3"/>
    <row r="18" spans="1:2" x14ac:dyDescent="0.3">
      <c r="A18" s="1" t="s">
        <v>34</v>
      </c>
    </row>
    <row r="20" spans="1:2" x14ac:dyDescent="0.3">
      <c r="A20" s="2" t="s">
        <v>11</v>
      </c>
      <c r="B20" s="2" t="s">
        <v>45</v>
      </c>
    </row>
    <row r="21" spans="1:2" x14ac:dyDescent="0.3">
      <c r="A21" s="2" t="s">
        <v>12</v>
      </c>
      <c r="B21" s="2" t="s">
        <v>46</v>
      </c>
    </row>
    <row r="23" spans="1:2" x14ac:dyDescent="0.3">
      <c r="A23" s="2" t="s">
        <v>13</v>
      </c>
      <c r="B23" s="2" t="s">
        <v>47</v>
      </c>
    </row>
    <row r="24" spans="1:2" x14ac:dyDescent="0.3">
      <c r="A24" s="2" t="s">
        <v>21</v>
      </c>
    </row>
    <row r="25" spans="1:2" x14ac:dyDescent="0.3">
      <c r="A25" s="2" t="s">
        <v>35</v>
      </c>
    </row>
    <row r="26" spans="1:2" x14ac:dyDescent="0.3">
      <c r="A26" s="2" t="s">
        <v>36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Utstyr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Olsson</dc:creator>
  <cp:lastModifiedBy>Tore Ausland</cp:lastModifiedBy>
  <dcterms:created xsi:type="dcterms:W3CDTF">2025-12-29T08:38:10Z</dcterms:created>
  <dcterms:modified xsi:type="dcterms:W3CDTF">2026-01-12T09:59:52Z</dcterms:modified>
</cp:coreProperties>
</file>