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howInkAnnotation="0" codeName="ThisWorkbook" autoCompressPictures="0"/>
  <mc:AlternateContent xmlns:mc="http://schemas.openxmlformats.org/markup-compatibility/2006">
    <mc:Choice Requires="x15">
      <x15ac:absPath xmlns:x15ac="http://schemas.microsoft.com/office/spreadsheetml/2010/11/ac" url="C:\Users\Matías\Desktop\CLUSTERS\0. CODIGO\MAIN\data\"/>
    </mc:Choice>
  </mc:AlternateContent>
  <bookViews>
    <workbookView xWindow="0" yWindow="0" windowWidth="19200" windowHeight="8010" tabRatio="500"/>
  </bookViews>
  <sheets>
    <sheet name="i2" sheetId="1" r:id="rId1"/>
  </sheets>
  <definedNames>
    <definedName name="fEDE">'i2'!#REF!</definedName>
    <definedName name="List">#REF!</definedName>
    <definedName name="pru">Tabla1[TEMA 1]</definedName>
    <definedName name="TEMAS">Tabla1[[TEMA 1]:[TEMA 3]]</definedName>
    <definedName name="TT">#REF!</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O16" i="1" l="1"/>
  <c r="O2" i="1"/>
  <c r="O3" i="1"/>
  <c r="O4" i="1"/>
  <c r="O5" i="1"/>
  <c r="O6" i="1"/>
  <c r="O7" i="1"/>
  <c r="O8" i="1"/>
  <c r="O9" i="1"/>
  <c r="O10" i="1"/>
  <c r="O11" i="1"/>
  <c r="O12" i="1"/>
  <c r="O13" i="1"/>
  <c r="O14" i="1"/>
  <c r="O15" i="1"/>
  <c r="O17" i="1"/>
  <c r="O18" i="1"/>
  <c r="O19" i="1"/>
  <c r="O20" i="1"/>
  <c r="O21" i="1"/>
  <c r="O22" i="1"/>
  <c r="O23" i="1"/>
  <c r="O24" i="1"/>
  <c r="O25" i="1"/>
  <c r="O26" i="1"/>
  <c r="O27" i="1"/>
  <c r="O28" i="1"/>
  <c r="O29" i="1"/>
  <c r="O30" i="1"/>
  <c r="O31" i="1"/>
  <c r="O32" i="1"/>
  <c r="O33" i="1"/>
  <c r="O34" i="1"/>
  <c r="O35" i="1"/>
  <c r="O36" i="1"/>
  <c r="O37" i="1"/>
  <c r="O38" i="1"/>
  <c r="O39" i="1"/>
  <c r="O40" i="1"/>
  <c r="O41" i="1"/>
  <c r="O42" i="1"/>
  <c r="AG16" i="1"/>
  <c r="AG17" i="1"/>
  <c r="AG2" i="1"/>
  <c r="AG3" i="1"/>
  <c r="AG4" i="1"/>
  <c r="AG5" i="1"/>
  <c r="AG6" i="1"/>
  <c r="AG7" i="1"/>
  <c r="AG8" i="1"/>
  <c r="AG9" i="1"/>
  <c r="AG10" i="1"/>
  <c r="AG11" i="1"/>
  <c r="AG12" i="1"/>
  <c r="AG13" i="1"/>
  <c r="AG14" i="1"/>
  <c r="AG15"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alcChain>
</file>

<file path=xl/sharedStrings.xml><?xml version="1.0" encoding="utf-8"?>
<sst xmlns="http://schemas.openxmlformats.org/spreadsheetml/2006/main" count="578" uniqueCount="272">
  <si>
    <t>RESPONSABLE</t>
  </si>
  <si>
    <t>EQUIPO 1</t>
  </si>
  <si>
    <t>EQUIPO 2</t>
  </si>
  <si>
    <t>EQUIPO 3</t>
  </si>
  <si>
    <t>EQUIPO 4</t>
  </si>
  <si>
    <t>EQUIPO 5</t>
  </si>
  <si>
    <t>FINANCIAMIENTO</t>
  </si>
  <si>
    <t>NOMBRE PROYECTO</t>
  </si>
  <si>
    <t>TEMA 1</t>
  </si>
  <si>
    <t>TEMA 2</t>
  </si>
  <si>
    <t>TEMA 3</t>
  </si>
  <si>
    <t>Fondecyt de Iniciación - CONICYT</t>
  </si>
  <si>
    <t>Fondecyt Regular - CONICYT</t>
  </si>
  <si>
    <t>Modelo para el diseño arquitectónico de sistemas de fachadas vidriadas complejas, energética y lumínicamente optimizadas</t>
  </si>
  <si>
    <t>Análisis y posicionamiento de los atributos de eficiencia energética y sostenibilidad en el mercado inmobiliario residencial de Santiago ¿Cuánto le importan realmente a usuarios y desarrolladores?</t>
  </si>
  <si>
    <t>Concurso Nacional de Inserción de Capital Humano Avanzado en la Academia - CONICYT</t>
  </si>
  <si>
    <t>POLÍTICAS PÚBLICAS</t>
  </si>
  <si>
    <t>Densificación e Integración Social en torno al METRO</t>
  </si>
  <si>
    <t>Santiago 1850: la capital antes de su modernización. La mirada urbana de la expedición naval astronómica de James Melville Gilliss</t>
  </si>
  <si>
    <t>Understanding perception of qualitative attributes in urban space and its effects on user behavior: a mathematical modeling framework</t>
  </si>
  <si>
    <t>ESPACIO PÚBLICO</t>
  </si>
  <si>
    <t>La arquitectura de la Gran Ciudad, Chile 1930-1970</t>
  </si>
  <si>
    <t>Paisajes Emergentes, Santiago 1831-1949: Proyecto Público y Transformación Urbana</t>
  </si>
  <si>
    <t>Potencial y optmización de edificios residenciales cero energía neta (ERCEN) de mediana altura en Chile</t>
  </si>
  <si>
    <t>Fondo para proyectos de inversión medioambiental y social relacionados con las franjas de canales administrados por la Sociedad del Canal del Maipo 2011- 2014</t>
  </si>
  <si>
    <t>Fondart Nacional línea Investigación</t>
  </si>
  <si>
    <t>El discurso de la arquitectura chilena contemporánea. Cuatro discursos fundamentales</t>
  </si>
  <si>
    <t>Ministerio del Interior / SUBDERE</t>
  </si>
  <si>
    <t>Estudio de Capacidad de Carga Demográfica en Isla de Pascua</t>
  </si>
  <si>
    <t>Fondart Nacional - Investigación</t>
  </si>
  <si>
    <t>INTEC, Diseño y Desarrollo en Chile, 1970 - 1973</t>
  </si>
  <si>
    <t>CIM UC - Concurso Interuniversitario de Investigación en Madera</t>
  </si>
  <si>
    <t>Fondef IDeA en Dos Etapas Precompetitivo - CONICYT</t>
  </si>
  <si>
    <t>FACHADA VARIABLE: Solución de fachada dinámica en base a patrones de movimiento coordinados para el control solar y lumínico aplicable en Santiago de Chile</t>
  </si>
  <si>
    <t>Newton-Picarte</t>
  </si>
  <si>
    <t>Concurso de Creación y Cultura Artística - Vicerrectoría de Investigación UC</t>
  </si>
  <si>
    <t>Postulación de estancias de Tierra del Fuego a la categoría de Monumentos Nacionales</t>
  </si>
  <si>
    <t>CORFO / CODELCO</t>
  </si>
  <si>
    <t>Diversificación productiva de la cuenca del rio Salado y plan integrado de Diego de Almagro</t>
  </si>
  <si>
    <t>AULAB-Laboratorio de Gobierno</t>
  </si>
  <si>
    <t>Levanta Tu Casa</t>
  </si>
  <si>
    <t>Estudio experimental de muros de albañilería simple reforzados con la técnica bed joint structural repointing</t>
  </si>
  <si>
    <t>CORFO - Iniciativas de Fomento Integradas (IFI)</t>
  </si>
  <si>
    <t>Barrios eco- sustentables: solución de viviendas sociales industrializadas para la reconstrucción de Atacama</t>
  </si>
  <si>
    <t>CORFO - Programa de Difusión Tecnológica (PDT)</t>
  </si>
  <si>
    <t>Solución de viviendas industrializadas en madera-ingeniería para empresas constructoras y montajistas.</t>
  </si>
  <si>
    <t>Coreographies (Coreografias) / Participación en la 4ta Trienal de Arquitectura de Lisboa</t>
  </si>
  <si>
    <t>REPRESENTACIÓN ARQUITECTÓNICA</t>
  </si>
  <si>
    <t>TEORÍA E HISTORIA DE LA ARQUITECTURA</t>
  </si>
  <si>
    <t>MONTO FINANCIAMIENTO</t>
  </si>
  <si>
    <t>PAISAJE Y TERRITORIO</t>
  </si>
  <si>
    <t>MATERIALES, SISTEMAS Y COMPONENTES</t>
  </si>
  <si>
    <t>CONSTRUCCIÓN SUSTENTABLE</t>
  </si>
  <si>
    <t>MOVILIDAD E INFRAESTRUCTURA</t>
  </si>
  <si>
    <t>VIVIENDA Y HABITABILIDAD</t>
  </si>
  <si>
    <t>Desarrollo de cubiertas vegetales de edificios para la mitigación de la contaminación atmosférica urbana a través de la captura de material particulado en clima semiárido</t>
  </si>
  <si>
    <t>MORFOLOGÍA URBANA</t>
  </si>
  <si>
    <t>Institut pour la ville en mouvement</t>
  </si>
  <si>
    <t>Passages: espaces transitionnels du XXIème siècle</t>
  </si>
  <si>
    <t>Concurso de Creación y Cultura Artística - VRI UC</t>
  </si>
  <si>
    <t>Concurso de Investigación Interdisciplinaria - VRI UC</t>
  </si>
  <si>
    <t>PATRIMONIO ARQUITECTÓNICO</t>
  </si>
  <si>
    <t>Licitación Ministerio de Obras Públicas</t>
  </si>
  <si>
    <t>Diseño: restauración nueve ascensores de Valparaíso</t>
  </si>
  <si>
    <t>Concurso Propuestas para Chile - Políticas Públicas UC</t>
  </si>
  <si>
    <t>Densificación Residencial e Integración Social en Torno a Estaciones de Transporte Masivo</t>
  </si>
  <si>
    <t>Fondo Nacional de Investigación y Desarrollo en Salud (FONIS) - CONICYT</t>
  </si>
  <si>
    <t>Caracterización de los usuarios de los gimnasios al aire libre en la ciudad de Santiago</t>
  </si>
  <si>
    <t>PERSONAS Y ENTORNOS</t>
  </si>
  <si>
    <t>Arquitectura del Paisaje y Proyecto de Ciudad: estrategia y gestión en Santiago, 1851-1941</t>
  </si>
  <si>
    <t>Concurso PUENTE - VRI UC</t>
  </si>
  <si>
    <t>SANTIAGO</t>
  </si>
  <si>
    <t>MAPOCHO 42 K / Etapa II</t>
  </si>
  <si>
    <t>Fondart Regional - Línea Conservación y Difusión del Patrimonio Cultural</t>
  </si>
  <si>
    <t>Guía visual del patrimonio paisajístico ferroviario: Ruta trasandina Lebu-Lonquimay</t>
  </si>
  <si>
    <t>CODELCO</t>
  </si>
  <si>
    <t>GESTIÓN DE DESASTRES</t>
  </si>
  <si>
    <t>Dirección de Pastoral y Cultura Cristiana - VRI UC</t>
  </si>
  <si>
    <t>Dirección de Pastoral y Cultura Cristiana y VRI UC</t>
  </si>
  <si>
    <t xml:space="preserve">Los Jesuitas y el territorio </t>
  </si>
  <si>
    <t>"Lo bueno es eterno". Una historia cultural de la irrupción del hormigón armado y su impacto en la arquitectura y la ingeniería en Chile, 1891-1939</t>
  </si>
  <si>
    <t>Ministerio de Economía y Competitividad de España</t>
  </si>
  <si>
    <t>Recuperación y difusión de los archivos fotográficos de la arquitectura moderna para el desarrollo de un patrimonio visual operativo</t>
  </si>
  <si>
    <t>Consejo de Monumentos Nacionales</t>
  </si>
  <si>
    <t>Municipalidad de Frutillar, Fundación Plades Frutillar, Puentes UC</t>
  </si>
  <si>
    <t>Paisaje cultural y patrimonial de Frutillar</t>
  </si>
  <si>
    <t>Edificios de madera: sistemas de envolventes para construcciones de mediana altura intensivas en el uso de madera, ecológicamente sustentables y económicamente viables</t>
  </si>
  <si>
    <t>CORFO – Programa Bienes Públicos Estratégicos de alto impacto para la Competitividad</t>
  </si>
  <si>
    <t xml:space="preserve"> Evaluación y propuesta de modificación de normativa de diseño estructural para la construcción de una edificación de mediana altura en Chile con estructura en madera utilizando el sistema de marco y plataforma</t>
  </si>
  <si>
    <t>PROYECTO EARQ UC</t>
  </si>
  <si>
    <t>SI</t>
  </si>
  <si>
    <t>NO</t>
  </si>
  <si>
    <t>CLUSTER</t>
  </si>
  <si>
    <t>LA CALLE COMO PROYECTO</t>
  </si>
  <si>
    <t>CÁTEDRA DE SANTIAGO</t>
  </si>
  <si>
    <t>MAPOCHO 42K  BORDERLAB</t>
  </si>
  <si>
    <t>CRÍTICA DE ARQUITECTURA</t>
  </si>
  <si>
    <t>CLUSTER DE LA MADERA</t>
  </si>
  <si>
    <t>FACHADAS ARQUITECTÓNICAS</t>
  </si>
  <si>
    <t>EQUIPO 6</t>
  </si>
  <si>
    <t>0.Bustamante, Waldo</t>
  </si>
  <si>
    <t>0.Alonso, Pedro</t>
  </si>
  <si>
    <t>0.Encinas, Felipe</t>
  </si>
  <si>
    <t>0.Celedón, Alejandra</t>
  </si>
  <si>
    <t>0.Forray, Rosanna</t>
  </si>
  <si>
    <t>0.Garcés, Eugenio</t>
  </si>
  <si>
    <t>0.De la Cerda, Emilio</t>
  </si>
  <si>
    <t>0.Greene, Margarita</t>
  </si>
  <si>
    <t>0.Contrucci, Pablo</t>
  </si>
  <si>
    <t xml:space="preserve">0.Hecht, Romy </t>
  </si>
  <si>
    <t>0.Hidalgo, Germán</t>
  </si>
  <si>
    <t>0.Rosas, José</t>
  </si>
  <si>
    <t xml:space="preserve">0.Strabucchi, Wren </t>
  </si>
  <si>
    <t>0.Saavedra, Christian</t>
  </si>
  <si>
    <t>0.Hurtubia, Ricardo</t>
  </si>
  <si>
    <t>0.Iturriaga, Sandra</t>
  </si>
  <si>
    <t>0.Baixas, Juan Ignacio</t>
  </si>
  <si>
    <t>0.Mondragón, Hugo</t>
  </si>
  <si>
    <t>0.Cortés, Macarena</t>
  </si>
  <si>
    <t>0.Bonomo, Umberto</t>
  </si>
  <si>
    <t xml:space="preserve">0.Gambarra, Thaise </t>
  </si>
  <si>
    <t>0.Moris, Roberto</t>
  </si>
  <si>
    <t>0.Ojeda, Juan Eduardo</t>
  </si>
  <si>
    <t>0.Pérez, Fernando</t>
  </si>
  <si>
    <t>0.Pérez, Elvira</t>
  </si>
  <si>
    <t>0.Vásquez, Claudio</t>
  </si>
  <si>
    <t>0.Quintana, Francisco</t>
  </si>
  <si>
    <t>0.Quintanilla, José</t>
  </si>
  <si>
    <t>0.Portal, Fernando</t>
  </si>
  <si>
    <t>0.Strabucchi, Wren</t>
  </si>
  <si>
    <t>0.Bannen, Pedro</t>
  </si>
  <si>
    <t>0.Sandoval, Cristián</t>
  </si>
  <si>
    <t>0.Saravia, Gloria</t>
  </si>
  <si>
    <t>0.Torrent, Horacio</t>
  </si>
  <si>
    <t>0.Ugarte, Juan José</t>
  </si>
  <si>
    <t>0.D’Alencon, Renato</t>
  </si>
  <si>
    <t>0.Molinos, María</t>
  </si>
  <si>
    <t>1.Chiang, Luciano (Ingeniería UC)</t>
  </si>
  <si>
    <t>1.Fritz, Alexander (Construcción Civil UC)</t>
  </si>
  <si>
    <t>1.Letelier, Karis (CIM UC)</t>
  </si>
  <si>
    <t>1.Cid, Allan (CIM UC)</t>
  </si>
  <si>
    <t>1.Victorero, Felipe (CIM UC)</t>
  </si>
  <si>
    <t>1.Aguilera, María Inés (CIM UC)</t>
  </si>
  <si>
    <t>1.Guarda, José Francisco (CIM UC)</t>
  </si>
  <si>
    <t>1.Santa María, Hernán (Ingeniería UC)</t>
  </si>
  <si>
    <t>1.Almazán, José Luis (Ingeniería UC)</t>
  </si>
  <si>
    <t>1.Rodríguez, Gonzalo (Construcción Civil UC)</t>
  </si>
  <si>
    <t>1.Brañes, María José (Letras UC)</t>
  </si>
  <si>
    <t>1.Palmarola, Hugo (Diseño UC)</t>
  </si>
  <si>
    <t>1.Link, Felipe (Estudios Urbanos UC)</t>
  </si>
  <si>
    <t>1.Bergamini, Kay (Estudios Urbanos UC)</t>
  </si>
  <si>
    <t>1.Ortúzar, Juan de Dios (Ingeniería UC)</t>
  </si>
  <si>
    <t>1.Vera, Sergio (Ingeniería UC)</t>
  </si>
  <si>
    <t>1.Gironás, Jorge (Ingeniería UC)</t>
  </si>
  <si>
    <t>1.Jorquera, Héctor (Ingeniería UC)</t>
  </si>
  <si>
    <t>1.Leiva, Eduardo (Química UC)</t>
  </si>
  <si>
    <t>2.Tyler, Nick  (UCL Reino Unido)</t>
  </si>
  <si>
    <t>2.Oteíza, Samuel (U. Magallanes)</t>
  </si>
  <si>
    <t>2.Mora, Rodrigo (UDP)</t>
  </si>
  <si>
    <t>2.Weisstaub, Gerardo (Uch)</t>
  </si>
  <si>
    <t>2.Valdés, Catalina (UAH)</t>
  </si>
  <si>
    <t>2.Booth, Rodrigo  (Uch)</t>
  </si>
  <si>
    <t>2.Waldheim, Charles (Harvard)</t>
  </si>
  <si>
    <t>2.Restrepo, Camilo (EAFIT)</t>
  </si>
  <si>
    <t>2.Sordi, Jeannette (UAI)</t>
  </si>
  <si>
    <t>2.Vera, Felipe (UAI)</t>
  </si>
  <si>
    <t>2.Viegas, Fernando (Escola da Cidade)</t>
  </si>
  <si>
    <t>2.Bobadilla, Ariel (UBB)</t>
  </si>
  <si>
    <t>2.Opazo, Alex (UBB)</t>
  </si>
  <si>
    <t>2.Salinas, Angela (UBB)</t>
  </si>
  <si>
    <t>2.Instituto Fraunhoffer</t>
  </si>
  <si>
    <t>EQUIPO 7</t>
  </si>
  <si>
    <t>EQUIPO 8</t>
  </si>
  <si>
    <t>EQUIPO 9</t>
  </si>
  <si>
    <t>EQUIPO 10</t>
  </si>
  <si>
    <t>EQUIPO 11</t>
  </si>
  <si>
    <t>EQUIPO 12</t>
  </si>
  <si>
    <t>3.Wanitrub, Nathan</t>
  </si>
  <si>
    <t>3.Ibieta, Paulina</t>
  </si>
  <si>
    <t>3.Croxatto, Francisco</t>
  </si>
  <si>
    <t>3.Alarcón, Matías (ARQ UC)</t>
  </si>
  <si>
    <t>3.Echaurren, Juan (ARQ UC)</t>
  </si>
  <si>
    <t>3.Fuhrhop, Cristian (ARQ UC)</t>
  </si>
  <si>
    <t>3.Insunza, Javier (ARQ UC)</t>
  </si>
  <si>
    <t>3.Quinteros, Leonardo (ARQ UCh)</t>
  </si>
  <si>
    <t>0.Figueroa, Cristhian</t>
  </si>
  <si>
    <t>PATRIMONIO MODERNO Y CIUDAD</t>
  </si>
  <si>
    <t>ESTADO DE EXCEPCIÓN</t>
  </si>
  <si>
    <t>El proyecto desarrolla un modelo de acoplamiento validado experimentalmente, que representa y calcula la transmisión solar y lumínica a través de fachadas complejas, para determinar simultáneamente el desempeño térmico y lumínico del edificio. Usando el modelo, se aplica una metodología de optimización para diseño de fachadas de edificios de oficina.</t>
  </si>
  <si>
    <t xml:space="preserve">El objetivo es desarrollar un modelo validado de transferencia de calor y humedad para techos y muros verdes de edificios. Será utilizado para un estudio paramétrico que entregue información sobre los principales parámetros de techos y muros verdes que influencian el consumo de energía de edificios industriales en climas semiáridos. </t>
  </si>
  <si>
    <t>Chile no ha tenido una verdadera política de vivienda, las estrategias y retóricas adoptadas han sido una respuesta a la ideología económica del momento. Esta investigación pretende ofrecer un registro histórico donde esta hipótesis pueda ponerse a prueba, utilizando la década de los ochenta como territorio (o laboratorio) de prueba.</t>
  </si>
  <si>
    <t xml:space="preserve">La hipótesis de este proyecto plantea que se podría obtener mejoras significativas en el desempeño energético y ambiental de viviendas del mercado inmobiliario en la medida que, tanto la oferta como la demanda, puedan avanzar paralelamente en el posicionamiento efectivo de los atributos de eficiencia energética y sostenibilidad. </t>
  </si>
  <si>
    <t>El objetivo es ampliar el conocimiento sobre la historia del desarrollo tecnológico en Chile, vinculada a la recepción y difusión de tecnología e infraestructura estadounidense y soviética entre el año 1955 y la llegada a la luna en 1969, considerando la relevancia estratégico/científica de Chile para EE.UU. y la URSS.</t>
  </si>
  <si>
    <t>Se estudian las múltiples formas en que las barreras espaciales heredadas del urbanismo funcionalista se presentan como un obstáculo a la movilidad cotidiana en el espacio urbano contemporáneo; se propone el concepto de "pasaje" y "espacio de transición" como hilo conductor para explorar modos de rearticulación de la ciudad fragmentada.</t>
  </si>
  <si>
    <t>En este proyecto la Escuela de Arquitectura UC trabajará en conjunto con Municipalidades de la Región Metropolitana (Santiago, San Miguel, La Cisterna, El Bosque, San Bernardo), la Asociación de Municipios Ciudad Sur, y la Dirección de Transporte Público Metropolitano DTPM.</t>
  </si>
  <si>
    <t>La licitación “Diseño: restauración nueve ascensores de Valparaíso”, llamada por MOP en 2014, considera la restauración de los ascensores: Concepción (1883), Cordillera (1887), Artillería (1893) Espíritu Santo (1911), Mariposas (1904), Florida (1906), Villaseca (1907), Larraín (1909) Monjas (1912).</t>
  </si>
  <si>
    <t xml:space="preserve">El proyecto tiene el propósito de elaborar las bases para la creación de un expediente con la documentación que el Consejo de Monumentos Nacionales (CMN) requiere para avanzar en su declaratoria como monumentos históricos. Se propone un levantamiento histórico, descripción crítica, análisis formales, funcionales y materiales de las estancias seleccionadas. </t>
  </si>
  <si>
    <t>El proyecto plantea investigar el complejo tema de densificación e integración socio-espacial urbana, con miras a desarrollar instrumentos de política pública que posibiliten promover la densificación habitacional en torno a estaciones de Metro, incluyendo viviendas subsidiables, con el fin de promover mayor integración socio espacial.</t>
  </si>
  <si>
    <t xml:space="preserve">Los objetivos de la investigación son caracterizar la población objetivo y las características urbanas de los entornos de las estaciones de Metro y corredores de Transantiago, y diseñar instrumentos de gestión y estrategias de incentivo, para apoyar la densificación de sectores aledaños a la red de transporte masivo de Santiago. </t>
  </si>
  <si>
    <t>Aporta a la comprensión histórica del rol del proyecto de arquitectura del paisaje como dispositivo de ordenación territorial que determinó la consolidación urbana de Santiago en el siglo XX. Se investigarán estrategias de gestores urbanos que, entre 1851-1941, establecieron al proyecto de paisaje como medio para definir la ciudad.</t>
  </si>
  <si>
    <t xml:space="preserve">A partir de 1831 se idean, gestan y materializan en Santiago proyectos de paisaje a gran escala que, operando como alternativas a una planificación institucional siempre buscada, pero sólo definida a partir de 1939, guiaron la transformación de la ciudad desde mediados del siglo XIX hasta mediados del siglo XX. </t>
  </si>
  <si>
    <t>La investigación indaga en la forma de Santiago a mediados del siglo XIX a partir del estudio de documentos generados por la expedición astronómica norteamericana al mando de James Melville Gilliss entre 1849 y 1852. Estas fuentes se analizarán para generar un plano que refleje la situación de la capital.</t>
  </si>
  <si>
    <t>Esta investigación se enfoca en comprender y medir cómo la percepción de los atributos cualitativos de los objetos, en particular elementos del espacio urbano, afecta el comportamiento de los usuarios. Para lograr este objetivo, se desarrolla un marco de modelación matemática del comportamiento y la percepción.</t>
  </si>
  <si>
    <t xml:space="preserve">Tiene como objetivo realizar un estudio para el acondicionamiento de las riberas del río Mapocho como un gran Cicloparque continuo de uso público y esparcimiento. Este recorrido conectaría todos los parques y áreas verdes existentes y potenciales en una continuidad paisajista que acompañe al torrente a lo largo 42 Km. </t>
  </si>
  <si>
    <t>Este proyecto busca poner en valor la ruta ferroviaria Lebu-Lonquimay, pensada originalmente como Ruta Trasandina. Esta Ruta que tardó casi 70 años en consolidarse, presenta hoy una notable situación para ser descubierta en los 333 km que recorre, a partir de los tres tramos que conforman este Atlas.</t>
  </si>
  <si>
    <t xml:space="preserve">Durante las últimas dos décadas la arquitectura chilena ha producido cuantiosas obras reconocidas a nivel nacional e internacional, con importante difusión. Sin embargo, ejercicios críticos en torno a estas han sido escasos. Esta investigación propone realizar un análisis para construir un "orden del discurso", analizando fuentes documentales y obras representativas. </t>
  </si>
  <si>
    <t>Desarrollo de metodología ad hoc para cálculo de capacidad de carga de Isla de Pascua. Bajo un modelo de involucramiento comunitario efectivo y vinculante.</t>
  </si>
  <si>
    <t>Desarrollo de propuestas de recuperación en el ámbito de la emergencia y la reconstrucción. Metodología de generación de Plan de Reconstrucción. Estudio de Riesgos para localidades afectadas.</t>
  </si>
  <si>
    <t>Análisis de brechas de desarrollo productivo ante escenarios de desaceleración económica y caída de la minería. Propuesta de diversificación productiva en proceso de reconstrucción postcatástrofe.</t>
  </si>
  <si>
    <t>Estudiantes de la PUC y la UCh proponen una solución constructiva simple a partir de un módulo estructural, con materiales disponibles en todas las barracas y ferreterías de Chile. Son viviendas progresivas que comienzan de 28 m2, pudiendo crecer a 43 m2; y proponen un sistema de eficiencia energética pasivo.</t>
  </si>
  <si>
    <t>El proyecto Coreographies, busca presentar la construcción conceptual de los lugares de construcción, en su dimensión política y cultural. La comparación critica de películas y animaciones infantiles realizadas en EE.UU. y la URRS entre 1930 y 1980, muestra que esos sitios son lugares donde ideología e imaginación se combinan.</t>
  </si>
  <si>
    <t>El proyecto pretende profundizar a una nueva escala, tres casos emblemáticos dentro del sistema de localizaciones jesuitas: en torno a Valparaíso/Santiago y sus inmediaciones, Concepción y la Araucanía, y las misiones circulares de Chiloé. El proyecto busca explicar cómo se manifiesta la relación fe y mundo en el territorio.</t>
  </si>
  <si>
    <t>El objetivo de la investigación es realizar un primer registro de las posesiones territoriales de los jesuitas en Chile y localizar dicho patrimonio en el territorio chileno con el fin de comprender las consecuencias de su distribución espacial.</t>
  </si>
  <si>
    <t>La investigación estudiará los mecanismos por los cuáles el hormigón armado fue posicionándose en la práctica de la arquitectura y la ingeniería modernas. Proponemos que en torno al hormigón armado se articuló un sistema socio-técnico que para ser instalado debió resistir una serie de controversias en que participaron diversos actores.</t>
  </si>
  <si>
    <t xml:space="preserve">El Departamento de Arquitectura del Paisaje de Harvard GSD en colaboración con universidades e instituciones locales de América Latina, desarrollará un proyecto de investigación para estudiar el urbanismo del paisaje en varias ciudades latinoamericanas y así generar debate sobre el potencial para el desarrollo urbano sostenible en la región. </t>
  </si>
  <si>
    <t>El proyecto se propone la recuperación y difusión de archivos fotográficos especializados en arquitectura en América Latina. Sobre la base de este patrimonio arquitectónico y su referente visual se evaluará la relación de la obra arquitectónica con la imagen que la difunde para deslindar los valores de cada una.</t>
  </si>
  <si>
    <t>Con los objetivos de documentar, analizar y difundir la producción del Grupo de Diseño Industrial - liderado por Gui Bonsiepe, y alojado en el INTEC entre 1970 y septiembre 1973 - la investigación busca profundizar en las condiciones de desarrollo disciplinar del diseño industrial en América Latina y en Chile.</t>
  </si>
  <si>
    <t>El objetivo es identificar la idea de “ciudad moderna” de Karl Brunner que encarna El Plano Oficial de Urbanización de Santiago de 1939, como documento gráfico relevante para comprender proyectos, cambios y continuidades que la ciudad registra hasta 1989 y desagregar analíticamente las acciones "prescriptivas" y “predictivas", contenidas en él.</t>
  </si>
  <si>
    <t xml:space="preserve">Estudio del efecto de la técnica “bed joint structural repointing” en el comportamiento a corte de paneles de mampostería simple con juntas de mortero de cal, tipo de mampostería típica de las construcciones antiguas de Santiago. </t>
  </si>
  <si>
    <t xml:space="preserve">El proyecto desde una lectura del paisaje basada en tres líneas de trabajo, propone componer un imaginario del paisaje cultural y patrimonial de la Comuna de Frutillar, en el sur de nuestro país, definiendo y visibilizando de esta manera los aspectos que configuran su identidad. </t>
  </si>
  <si>
    <t>La investigación se enfoca en las formas en que la arquitectura moderna constituyó un medio singular para la conformación de un país urbano, incorporando una nueva dimensión y carácter que denominamos “arquitectura de la gran ciudad”. Esta arquitectura no sólo se manifestó en la capital, sino también en otras ciudades.</t>
  </si>
  <si>
    <t>Diseño y ejecución prototipo de vivienda industrializadas en madera. Programa de transferencia tecnológica para generar nuevas capacidades en la Región.</t>
  </si>
  <si>
    <t xml:space="preserve">El proyecto desarrolla un diseño replicable para la construcción de barrios eco sustentables a nivel nacional, a partir de viviendas industrializadas en madera, que entreguen una respuesta efectiva a las empresas prefabricadoras, constructoras y montajistas. La solución es de alta eficiencia energética, y mayor superficie que el estándar actual. </t>
  </si>
  <si>
    <t>Investigación sobre las cualidades geométricas y materiales que deben poseer los componentes de protección solar de una fachada para obtener buen desempeño en transmisión lumínica y radiación solar en condiciones meteorológicas y climáticas de Santiago; se propone la solución “fachada variable”, sistema de fachada con componentes de protección solar reactivos.</t>
  </si>
  <si>
    <t>El proyecto propone desarrollar innovadores sistemas de muros de envolventes para edificación de mediana altura en madera (hasta 6 pisos), con atributos de eficiencia energética y sustentabilidad certificados, para atender necesidades del mercado de la construcción sustentable y reducir el consumo energético y la emisión de gases efecto invernadero.</t>
  </si>
  <si>
    <t>Este proyecto pretende cubrir las brechas normativas y de conocimiento que impiden potenciar la edificación en madera en altura, generando un bien público que considere tanto aspectos estructurales como económicos. Se espera generar una propuesta de modificación de normativa que habilite la construcción de edificios de 5 o más pisos.</t>
  </si>
  <si>
    <t>REFERENCIA IMAGEN</t>
  </si>
  <si>
    <t>El espacio visto desde Chile: episodios de la Guerra Fría en la cultura científica y tecnológica de observación del cielo (1955-1969)</t>
  </si>
  <si>
    <t>Modelling heat and mass transfer through green roofs and living walls for the assessment of their influence on the energy consumption of industrial buildings in semiarid climates</t>
  </si>
  <si>
    <t>Modelos de gestión para la recuperación postcatástrofe. Caso Reconstrucción de Provincia de Chañaral, Región de Atacama</t>
  </si>
  <si>
    <t>Los Jesuitas y el territorio II: fe, mundo y misión en Chile Colonial​. ​Santiago/Valparaíso, Concepción y Chiloé.</t>
  </si>
  <si>
    <t>Santiago 1939. La idea de la ciudad moderna de Karl Brunner y el plano oficial de urbanización de Santiago en sus 50 años de vigencia</t>
  </si>
  <si>
    <t>Economía Política y Retóricas de Vivienda: estrategias arquitectónicas y políticas urbanas para la vivienda en la década del ochenta en Chile</t>
  </si>
  <si>
    <t>Transitions between public transport and public space: designing bus stops and transfer stations from pedestrians comfort perspective</t>
  </si>
  <si>
    <t>RESENA</t>
  </si>
  <si>
    <t>DURACION</t>
  </si>
  <si>
    <t>PUBLICACIONES</t>
  </si>
  <si>
    <t>TESIS</t>
  </si>
  <si>
    <t>A. TERMINO</t>
  </si>
  <si>
    <t>A. INICIO</t>
  </si>
  <si>
    <t>2_Alonso.png</t>
  </si>
  <si>
    <t>4_Vera.png</t>
  </si>
  <si>
    <t>8_Encinas.png</t>
  </si>
  <si>
    <t>9_Forray.png</t>
  </si>
  <si>
    <t>11_Garces.png</t>
  </si>
  <si>
    <t>12_Garces.png</t>
  </si>
  <si>
    <t>14_Greene.png</t>
  </si>
  <si>
    <t>18_Hidalgo.png</t>
  </si>
  <si>
    <t>19_Hurtubia.png</t>
  </si>
  <si>
    <t>20_Iturriaga.png</t>
  </si>
  <si>
    <t>21_Iturriaga.png</t>
  </si>
  <si>
    <t>23_Moris.png</t>
  </si>
  <si>
    <t>25_Moris.png</t>
  </si>
  <si>
    <t>26_Ojeda.png</t>
  </si>
  <si>
    <t>27_Palmarola.png</t>
  </si>
  <si>
    <t>31_Quintana.png</t>
  </si>
  <si>
    <t>32_Quintanilla.png</t>
  </si>
  <si>
    <t>34_Rosas.png</t>
  </si>
  <si>
    <t>36_Saravia.png</t>
  </si>
  <si>
    <t>37_Torrent.png</t>
  </si>
  <si>
    <t>40_Ugarte.png</t>
  </si>
  <si>
    <t>41_Ugarte.png</t>
  </si>
  <si>
    <t>42_Vasquez.png</t>
  </si>
  <si>
    <t>empty.png</t>
  </si>
  <si>
    <t>ID</t>
  </si>
  <si>
    <t>INTEGRANTES</t>
  </si>
  <si>
    <t>David Rockefeller Center for Latin American Studies - Collaborative Research 2015</t>
  </si>
  <si>
    <t>Design Latin America: Landscape as Urbanism</t>
  </si>
  <si>
    <t>URL</t>
  </si>
  <si>
    <t>REDIRECT</t>
  </si>
  <si>
    <t>PONDERACION</t>
  </si>
  <si>
    <t>http://fadeu.uc.cl/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</si>
</sst>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0" x14ac:knownFonts="1">
    <font>
      <sz val="12"/>
      <color theme="1"/>
      <name val="Calibri"/>
      <family val="2"/>
      <scheme val="minor"/>
    </font>
    <font>
      <sz val="9"/>
      <color rgb="FF000000"/>
      <name val="Arial"/>
      <family val="2"/>
    </font>
    <font>
      <sz val="9"/>
      <name val="Arial"/>
      <family val="2"/>
    </font>
    <font>
      <u/>
      <sz val="12"/>
      <color theme="10"/>
      <name val="Calibri"/>
      <family val="2"/>
      <scheme val="minor"/>
    </font>
    <font>
      <u/>
      <sz val="12"/>
      <color theme="11"/>
      <name val="Calibri"/>
      <family val="2"/>
      <scheme val="minor"/>
    </font>
    <font>
      <sz val="9"/>
      <color theme="0"/>
      <name val="Arial"/>
      <family val="2"/>
    </font>
    <font>
      <sz val="10"/>
      <color theme="1"/>
      <name val="Arial"/>
      <family val="2"/>
    </font>
    <font>
      <sz val="9"/>
      <color rgb="FFFF0000"/>
      <name val="Arial"/>
      <family val="2"/>
    </font>
    <font>
      <sz val="9"/>
      <color rgb="FF000000"/>
      <name val="Arial"/>
    </font>
    <font>
      <sz val="9"/>
      <color theme="0"/>
      <name val="Arial"/>
    </font>
  </fonts>
  <fills count="9">
    <fill>
      <patternFill patternType="none"/>
    </fill>
    <fill>
      <patternFill patternType="gray125"/>
    </fill>
    <fill>
      <patternFill patternType="solid">
        <fgColor theme="6" tint="0.59999389629810485"/>
        <bgColor indexed="64"/>
      </patternFill>
    </fill>
    <fill>
      <patternFill patternType="solid">
        <fgColor rgb="FFD8E4BC"/>
        <bgColor rgb="FF000000"/>
      </patternFill>
    </fill>
    <fill>
      <patternFill patternType="solid">
        <fgColor theme="8" tint="0.59999389629810485"/>
        <bgColor indexed="64"/>
      </patternFill>
    </fill>
    <fill>
      <patternFill patternType="solid">
        <fgColor theme="9" tint="0.59999389629810485"/>
        <bgColor indexed="64"/>
      </patternFill>
    </fill>
    <fill>
      <patternFill patternType="solid">
        <fgColor rgb="FFB7DEE8"/>
        <bgColor rgb="FF000000"/>
      </patternFill>
    </fill>
    <fill>
      <patternFill patternType="solid">
        <fgColor rgb="FFFCD5B4"/>
        <bgColor rgb="FF000000"/>
      </patternFill>
    </fill>
    <fill>
      <patternFill patternType="solid">
        <fgColor theme="7"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4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6" fillId="0" borderId="0" xfId="0" applyFont="1"/>
    <xf numFmtId="0" fontId="6" fillId="0" borderId="0" xfId="0" applyFont="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7"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2" fillId="0" borderId="1" xfId="0" applyFont="1" applyBorder="1" applyAlignment="1">
      <alignment horizontal="center" wrapText="1"/>
    </xf>
    <xf numFmtId="0" fontId="1" fillId="7"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4" borderId="5"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9" fillId="0" borderId="3" xfId="0" applyFont="1" applyBorder="1" applyAlignment="1">
      <alignment horizontal="center" vertical="center" wrapText="1"/>
    </xf>
    <xf numFmtId="2" fontId="8" fillId="0" borderId="3"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2" fontId="8" fillId="0" borderId="7"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cellXfs>
  <cellStyles count="4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Normal" xfId="0" builtinId="0"/>
  </cellStyles>
  <dxfs count="31">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000000"/>
        <name val="Arial"/>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auto="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auto="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Arial"/>
        <scheme val="none"/>
      </font>
      <numFmt numFmtId="164" formatCode="&quot;$&quot;#,##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rgb="FF000000"/>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top style="thin">
          <color auto="1"/>
        </top>
      </border>
    </dxf>
    <dxf>
      <border diagonalUp="0" diagonalDown="0">
        <left style="thin">
          <color auto="1"/>
        </left>
        <right style="thin">
          <color auto="1"/>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center" vertical="center" textRotation="0" wrapText="1" indent="0" justifyLastLine="0" shrinkToFit="0" readingOrder="0"/>
    </dxf>
    <dxf>
      <border>
        <bottom style="thin">
          <color auto="1"/>
        </bottom>
      </border>
    </dxf>
    <dxf>
      <font>
        <b val="0"/>
        <i val="0"/>
        <strike val="0"/>
        <condense val="0"/>
        <extend val="0"/>
        <outline val="0"/>
        <shadow val="0"/>
        <u val="none"/>
        <vertAlign val="baseline"/>
        <sz val="9"/>
        <color theme="0"/>
        <name val="Arial"/>
        <scheme val="none"/>
      </font>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AG42" totalsRowShown="0" headerRowDxfId="30" dataDxfId="28" headerRowBorderDxfId="29" tableBorderDxfId="27" totalsRowBorderDxfId="26">
  <autoFilter ref="A1:AG42"/>
  <sortState ref="B2:AB43">
    <sortCondition ref="B1:B28"/>
  </sortState>
  <tableColumns count="33">
    <tableColumn id="28" name="ID" dataDxfId="25"/>
    <tableColumn id="1" name="RESPONSABLE" dataDxfId="24"/>
    <tableColumn id="2" name="EQUIPO 1" dataDxfId="23"/>
    <tableColumn id="3" name="EQUIPO 2" dataDxfId="22"/>
    <tableColumn id="4" name="EQUIPO 3" dataDxfId="21"/>
    <tableColumn id="5" name="EQUIPO 4" dataDxfId="20"/>
    <tableColumn id="6" name="EQUIPO 5" dataDxfId="19"/>
    <tableColumn id="13" name="EQUIPO 6"/>
    <tableColumn id="19" name="EQUIPO 7"/>
    <tableColumn id="22" name="EQUIPO 8"/>
    <tableColumn id="23" name="EQUIPO 9"/>
    <tableColumn id="24" name="EQUIPO 10"/>
    <tableColumn id="25" name="EQUIPO 11"/>
    <tableColumn id="26" name="EQUIPO 12"/>
    <tableColumn id="30" name="INTEGRANTES" dataDxfId="18">
      <calculatedColumnFormula>COUNTA(Tabla1[[#This Row],[RESPONSABLE]:[EQUIPO 12]])</calculatedColumnFormula>
    </tableColumn>
    <tableColumn id="7" name="FINANCIAMIENTO" dataDxfId="17"/>
    <tableColumn id="18" name="MONTO FINANCIAMIENTO" dataDxfId="16"/>
    <tableColumn id="8" name="A. INICIO" dataDxfId="15"/>
    <tableColumn id="9" name="A. TERMINO" dataDxfId="14"/>
    <tableColumn id="10" name="DURACION" dataDxfId="13"/>
    <tableColumn id="12" name="PROYECTO EARQ UC" dataDxfId="12"/>
    <tableColumn id="11" name="NOMBRE PROYECTO" dataDxfId="11"/>
    <tableColumn id="27" name="RESENA" dataDxfId="10"/>
    <tableColumn id="32" name="REDIRECT" dataDxfId="9"/>
    <tableColumn id="31" name="URL" dataDxfId="0"/>
    <tableColumn id="29" name="REFERENCIA IMAGEN" dataDxfId="8"/>
    <tableColumn id="17" name="CLUSTER" dataDxfId="7"/>
    <tableColumn id="21" name="PUBLICACIONES" dataDxfId="6"/>
    <tableColumn id="20" name="TESIS" dataDxfId="5"/>
    <tableColumn id="14" name="TEMA 1" dataDxfId="4"/>
    <tableColumn id="15" name="TEMA 2" dataDxfId="3"/>
    <tableColumn id="16" name="TEMA 3" dataDxfId="2"/>
    <tableColumn id="33" name="PONDERACION" dataDxfId="1">
      <calculatedColumnFormula>(Tabla1[[#This Row],[INTEGRANTES]]*0.1/MAX(O:O))+(Tabla1[[#This Row],[MONTO FINANCIAMIENTO]]*0.2/MAX(Q:Q))+(Tabla1[[#This Row],[DURACION]]*0.3/MAX(T:T))+(Tabla1[[#This Row],[PUBLICACIONES]]*0.3/MAX(AB:AB))+(Tabla1[[#This Row],[TESIS]]*0.1/MAX(AC:AC))</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42"/>
  <sheetViews>
    <sheetView tabSelected="1" topLeftCell="V1" zoomScale="89" zoomScaleNormal="89" workbookViewId="0">
      <selection activeCell="X3" sqref="X3"/>
    </sheetView>
  </sheetViews>
  <sheetFormatPr defaultColWidth="11" defaultRowHeight="15.75" x14ac:dyDescent="0.25"/>
  <cols>
    <col min="1" max="1" width="3.375" customWidth="1"/>
    <col min="2" max="2" width="14.125" customWidth="1"/>
    <col min="4" max="18" width="14.125" customWidth="1"/>
    <col min="19" max="22" width="11.875" customWidth="1"/>
    <col min="23" max="25" width="25.5" customWidth="1"/>
    <col min="26" max="26" width="43.875" customWidth="1"/>
    <col min="27" max="28" width="16.5" customWidth="1"/>
    <col min="29" max="30" width="14.125" customWidth="1"/>
    <col min="31" max="33" width="16.5" customWidth="1"/>
  </cols>
  <sheetData>
    <row r="1" spans="1:33" s="1" customFormat="1" ht="27.95" customHeight="1" x14ac:dyDescent="0.2">
      <c r="A1" s="3" t="s">
        <v>264</v>
      </c>
      <c r="B1" s="3" t="s">
        <v>0</v>
      </c>
      <c r="C1" s="4" t="s">
        <v>1</v>
      </c>
      <c r="D1" s="4" t="s">
        <v>2</v>
      </c>
      <c r="E1" s="4" t="s">
        <v>3</v>
      </c>
      <c r="F1" s="4" t="s">
        <v>4</v>
      </c>
      <c r="G1" s="4" t="s">
        <v>5</v>
      </c>
      <c r="H1" s="4" t="s">
        <v>99</v>
      </c>
      <c r="I1" s="4" t="s">
        <v>171</v>
      </c>
      <c r="J1" s="4" t="s">
        <v>172</v>
      </c>
      <c r="K1" s="4" t="s">
        <v>173</v>
      </c>
      <c r="L1" s="4" t="s">
        <v>174</v>
      </c>
      <c r="M1" s="4" t="s">
        <v>175</v>
      </c>
      <c r="N1" s="4" t="s">
        <v>176</v>
      </c>
      <c r="O1" s="4" t="s">
        <v>265</v>
      </c>
      <c r="P1" s="4" t="s">
        <v>6</v>
      </c>
      <c r="Q1" s="4" t="s">
        <v>49</v>
      </c>
      <c r="R1" s="4" t="s">
        <v>239</v>
      </c>
      <c r="S1" s="4" t="s">
        <v>238</v>
      </c>
      <c r="T1" s="4" t="s">
        <v>235</v>
      </c>
      <c r="U1" s="4" t="s">
        <v>89</v>
      </c>
      <c r="V1" s="4" t="s">
        <v>7</v>
      </c>
      <c r="W1" s="4" t="s">
        <v>234</v>
      </c>
      <c r="X1" s="4" t="s">
        <v>269</v>
      </c>
      <c r="Y1" s="4" t="s">
        <v>268</v>
      </c>
      <c r="Z1" s="4" t="s">
        <v>226</v>
      </c>
      <c r="AA1" s="4" t="s">
        <v>92</v>
      </c>
      <c r="AB1" s="4" t="s">
        <v>236</v>
      </c>
      <c r="AC1" s="4" t="s">
        <v>237</v>
      </c>
      <c r="AD1" s="4" t="s">
        <v>8</v>
      </c>
      <c r="AE1" s="4" t="s">
        <v>9</v>
      </c>
      <c r="AF1" s="5" t="s">
        <v>10</v>
      </c>
      <c r="AG1" s="29" t="s">
        <v>270</v>
      </c>
    </row>
    <row r="2" spans="1:33" s="2" customFormat="1" ht="120" x14ac:dyDescent="0.25">
      <c r="A2" s="6">
        <v>0</v>
      </c>
      <c r="B2" s="6" t="s">
        <v>101</v>
      </c>
      <c r="C2" s="7"/>
      <c r="D2" s="7"/>
      <c r="E2" s="7"/>
      <c r="F2" s="7"/>
      <c r="G2" s="7"/>
      <c r="H2" s="7"/>
      <c r="I2" s="7"/>
      <c r="J2" s="7"/>
      <c r="K2" s="7"/>
      <c r="L2" s="7"/>
      <c r="M2" s="7"/>
      <c r="N2" s="7"/>
      <c r="O2" s="7">
        <f>COUNTA(Tabla1[[#This Row],[RESPONSABLE]:[EQUIPO 12]])</f>
        <v>1</v>
      </c>
      <c r="P2" s="7" t="s">
        <v>11</v>
      </c>
      <c r="Q2" s="33">
        <v>53460000</v>
      </c>
      <c r="R2" s="8">
        <v>2013</v>
      </c>
      <c r="S2" s="8">
        <v>2017</v>
      </c>
      <c r="T2" s="7">
        <v>4</v>
      </c>
      <c r="U2" s="7" t="s">
        <v>90</v>
      </c>
      <c r="V2" s="7" t="s">
        <v>227</v>
      </c>
      <c r="W2" s="7" t="s">
        <v>192</v>
      </c>
      <c r="X2" s="7" t="s">
        <v>271</v>
      </c>
      <c r="Y2" s="7" t="s">
        <v>271</v>
      </c>
      <c r="Z2" s="7" t="s">
        <v>240</v>
      </c>
      <c r="AA2" s="7" t="s">
        <v>91</v>
      </c>
      <c r="AB2" s="7">
        <v>0</v>
      </c>
      <c r="AC2" s="7">
        <v>1</v>
      </c>
      <c r="AD2" s="7" t="s">
        <v>48</v>
      </c>
      <c r="AE2" s="7" t="s">
        <v>50</v>
      </c>
      <c r="AF2" s="9"/>
      <c r="AG2" s="30">
        <f>(Tabla1[[#This Row],[INTEGRANTES]]*0.1/MAX(O:O))+(Tabla1[[#This Row],[MONTO FINANCIAMIENTO]]*0.2/MAX(Q:Q))+(Tabla1[[#This Row],[DURACION]]*0.3/MAX(T:T))+(Tabla1[[#This Row],[PUBLICACIONES]]*0.3/MAX(AB:AB))+(Tabla1[[#This Row],[TESIS]]*0.1/MAX(AC:AC))</f>
        <v>0.36820953941379941</v>
      </c>
    </row>
    <row r="3" spans="1:33" s="2" customFormat="1" ht="144" x14ac:dyDescent="0.25">
      <c r="A3" s="6">
        <v>1</v>
      </c>
      <c r="B3" s="6" t="s">
        <v>100</v>
      </c>
      <c r="C3" s="7" t="s">
        <v>102</v>
      </c>
      <c r="D3" s="10" t="s">
        <v>152</v>
      </c>
      <c r="E3" s="11"/>
      <c r="F3" s="7"/>
      <c r="G3" s="7"/>
      <c r="H3" s="7"/>
      <c r="I3" s="7"/>
      <c r="J3" s="7"/>
      <c r="K3" s="7"/>
      <c r="L3" s="7"/>
      <c r="M3" s="7"/>
      <c r="N3" s="7"/>
      <c r="O3" s="7">
        <f>COUNTA(Tabla1[[#This Row],[RESPONSABLE]:[EQUIPO 12]])</f>
        <v>3</v>
      </c>
      <c r="P3" s="7" t="s">
        <v>12</v>
      </c>
      <c r="Q3" s="33">
        <v>176550000</v>
      </c>
      <c r="R3" s="8">
        <v>2014</v>
      </c>
      <c r="S3" s="8">
        <v>2018</v>
      </c>
      <c r="T3" s="7">
        <v>4</v>
      </c>
      <c r="U3" s="7" t="s">
        <v>90</v>
      </c>
      <c r="V3" s="7" t="s">
        <v>13</v>
      </c>
      <c r="W3" s="7" t="s">
        <v>188</v>
      </c>
      <c r="X3" s="7" t="s">
        <v>271</v>
      </c>
      <c r="Y3" s="7" t="s">
        <v>271</v>
      </c>
      <c r="Z3" s="7" t="s">
        <v>263</v>
      </c>
      <c r="AA3" s="7" t="s">
        <v>91</v>
      </c>
      <c r="AB3" s="7">
        <v>11</v>
      </c>
      <c r="AC3" s="7">
        <v>3</v>
      </c>
      <c r="AD3" s="7" t="s">
        <v>51</v>
      </c>
      <c r="AE3" s="7" t="s">
        <v>52</v>
      </c>
      <c r="AF3" s="9" t="s">
        <v>47</v>
      </c>
      <c r="AG3" s="31">
        <f>(Tabla1[[#This Row],[INTEGRANTES]]*0.1/MAX(O:O))+(Tabla1[[#This Row],[MONTO FINANCIAMIENTO]]*0.2/MAX(Q:Q))+(Tabla1[[#This Row],[DURACION]]*0.3/MAX(T:T))+(Tabla1[[#This Row],[PUBLICACIONES]]*0.3/MAX(AB:AB))+(Tabla1[[#This Row],[TESIS]]*0.1/MAX(AC:AC))</f>
        <v>0.71890701802293822</v>
      </c>
    </row>
    <row r="4" spans="1:33" s="2" customFormat="1" ht="168" x14ac:dyDescent="0.25">
      <c r="A4" s="6">
        <v>2</v>
      </c>
      <c r="B4" s="13" t="s">
        <v>152</v>
      </c>
      <c r="C4" s="7" t="s">
        <v>100</v>
      </c>
      <c r="D4" s="11"/>
      <c r="E4" s="11"/>
      <c r="F4" s="11"/>
      <c r="G4" s="7"/>
      <c r="H4" s="7"/>
      <c r="I4" s="7"/>
      <c r="J4" s="7"/>
      <c r="K4" s="7"/>
      <c r="L4" s="7"/>
      <c r="M4" s="7"/>
      <c r="N4" s="7"/>
      <c r="O4" s="7">
        <f>COUNTA(Tabla1[[#This Row],[RESPONSABLE]:[EQUIPO 12]])</f>
        <v>2</v>
      </c>
      <c r="P4" s="7" t="s">
        <v>12</v>
      </c>
      <c r="Q4" s="33">
        <v>0</v>
      </c>
      <c r="R4" s="8">
        <v>2015</v>
      </c>
      <c r="S4" s="8">
        <v>2018</v>
      </c>
      <c r="T4" s="7">
        <v>3</v>
      </c>
      <c r="U4" s="7" t="s">
        <v>91</v>
      </c>
      <c r="V4" s="8" t="s">
        <v>228</v>
      </c>
      <c r="W4" s="7" t="s">
        <v>189</v>
      </c>
      <c r="X4" s="7" t="s">
        <v>271</v>
      </c>
      <c r="Y4" s="7" t="s">
        <v>271</v>
      </c>
      <c r="Z4" s="7" t="s">
        <v>241</v>
      </c>
      <c r="AA4" s="8" t="s">
        <v>91</v>
      </c>
      <c r="AB4" s="8">
        <v>0</v>
      </c>
      <c r="AC4" s="8">
        <v>0</v>
      </c>
      <c r="AD4" s="7" t="s">
        <v>52</v>
      </c>
      <c r="AE4" s="7" t="s">
        <v>51</v>
      </c>
      <c r="AF4" s="9"/>
      <c r="AG4" s="31">
        <f>(Tabla1[[#This Row],[INTEGRANTES]]*0.1/MAX(O:O))+(Tabla1[[#This Row],[MONTO FINANCIAMIENTO]]*0.2/MAX(Q:Q))+(Tabla1[[#This Row],[DURACION]]*0.3/MAX(T:T))+(Tabla1[[#This Row],[PUBLICACIONES]]*0.3/MAX(AB:AB))+(Tabla1[[#This Row],[TESIS]]*0.1/MAX(AC:AC))</f>
        <v>0.2583333333333333</v>
      </c>
    </row>
    <row r="5" spans="1:33" s="2" customFormat="1" ht="156" x14ac:dyDescent="0.25">
      <c r="A5" s="6">
        <v>3</v>
      </c>
      <c r="B5" s="14" t="s">
        <v>152</v>
      </c>
      <c r="C5" s="7" t="s">
        <v>100</v>
      </c>
      <c r="D5" s="10" t="s">
        <v>153</v>
      </c>
      <c r="E5" s="10" t="s">
        <v>154</v>
      </c>
      <c r="F5" s="10" t="s">
        <v>155</v>
      </c>
      <c r="G5" s="7"/>
      <c r="H5" s="7"/>
      <c r="I5" s="7"/>
      <c r="J5" s="7"/>
      <c r="K5" s="7"/>
      <c r="L5" s="7"/>
      <c r="M5" s="7"/>
      <c r="N5" s="7"/>
      <c r="O5" s="7">
        <f>COUNTA(Tabla1[[#This Row],[RESPONSABLE]:[EQUIPO 12]])</f>
        <v>5</v>
      </c>
      <c r="P5" s="7" t="s">
        <v>32</v>
      </c>
      <c r="Q5" s="33">
        <v>149997000</v>
      </c>
      <c r="R5" s="8">
        <v>2016</v>
      </c>
      <c r="S5" s="8">
        <v>2017</v>
      </c>
      <c r="T5" s="7">
        <v>1</v>
      </c>
      <c r="U5" s="7" t="s">
        <v>91</v>
      </c>
      <c r="V5" s="8" t="s">
        <v>55</v>
      </c>
      <c r="W5" s="8"/>
      <c r="X5" s="7" t="s">
        <v>271</v>
      </c>
      <c r="Y5" s="7" t="s">
        <v>271</v>
      </c>
      <c r="Z5" s="7" t="s">
        <v>241</v>
      </c>
      <c r="AA5" s="8" t="s">
        <v>91</v>
      </c>
      <c r="AB5" s="8">
        <v>2</v>
      </c>
      <c r="AC5" s="8">
        <v>1</v>
      </c>
      <c r="AD5" s="7" t="s">
        <v>52</v>
      </c>
      <c r="AE5" s="7" t="s">
        <v>51</v>
      </c>
      <c r="AF5" s="9"/>
      <c r="AG5" s="31">
        <f>(Tabla1[[#This Row],[INTEGRANTES]]*0.1/MAX(O:O))+(Tabla1[[#This Row],[MONTO FINANCIAMIENTO]]*0.2/MAX(Q:Q))+(Tabla1[[#This Row],[DURACION]]*0.3/MAX(T:T))+(Tabla1[[#This Row],[PUBLICACIONES]]*0.3/MAX(AB:AB))+(Tabla1[[#This Row],[TESIS]]*0.1/MAX(AC:AC))</f>
        <v>0.29530679542558297</v>
      </c>
    </row>
    <row r="6" spans="1:33" s="2" customFormat="1" ht="96" x14ac:dyDescent="0.25">
      <c r="A6" s="6">
        <v>4</v>
      </c>
      <c r="B6" s="6" t="s">
        <v>100</v>
      </c>
      <c r="C6" s="10" t="s">
        <v>152</v>
      </c>
      <c r="D6" s="7"/>
      <c r="E6" s="7"/>
      <c r="F6" s="7"/>
      <c r="G6" s="7"/>
      <c r="H6" s="7"/>
      <c r="I6" s="7"/>
      <c r="J6" s="7"/>
      <c r="K6" s="7"/>
      <c r="L6" s="7"/>
      <c r="M6" s="7"/>
      <c r="N6" s="7"/>
      <c r="O6" s="7">
        <f>COUNTA(Tabla1[[#This Row],[RESPONSABLE]:[EQUIPO 12]])</f>
        <v>2</v>
      </c>
      <c r="P6" s="7" t="s">
        <v>60</v>
      </c>
      <c r="Q6" s="34"/>
      <c r="R6" s="8">
        <v>2016</v>
      </c>
      <c r="S6" s="8">
        <v>2017</v>
      </c>
      <c r="T6" s="7">
        <v>2</v>
      </c>
      <c r="U6" s="7" t="s">
        <v>90</v>
      </c>
      <c r="V6" s="7" t="s">
        <v>23</v>
      </c>
      <c r="W6" s="11"/>
      <c r="X6" s="7" t="s">
        <v>271</v>
      </c>
      <c r="Y6" s="7" t="s">
        <v>271</v>
      </c>
      <c r="Z6" s="7" t="s">
        <v>263</v>
      </c>
      <c r="AA6" s="7" t="s">
        <v>91</v>
      </c>
      <c r="AB6" s="7">
        <v>0</v>
      </c>
      <c r="AC6" s="7">
        <v>0</v>
      </c>
      <c r="AD6" s="7" t="s">
        <v>52</v>
      </c>
      <c r="AE6" s="7" t="s">
        <v>51</v>
      </c>
      <c r="AF6" s="9" t="s">
        <v>54</v>
      </c>
      <c r="AG6" s="31">
        <f>(Tabla1[[#This Row],[INTEGRANTES]]*0.1/MAX(O:O))+(Tabla1[[#This Row],[MONTO FINANCIAMIENTO]]*0.2/MAX(Q:Q))+(Tabla1[[#This Row],[DURACION]]*0.3/MAX(T:T))+(Tabla1[[#This Row],[PUBLICACIONES]]*0.3/MAX(AB:AB))+(Tabla1[[#This Row],[TESIS]]*0.1/MAX(AC:AC))</f>
        <v>0.18333333333333332</v>
      </c>
    </row>
    <row r="7" spans="1:33" s="2" customFormat="1" ht="144" x14ac:dyDescent="0.25">
      <c r="A7" s="6">
        <v>5</v>
      </c>
      <c r="B7" s="6" t="s">
        <v>103</v>
      </c>
      <c r="C7" s="7"/>
      <c r="D7" s="7"/>
      <c r="E7" s="7"/>
      <c r="F7" s="7"/>
      <c r="G7" s="7"/>
      <c r="H7" s="7"/>
      <c r="I7" s="7"/>
      <c r="J7" s="7"/>
      <c r="K7" s="7"/>
      <c r="L7" s="7"/>
      <c r="M7" s="7"/>
      <c r="N7" s="7"/>
      <c r="O7" s="7">
        <f>COUNTA(Tabla1[[#This Row],[RESPONSABLE]:[EQUIPO 12]])</f>
        <v>1</v>
      </c>
      <c r="P7" s="7" t="s">
        <v>15</v>
      </c>
      <c r="Q7" s="34">
        <v>0</v>
      </c>
      <c r="R7" s="8">
        <v>2016</v>
      </c>
      <c r="S7" s="8">
        <v>2018</v>
      </c>
      <c r="T7" s="7">
        <v>2</v>
      </c>
      <c r="U7" s="7" t="s">
        <v>90</v>
      </c>
      <c r="V7" s="7" t="s">
        <v>232</v>
      </c>
      <c r="W7" s="7" t="s">
        <v>190</v>
      </c>
      <c r="X7" s="7" t="s">
        <v>271</v>
      </c>
      <c r="Y7" s="7" t="s">
        <v>271</v>
      </c>
      <c r="Z7" s="7" t="s">
        <v>263</v>
      </c>
      <c r="AA7" s="27" t="s">
        <v>187</v>
      </c>
      <c r="AB7" s="7">
        <v>0</v>
      </c>
      <c r="AC7" s="7">
        <v>0</v>
      </c>
      <c r="AD7" s="7" t="s">
        <v>48</v>
      </c>
      <c r="AE7" s="7" t="s">
        <v>16</v>
      </c>
      <c r="AF7" s="9" t="s">
        <v>54</v>
      </c>
      <c r="AG7" s="31">
        <f>(Tabla1[[#This Row],[INTEGRANTES]]*0.1/MAX(O:O))+(Tabla1[[#This Row],[MONTO FINANCIAMIENTO]]*0.2/MAX(Q:Q))+(Tabla1[[#This Row],[DURACION]]*0.3/MAX(T:T))+(Tabla1[[#This Row],[PUBLICACIONES]]*0.3/MAX(AB:AB))+(Tabla1[[#This Row],[TESIS]]*0.1/MAX(AC:AC))</f>
        <v>0.16666666666666666</v>
      </c>
    </row>
    <row r="8" spans="1:33" s="2" customFormat="1" ht="204" x14ac:dyDescent="0.25">
      <c r="A8" s="6">
        <v>6</v>
      </c>
      <c r="B8" s="6" t="s">
        <v>102</v>
      </c>
      <c r="C8" s="7"/>
      <c r="D8" s="7"/>
      <c r="E8" s="7"/>
      <c r="F8" s="7"/>
      <c r="G8" s="7"/>
      <c r="H8" s="7"/>
      <c r="I8" s="7"/>
      <c r="J8" s="7"/>
      <c r="K8" s="7"/>
      <c r="L8" s="7"/>
      <c r="M8" s="7"/>
      <c r="N8" s="7"/>
      <c r="O8" s="7">
        <f>COUNTA(Tabla1[[#This Row],[RESPONSABLE]:[EQUIPO 12]])</f>
        <v>1</v>
      </c>
      <c r="P8" s="7" t="s">
        <v>11</v>
      </c>
      <c r="Q8" s="33">
        <v>71407000</v>
      </c>
      <c r="R8" s="8">
        <v>2013</v>
      </c>
      <c r="S8" s="8">
        <v>2017</v>
      </c>
      <c r="T8" s="7">
        <v>4</v>
      </c>
      <c r="U8" s="7" t="s">
        <v>90</v>
      </c>
      <c r="V8" s="7" t="s">
        <v>14</v>
      </c>
      <c r="W8" s="7" t="s">
        <v>191</v>
      </c>
      <c r="X8" s="7" t="s">
        <v>271</v>
      </c>
      <c r="Y8" s="7" t="s">
        <v>271</v>
      </c>
      <c r="Z8" s="7" t="s">
        <v>242</v>
      </c>
      <c r="AA8" s="7" t="s">
        <v>91</v>
      </c>
      <c r="AB8" s="7">
        <v>6</v>
      </c>
      <c r="AC8" s="7">
        <v>2</v>
      </c>
      <c r="AD8" s="7" t="s">
        <v>52</v>
      </c>
      <c r="AE8" s="7" t="s">
        <v>54</v>
      </c>
      <c r="AF8" s="15"/>
      <c r="AG8" s="31">
        <f>(Tabla1[[#This Row],[INTEGRANTES]]*0.1/MAX(O:O))+(Tabla1[[#This Row],[MONTO FINANCIAMIENTO]]*0.2/MAX(Q:Q))+(Tabla1[[#This Row],[DURACION]]*0.3/MAX(T:T))+(Tabla1[[#This Row],[PUBLICACIONES]]*0.3/MAX(AB:AB))+(Tabla1[[#This Row],[TESIS]]*0.1/MAX(AC:AC))</f>
        <v>0.51462021912185751</v>
      </c>
    </row>
    <row r="9" spans="1:33" s="2" customFormat="1" ht="144" x14ac:dyDescent="0.25">
      <c r="A9" s="6">
        <v>7</v>
      </c>
      <c r="B9" s="16" t="s">
        <v>104</v>
      </c>
      <c r="C9" s="17" t="s">
        <v>185</v>
      </c>
      <c r="D9" s="8"/>
      <c r="E9" s="8"/>
      <c r="F9" s="8"/>
      <c r="G9" s="8"/>
      <c r="H9" s="8"/>
      <c r="I9" s="8"/>
      <c r="J9" s="8"/>
      <c r="K9" s="8"/>
      <c r="L9" s="8"/>
      <c r="M9" s="8"/>
      <c r="N9" s="8"/>
      <c r="O9" s="8">
        <f>COUNTA(Tabla1[[#This Row],[RESPONSABLE]:[EQUIPO 12]])</f>
        <v>2</v>
      </c>
      <c r="P9" s="17" t="s">
        <v>57</v>
      </c>
      <c r="Q9" s="33"/>
      <c r="R9" s="8">
        <v>2014</v>
      </c>
      <c r="S9" s="8">
        <v>2016</v>
      </c>
      <c r="T9" s="8">
        <v>2</v>
      </c>
      <c r="U9" s="8" t="s">
        <v>90</v>
      </c>
      <c r="V9" s="7" t="s">
        <v>58</v>
      </c>
      <c r="W9" s="7" t="s">
        <v>193</v>
      </c>
      <c r="X9" s="7" t="s">
        <v>271</v>
      </c>
      <c r="Y9" s="7" t="s">
        <v>271</v>
      </c>
      <c r="Z9" s="7" t="s">
        <v>243</v>
      </c>
      <c r="AA9" s="27" t="s">
        <v>93</v>
      </c>
      <c r="AB9" s="7">
        <v>3</v>
      </c>
      <c r="AC9" s="7">
        <v>0</v>
      </c>
      <c r="AD9" s="7" t="s">
        <v>20</v>
      </c>
      <c r="AE9" s="7" t="s">
        <v>53</v>
      </c>
      <c r="AF9" s="9" t="s">
        <v>56</v>
      </c>
      <c r="AG9" s="31">
        <f>(Tabla1[[#This Row],[INTEGRANTES]]*0.1/MAX(O:O))+(Tabla1[[#This Row],[MONTO FINANCIAMIENTO]]*0.2/MAX(Q:Q))+(Tabla1[[#This Row],[DURACION]]*0.3/MAX(T:T))+(Tabla1[[#This Row],[PUBLICACIONES]]*0.3/MAX(AB:AB))+(Tabla1[[#This Row],[TESIS]]*0.1/MAX(AC:AC))</f>
        <v>0.23958333333333331</v>
      </c>
    </row>
    <row r="10" spans="1:33" s="2" customFormat="1" ht="132" x14ac:dyDescent="0.25">
      <c r="A10" s="6">
        <v>8</v>
      </c>
      <c r="B10" s="16" t="s">
        <v>104</v>
      </c>
      <c r="C10" s="18" t="s">
        <v>156</v>
      </c>
      <c r="D10" s="8"/>
      <c r="E10" s="8"/>
      <c r="F10" s="8"/>
      <c r="G10" s="8"/>
      <c r="H10" s="8"/>
      <c r="I10" s="8"/>
      <c r="J10" s="8"/>
      <c r="K10" s="8"/>
      <c r="L10" s="8"/>
      <c r="M10" s="8"/>
      <c r="N10" s="8"/>
      <c r="O10" s="8">
        <f>COUNTA(Tabla1[[#This Row],[RESPONSABLE]:[EQUIPO 12]])</f>
        <v>2</v>
      </c>
      <c r="P10" s="8" t="s">
        <v>34</v>
      </c>
      <c r="Q10" s="33">
        <v>20340000</v>
      </c>
      <c r="R10" s="8">
        <v>2016</v>
      </c>
      <c r="S10" s="8">
        <v>2016</v>
      </c>
      <c r="T10" s="8">
        <v>1</v>
      </c>
      <c r="U10" s="8" t="s">
        <v>90</v>
      </c>
      <c r="V10" s="8" t="s">
        <v>233</v>
      </c>
      <c r="W10" s="8" t="s">
        <v>194</v>
      </c>
      <c r="X10" s="7" t="s">
        <v>271</v>
      </c>
      <c r="Y10" s="7" t="s">
        <v>271</v>
      </c>
      <c r="Z10" s="7" t="s">
        <v>263</v>
      </c>
      <c r="AA10" s="27" t="s">
        <v>93</v>
      </c>
      <c r="AB10" s="7">
        <v>1</v>
      </c>
      <c r="AC10" s="7">
        <v>1</v>
      </c>
      <c r="AD10" s="7" t="s">
        <v>20</v>
      </c>
      <c r="AE10" s="7" t="s">
        <v>53</v>
      </c>
      <c r="AF10" s="9" t="s">
        <v>56</v>
      </c>
      <c r="AG10" s="31">
        <f>(Tabla1[[#This Row],[INTEGRANTES]]*0.1/MAX(O:O))+(Tabla1[[#This Row],[MONTO FINANCIAMIENTO]]*0.2/MAX(Q:Q))+(Tabla1[[#This Row],[DURACION]]*0.3/MAX(T:T))+(Tabla1[[#This Row],[PUBLICACIONES]]*0.3/MAX(AB:AB))+(Tabla1[[#This Row],[TESIS]]*0.1/MAX(AC:AC))</f>
        <v>0.16218213676911108</v>
      </c>
    </row>
    <row r="11" spans="1:33" s="2" customFormat="1" ht="120" x14ac:dyDescent="0.25">
      <c r="A11" s="6">
        <v>9</v>
      </c>
      <c r="B11" s="6" t="s">
        <v>105</v>
      </c>
      <c r="C11" s="7"/>
      <c r="D11" s="11"/>
      <c r="E11" s="7"/>
      <c r="F11" s="7"/>
      <c r="G11" s="7"/>
      <c r="H11" s="7"/>
      <c r="I11" s="7"/>
      <c r="J11" s="7"/>
      <c r="K11" s="7"/>
      <c r="L11" s="7"/>
      <c r="M11" s="7"/>
      <c r="N11" s="7"/>
      <c r="O11" s="7">
        <f>COUNTA(Tabla1[[#This Row],[RESPONSABLE]:[EQUIPO 12]])</f>
        <v>1</v>
      </c>
      <c r="P11" s="7" t="s">
        <v>62</v>
      </c>
      <c r="Q11" s="33">
        <v>0</v>
      </c>
      <c r="R11" s="8">
        <v>2014</v>
      </c>
      <c r="S11" s="8">
        <v>2016</v>
      </c>
      <c r="T11" s="7">
        <v>2</v>
      </c>
      <c r="U11" s="7" t="s">
        <v>90</v>
      </c>
      <c r="V11" s="8" t="s">
        <v>63</v>
      </c>
      <c r="W11" s="8" t="s">
        <v>195</v>
      </c>
      <c r="X11" s="7" t="s">
        <v>271</v>
      </c>
      <c r="Y11" s="7" t="s">
        <v>271</v>
      </c>
      <c r="Z11" s="8" t="s">
        <v>244</v>
      </c>
      <c r="AA11" s="8" t="s">
        <v>91</v>
      </c>
      <c r="AB11" s="8">
        <v>1</v>
      </c>
      <c r="AC11" s="8">
        <v>0</v>
      </c>
      <c r="AD11" s="7" t="s">
        <v>61</v>
      </c>
      <c r="AE11" s="7" t="s">
        <v>53</v>
      </c>
      <c r="AF11" s="9" t="s">
        <v>56</v>
      </c>
      <c r="AG11" s="31">
        <f>(Tabla1[[#This Row],[INTEGRANTES]]*0.1/MAX(O:O))+(Tabla1[[#This Row],[MONTO FINANCIAMIENTO]]*0.2/MAX(Q:Q))+(Tabla1[[#This Row],[DURACION]]*0.3/MAX(T:T))+(Tabla1[[#This Row],[PUBLICACIONES]]*0.3/MAX(AB:AB))+(Tabla1[[#This Row],[TESIS]]*0.1/MAX(AC:AC))</f>
        <v>0.18541666666666665</v>
      </c>
    </row>
    <row r="12" spans="1:33" s="2" customFormat="1" ht="144" x14ac:dyDescent="0.25">
      <c r="A12" s="6">
        <v>10</v>
      </c>
      <c r="B12" s="6" t="s">
        <v>105</v>
      </c>
      <c r="C12" s="7" t="s">
        <v>106</v>
      </c>
      <c r="D12" s="19" t="s">
        <v>157</v>
      </c>
      <c r="E12" s="7"/>
      <c r="F12" s="7"/>
      <c r="G12" s="7"/>
      <c r="H12" s="7"/>
      <c r="I12" s="7"/>
      <c r="J12" s="7"/>
      <c r="K12" s="7"/>
      <c r="L12" s="7"/>
      <c r="M12" s="7"/>
      <c r="N12" s="7"/>
      <c r="O12" s="7">
        <f>COUNTA(Tabla1[[#This Row],[RESPONSABLE]:[EQUIPO 12]])</f>
        <v>3</v>
      </c>
      <c r="P12" s="7" t="s">
        <v>59</v>
      </c>
      <c r="Q12" s="33">
        <v>4130000</v>
      </c>
      <c r="R12" s="8">
        <v>2016</v>
      </c>
      <c r="S12" s="8">
        <v>2017</v>
      </c>
      <c r="T12" s="7">
        <v>1</v>
      </c>
      <c r="U12" s="7" t="s">
        <v>90</v>
      </c>
      <c r="V12" s="7" t="s">
        <v>36</v>
      </c>
      <c r="W12" s="7" t="s">
        <v>196</v>
      </c>
      <c r="X12" s="7" t="s">
        <v>271</v>
      </c>
      <c r="Y12" s="7" t="s">
        <v>271</v>
      </c>
      <c r="Z12" s="7" t="s">
        <v>245</v>
      </c>
      <c r="AA12" s="7" t="s">
        <v>91</v>
      </c>
      <c r="AB12" s="7">
        <v>4</v>
      </c>
      <c r="AC12" s="7">
        <v>0</v>
      </c>
      <c r="AD12" s="7" t="s">
        <v>61</v>
      </c>
      <c r="AE12" s="7" t="s">
        <v>50</v>
      </c>
      <c r="AF12" s="9"/>
      <c r="AG12" s="31">
        <f>(Tabla1[[#This Row],[INTEGRANTES]]*0.1/MAX(O:O))+(Tabla1[[#This Row],[MONTO FINANCIAMIENTO]]*0.2/MAX(Q:Q))+(Tabla1[[#This Row],[DURACION]]*0.3/MAX(T:T))+(Tabla1[[#This Row],[PUBLICACIONES]]*0.3/MAX(AB:AB))+(Tabla1[[#This Row],[TESIS]]*0.1/MAX(AC:AC))</f>
        <v>0.20205054366714664</v>
      </c>
    </row>
    <row r="13" spans="1:33" s="2" customFormat="1" ht="132" x14ac:dyDescent="0.25">
      <c r="A13" s="6">
        <v>11</v>
      </c>
      <c r="B13" s="6" t="s">
        <v>107</v>
      </c>
      <c r="C13" s="7" t="s">
        <v>108</v>
      </c>
      <c r="D13" s="12" t="s">
        <v>151</v>
      </c>
      <c r="E13" s="20" t="s">
        <v>158</v>
      </c>
      <c r="F13" s="7"/>
      <c r="G13" s="7"/>
      <c r="H13" s="7"/>
      <c r="I13" s="7"/>
      <c r="J13" s="7"/>
      <c r="K13" s="7"/>
      <c r="L13" s="7"/>
      <c r="M13" s="7"/>
      <c r="N13" s="7"/>
      <c r="O13" s="7">
        <f>COUNTA(Tabla1[[#This Row],[RESPONSABLE]:[EQUIPO 12]])</f>
        <v>4</v>
      </c>
      <c r="P13" s="7" t="s">
        <v>12</v>
      </c>
      <c r="Q13" s="33">
        <v>96013000</v>
      </c>
      <c r="R13" s="8">
        <v>2014</v>
      </c>
      <c r="S13" s="8">
        <v>2017</v>
      </c>
      <c r="T13" s="7">
        <v>3</v>
      </c>
      <c r="U13" s="7" t="s">
        <v>90</v>
      </c>
      <c r="V13" s="11" t="s">
        <v>17</v>
      </c>
      <c r="W13" s="7" t="s">
        <v>197</v>
      </c>
      <c r="X13" s="7" t="s">
        <v>271</v>
      </c>
      <c r="Y13" s="7" t="s">
        <v>271</v>
      </c>
      <c r="Z13" s="7" t="s">
        <v>246</v>
      </c>
      <c r="AA13" s="7" t="s">
        <v>91</v>
      </c>
      <c r="AB13" s="7">
        <v>1</v>
      </c>
      <c r="AC13" s="7">
        <v>1</v>
      </c>
      <c r="AD13" s="7" t="s">
        <v>53</v>
      </c>
      <c r="AE13" s="7" t="s">
        <v>54</v>
      </c>
      <c r="AF13" s="9" t="s">
        <v>56</v>
      </c>
      <c r="AG13" s="31">
        <f>(Tabla1[[#This Row],[INTEGRANTES]]*0.1/MAX(O:O))+(Tabla1[[#This Row],[MONTO FINANCIAMIENTO]]*0.2/MAX(Q:Q))+(Tabla1[[#This Row],[DURACION]]*0.3/MAX(T:T))+(Tabla1[[#This Row],[PUBLICACIONES]]*0.3/MAX(AB:AB))+(Tabla1[[#This Row],[TESIS]]*0.1/MAX(AC:AC))</f>
        <v>0.38308709018089138</v>
      </c>
    </row>
    <row r="14" spans="1:33" s="2" customFormat="1" ht="132" x14ac:dyDescent="0.25">
      <c r="A14" s="6">
        <v>12</v>
      </c>
      <c r="B14" s="6" t="s">
        <v>107</v>
      </c>
      <c r="C14" s="12" t="s">
        <v>151</v>
      </c>
      <c r="D14" s="11" t="s">
        <v>185</v>
      </c>
      <c r="E14" s="21" t="s">
        <v>177</v>
      </c>
      <c r="F14" s="11"/>
      <c r="G14" s="7"/>
      <c r="H14" s="7"/>
      <c r="I14" s="7"/>
      <c r="J14" s="7"/>
      <c r="K14" s="7"/>
      <c r="L14" s="7"/>
      <c r="M14" s="7"/>
      <c r="N14" s="7"/>
      <c r="O14" s="7">
        <f>COUNTA(Tabla1[[#This Row],[RESPONSABLE]:[EQUIPO 12]])</f>
        <v>4</v>
      </c>
      <c r="P14" s="7" t="s">
        <v>64</v>
      </c>
      <c r="Q14" s="33">
        <v>6000000</v>
      </c>
      <c r="R14" s="8">
        <v>2015</v>
      </c>
      <c r="S14" s="8">
        <v>2016</v>
      </c>
      <c r="T14" s="7">
        <v>1</v>
      </c>
      <c r="U14" s="7" t="s">
        <v>90</v>
      </c>
      <c r="V14" s="17" t="s">
        <v>65</v>
      </c>
      <c r="W14" s="7" t="s">
        <v>198</v>
      </c>
      <c r="X14" s="7" t="s">
        <v>271</v>
      </c>
      <c r="Y14" s="7" t="s">
        <v>271</v>
      </c>
      <c r="Z14" s="7" t="s">
        <v>246</v>
      </c>
      <c r="AA14" s="8" t="s">
        <v>91</v>
      </c>
      <c r="AB14" s="8">
        <v>2</v>
      </c>
      <c r="AC14" s="8">
        <v>0</v>
      </c>
      <c r="AD14" s="7" t="s">
        <v>53</v>
      </c>
      <c r="AE14" s="7" t="s">
        <v>54</v>
      </c>
      <c r="AF14" s="9" t="s">
        <v>56</v>
      </c>
      <c r="AG14" s="31">
        <f>(Tabla1[[#This Row],[INTEGRANTES]]*0.1/MAX(O:O))+(Tabla1[[#This Row],[MONTO FINANCIAMIENTO]]*0.2/MAX(Q:Q))+(Tabla1[[#This Row],[DURACION]]*0.3/MAX(T:T))+(Tabla1[[#This Row],[PUBLICACIONES]]*0.3/MAX(AB:AB))+(Tabla1[[#This Row],[TESIS]]*0.1/MAX(AC:AC))</f>
        <v>0.18214566473031793</v>
      </c>
    </row>
    <row r="15" spans="1:33" s="2" customFormat="1" ht="84" x14ac:dyDescent="0.2">
      <c r="A15" s="6">
        <v>13</v>
      </c>
      <c r="B15" s="22" t="s">
        <v>158</v>
      </c>
      <c r="C15" s="7" t="s">
        <v>107</v>
      </c>
      <c r="D15" s="10" t="s">
        <v>149</v>
      </c>
      <c r="E15" s="19" t="s">
        <v>159</v>
      </c>
      <c r="F15" s="7"/>
      <c r="G15" s="7"/>
      <c r="H15" s="7"/>
      <c r="I15" s="7"/>
      <c r="J15" s="7"/>
      <c r="K15" s="7"/>
      <c r="L15" s="7"/>
      <c r="M15" s="7"/>
      <c r="N15" s="7"/>
      <c r="O15" s="7">
        <f>COUNTA(Tabla1[[#This Row],[RESPONSABLE]:[EQUIPO 12]])</f>
        <v>4</v>
      </c>
      <c r="P15" s="23" t="s">
        <v>66</v>
      </c>
      <c r="Q15" s="33">
        <v>24619990</v>
      </c>
      <c r="R15" s="8">
        <v>2014</v>
      </c>
      <c r="S15" s="8">
        <v>2016</v>
      </c>
      <c r="T15" s="7">
        <v>2</v>
      </c>
      <c r="U15" s="7" t="s">
        <v>91</v>
      </c>
      <c r="V15" s="17" t="s">
        <v>67</v>
      </c>
      <c r="W15" s="17"/>
      <c r="X15" s="7" t="s">
        <v>271</v>
      </c>
      <c r="Y15" s="7" t="s">
        <v>271</v>
      </c>
      <c r="Z15" s="7" t="s">
        <v>263</v>
      </c>
      <c r="AA15" s="8" t="s">
        <v>91</v>
      </c>
      <c r="AB15" s="8">
        <v>0</v>
      </c>
      <c r="AC15" s="8">
        <v>0</v>
      </c>
      <c r="AD15" s="7" t="s">
        <v>20</v>
      </c>
      <c r="AE15" s="7" t="s">
        <v>68</v>
      </c>
      <c r="AF15" s="9"/>
      <c r="AG15" s="31">
        <f>(Tabla1[[#This Row],[INTEGRANTES]]*0.1/MAX(O:O))+(Tabla1[[#This Row],[MONTO FINANCIAMIENTO]]*0.2/MAX(Q:Q))+(Tabla1[[#This Row],[DURACION]]*0.3/MAX(T:T))+(Tabla1[[#This Row],[PUBLICACIONES]]*0.3/MAX(AB:AB))+(Tabla1[[#This Row],[TESIS]]*0.1/MAX(AC:AC))</f>
        <v>0.22889048375618554</v>
      </c>
    </row>
    <row r="16" spans="1:33" s="2" customFormat="1" ht="132" x14ac:dyDescent="0.25">
      <c r="A16" s="6">
        <v>14</v>
      </c>
      <c r="B16" s="6" t="s">
        <v>109</v>
      </c>
      <c r="C16" s="7"/>
      <c r="D16" s="7"/>
      <c r="E16" s="7"/>
      <c r="F16" s="7"/>
      <c r="G16" s="7"/>
      <c r="H16" s="7"/>
      <c r="I16" s="7"/>
      <c r="J16" s="7"/>
      <c r="K16" s="7"/>
      <c r="L16" s="7"/>
      <c r="M16" s="7"/>
      <c r="N16" s="7"/>
      <c r="O16" s="7">
        <f>COUNTA(Tabla1[[#This Row],[RESPONSABLE]:[EQUIPO 12]])</f>
        <v>1</v>
      </c>
      <c r="P16" s="7" t="s">
        <v>70</v>
      </c>
      <c r="Q16" s="33">
        <v>8000000</v>
      </c>
      <c r="R16" s="8">
        <v>2015</v>
      </c>
      <c r="S16" s="8">
        <v>2016</v>
      </c>
      <c r="T16" s="7">
        <v>1</v>
      </c>
      <c r="U16" s="7" t="s">
        <v>90</v>
      </c>
      <c r="V16" s="17" t="s">
        <v>69</v>
      </c>
      <c r="W16" s="7" t="s">
        <v>199</v>
      </c>
      <c r="X16" s="7" t="s">
        <v>271</v>
      </c>
      <c r="Y16" s="7" t="s">
        <v>271</v>
      </c>
      <c r="Z16" s="7" t="s">
        <v>263</v>
      </c>
      <c r="AA16" s="8" t="s">
        <v>91</v>
      </c>
      <c r="AB16" s="8">
        <v>0</v>
      </c>
      <c r="AC16" s="8">
        <v>0</v>
      </c>
      <c r="AD16" s="7" t="s">
        <v>50</v>
      </c>
      <c r="AE16" s="7" t="s">
        <v>48</v>
      </c>
      <c r="AF16" s="9" t="s">
        <v>56</v>
      </c>
      <c r="AG16" s="31">
        <f>(Tabla1[[#This Row],[INTEGRANTES]]*0.1/MAX(O:O))+(Tabla1[[#This Row],[MONTO FINANCIAMIENTO]]*0.2/MAX(Q:Q))+(Tabla1[[#This Row],[DURACION]]*0.3/MAX(T:T))+(Tabla1[[#This Row],[PUBLICACIONES]]*0.3/MAX(AB:AB))+(Tabla1[[#This Row],[TESIS]]*0.1/MAX(AC:AC))</f>
        <v>9.5638664084868347E-2</v>
      </c>
    </row>
    <row r="17" spans="1:33" s="2" customFormat="1" ht="120" x14ac:dyDescent="0.25">
      <c r="A17" s="6">
        <v>15</v>
      </c>
      <c r="B17" s="6" t="s">
        <v>109</v>
      </c>
      <c r="C17" s="7"/>
      <c r="D17" s="7"/>
      <c r="E17" s="7"/>
      <c r="F17" s="7"/>
      <c r="G17" s="7"/>
      <c r="H17" s="7"/>
      <c r="I17" s="7"/>
      <c r="J17" s="7"/>
      <c r="K17" s="7"/>
      <c r="L17" s="7"/>
      <c r="M17" s="7"/>
      <c r="N17" s="7"/>
      <c r="O17" s="7">
        <f>COUNTA(Tabla1[[#This Row],[RESPONSABLE]:[EQUIPO 12]])</f>
        <v>1</v>
      </c>
      <c r="P17" s="7" t="s">
        <v>12</v>
      </c>
      <c r="Q17" s="33">
        <v>119340000</v>
      </c>
      <c r="R17" s="8">
        <v>2016</v>
      </c>
      <c r="S17" s="8">
        <v>2019</v>
      </c>
      <c r="T17" s="7">
        <v>3</v>
      </c>
      <c r="U17" s="7" t="s">
        <v>90</v>
      </c>
      <c r="V17" s="11" t="s">
        <v>22</v>
      </c>
      <c r="W17" s="7" t="s">
        <v>200</v>
      </c>
      <c r="X17" s="7" t="s">
        <v>271</v>
      </c>
      <c r="Y17" s="7" t="s">
        <v>271</v>
      </c>
      <c r="Z17" s="7" t="s">
        <v>263</v>
      </c>
      <c r="AA17" s="7" t="s">
        <v>91</v>
      </c>
      <c r="AB17" s="7">
        <v>2</v>
      </c>
      <c r="AC17" s="7">
        <v>2</v>
      </c>
      <c r="AD17" s="7" t="s">
        <v>50</v>
      </c>
      <c r="AE17" s="7" t="s">
        <v>48</v>
      </c>
      <c r="AF17" s="9" t="s">
        <v>56</v>
      </c>
      <c r="AG17" s="31">
        <f>(Tabla1[[#This Row],[INTEGRANTES]]*0.1/MAX(O:O))+(Tabla1[[#This Row],[MONTO FINANCIAMIENTO]]*0.2/MAX(Q:Q))+(Tabla1[[#This Row],[DURACION]]*0.3/MAX(T:T))+(Tabla1[[#This Row],[PUBLICACIONES]]*0.3/MAX(AB:AB))+(Tabla1[[#This Row],[TESIS]]*0.1/MAX(AC:AC))</f>
        <v>0.38841893815269013</v>
      </c>
    </row>
    <row r="18" spans="1:33" s="2" customFormat="1" ht="132" x14ac:dyDescent="0.25">
      <c r="A18" s="6">
        <v>16</v>
      </c>
      <c r="B18" s="6" t="s">
        <v>110</v>
      </c>
      <c r="C18" s="7" t="s">
        <v>111</v>
      </c>
      <c r="D18" s="7" t="s">
        <v>112</v>
      </c>
      <c r="E18" s="19" t="s">
        <v>160</v>
      </c>
      <c r="F18" s="7" t="s">
        <v>113</v>
      </c>
      <c r="G18" s="19" t="s">
        <v>161</v>
      </c>
      <c r="H18" s="11"/>
      <c r="I18" s="11"/>
      <c r="J18" s="11"/>
      <c r="K18" s="11"/>
      <c r="L18" s="11"/>
      <c r="M18" s="11"/>
      <c r="N18" s="11"/>
      <c r="O18" s="11">
        <f>COUNTA(Tabla1[[#This Row],[RESPONSABLE]:[EQUIPO 12]])</f>
        <v>6</v>
      </c>
      <c r="P18" s="7" t="s">
        <v>12</v>
      </c>
      <c r="Q18" s="33">
        <v>135678000</v>
      </c>
      <c r="R18" s="8">
        <v>2015</v>
      </c>
      <c r="S18" s="8">
        <v>2018</v>
      </c>
      <c r="T18" s="7">
        <v>3</v>
      </c>
      <c r="U18" s="7" t="s">
        <v>90</v>
      </c>
      <c r="V18" s="7" t="s">
        <v>18</v>
      </c>
      <c r="W18" s="7" t="s">
        <v>201</v>
      </c>
      <c r="X18" s="7" t="s">
        <v>271</v>
      </c>
      <c r="Y18" s="7" t="s">
        <v>271</v>
      </c>
      <c r="Z18" s="7" t="s">
        <v>247</v>
      </c>
      <c r="AA18" s="27" t="s">
        <v>94</v>
      </c>
      <c r="AB18" s="7">
        <v>1</v>
      </c>
      <c r="AC18" s="7">
        <v>1</v>
      </c>
      <c r="AD18" s="7" t="s">
        <v>71</v>
      </c>
      <c r="AE18" s="7" t="s">
        <v>48</v>
      </c>
      <c r="AF18" s="9" t="s">
        <v>47</v>
      </c>
      <c r="AG18" s="31">
        <f>(Tabla1[[#This Row],[INTEGRANTES]]*0.1/MAX(O:O))+(Tabla1[[#This Row],[MONTO FINANCIAMIENTO]]*0.2/MAX(Q:Q))+(Tabla1[[#This Row],[DURACION]]*0.3/MAX(T:T))+(Tabla1[[#This Row],[PUBLICACIONES]]*0.3/MAX(AB:AB))+(Tabla1[[#This Row],[TESIS]]*0.1/MAX(AC:AC))</f>
        <v>0.43611408321334594</v>
      </c>
    </row>
    <row r="19" spans="1:33" s="2" customFormat="1" ht="132" x14ac:dyDescent="0.25">
      <c r="A19" s="6">
        <v>17</v>
      </c>
      <c r="B19" s="6" t="s">
        <v>114</v>
      </c>
      <c r="C19" s="7"/>
      <c r="D19" s="7"/>
      <c r="E19" s="7"/>
      <c r="F19" s="7"/>
      <c r="G19" s="7"/>
      <c r="H19" s="7"/>
      <c r="I19" s="7"/>
      <c r="J19" s="7"/>
      <c r="K19" s="7"/>
      <c r="L19" s="7"/>
      <c r="M19" s="7"/>
      <c r="N19" s="7"/>
      <c r="O19" s="7">
        <f>COUNTA(Tabla1[[#This Row],[RESPONSABLE]:[EQUIPO 12]])</f>
        <v>1</v>
      </c>
      <c r="P19" s="7" t="s">
        <v>11</v>
      </c>
      <c r="Q19" s="33">
        <v>49396000</v>
      </c>
      <c r="R19" s="8">
        <v>2013</v>
      </c>
      <c r="S19" s="8">
        <v>2016</v>
      </c>
      <c r="T19" s="7">
        <v>3</v>
      </c>
      <c r="U19" s="7" t="s">
        <v>90</v>
      </c>
      <c r="V19" s="7" t="s">
        <v>19</v>
      </c>
      <c r="W19" s="7" t="s">
        <v>202</v>
      </c>
      <c r="X19" s="7" t="s">
        <v>271</v>
      </c>
      <c r="Y19" s="7" t="s">
        <v>271</v>
      </c>
      <c r="Z19" s="7" t="s">
        <v>248</v>
      </c>
      <c r="AA19" s="27" t="s">
        <v>93</v>
      </c>
      <c r="AB19" s="7">
        <v>2</v>
      </c>
      <c r="AC19" s="7">
        <v>0</v>
      </c>
      <c r="AD19" s="7" t="s">
        <v>20</v>
      </c>
      <c r="AE19" s="7" t="s">
        <v>68</v>
      </c>
      <c r="AF19" s="9"/>
      <c r="AG19" s="31">
        <f>(Tabla1[[#This Row],[INTEGRANTES]]*0.1/MAX(O:O))+(Tabla1[[#This Row],[MONTO FINANCIAMIENTO]]*0.2/MAX(Q:Q))+(Tabla1[[#This Row],[DURACION]]*0.3/MAX(T:T))+(Tabla1[[#This Row],[PUBLICACIONES]]*0.3/MAX(AB:AB))+(Tabla1[[#This Row],[TESIS]]*0.1/MAX(AC:AC))</f>
        <v>0.30369176472535286</v>
      </c>
    </row>
    <row r="20" spans="1:33" s="2" customFormat="1" ht="144" x14ac:dyDescent="0.25">
      <c r="A20" s="6">
        <v>18</v>
      </c>
      <c r="B20" s="6" t="s">
        <v>115</v>
      </c>
      <c r="C20" s="7" t="s">
        <v>116</v>
      </c>
      <c r="D20" s="24" t="s">
        <v>178</v>
      </c>
      <c r="E20" s="24" t="s">
        <v>179</v>
      </c>
      <c r="F20" s="25"/>
      <c r="G20" s="25"/>
      <c r="H20" s="25"/>
      <c r="I20" s="25"/>
      <c r="J20" s="25"/>
      <c r="K20" s="25"/>
      <c r="L20" s="25"/>
      <c r="M20" s="25"/>
      <c r="N20" s="25"/>
      <c r="O20" s="25">
        <f>COUNTA(Tabla1[[#This Row],[RESPONSABLE]:[EQUIPO 12]])</f>
        <v>4</v>
      </c>
      <c r="P20" s="7" t="s">
        <v>24</v>
      </c>
      <c r="Q20" s="34">
        <v>0</v>
      </c>
      <c r="R20" s="8">
        <v>2014</v>
      </c>
      <c r="S20" s="8">
        <v>2016</v>
      </c>
      <c r="T20" s="7">
        <v>2</v>
      </c>
      <c r="U20" s="7" t="s">
        <v>90</v>
      </c>
      <c r="V20" s="7" t="s">
        <v>72</v>
      </c>
      <c r="W20" s="7" t="s">
        <v>203</v>
      </c>
      <c r="X20" s="7" t="s">
        <v>271</v>
      </c>
      <c r="Y20" s="7" t="s">
        <v>271</v>
      </c>
      <c r="Z20" s="7" t="s">
        <v>249</v>
      </c>
      <c r="AA20" s="27" t="s">
        <v>95</v>
      </c>
      <c r="AB20" s="7">
        <v>6</v>
      </c>
      <c r="AC20" s="7">
        <v>1</v>
      </c>
      <c r="AD20" s="7" t="s">
        <v>20</v>
      </c>
      <c r="AE20" s="7" t="s">
        <v>53</v>
      </c>
      <c r="AF20" s="9" t="s">
        <v>50</v>
      </c>
      <c r="AG20" s="31">
        <f>(Tabla1[[#This Row],[INTEGRANTES]]*0.1/MAX(O:O))+(Tabla1[[#This Row],[MONTO FINANCIAMIENTO]]*0.2/MAX(Q:Q))+(Tabla1[[#This Row],[DURACION]]*0.3/MAX(T:T))+(Tabla1[[#This Row],[PUBLICACIONES]]*0.3/MAX(AB:AB))+(Tabla1[[#This Row],[TESIS]]*0.1/MAX(AC:AC))</f>
        <v>0.35416666666666669</v>
      </c>
    </row>
    <row r="21" spans="1:33" s="2" customFormat="1" ht="108" x14ac:dyDescent="0.25">
      <c r="A21" s="6">
        <v>19</v>
      </c>
      <c r="B21" s="6" t="s">
        <v>115</v>
      </c>
      <c r="C21" s="11"/>
      <c r="D21" s="11"/>
      <c r="E21" s="11"/>
      <c r="F21" s="25"/>
      <c r="G21" s="25"/>
      <c r="H21" s="25"/>
      <c r="I21" s="25"/>
      <c r="J21" s="25"/>
      <c r="K21" s="25"/>
      <c r="L21" s="25"/>
      <c r="M21" s="25"/>
      <c r="N21" s="25"/>
      <c r="O21" s="25">
        <f>COUNTA(Tabla1[[#This Row],[RESPONSABLE]:[EQUIPO 12]])</f>
        <v>1</v>
      </c>
      <c r="P21" s="7" t="s">
        <v>73</v>
      </c>
      <c r="Q21" s="33">
        <v>9920000</v>
      </c>
      <c r="R21" s="8">
        <v>2015</v>
      </c>
      <c r="S21" s="8">
        <v>2016</v>
      </c>
      <c r="T21" s="7">
        <v>1</v>
      </c>
      <c r="U21" s="7" t="s">
        <v>90</v>
      </c>
      <c r="V21" s="7" t="s">
        <v>74</v>
      </c>
      <c r="W21" s="7" t="s">
        <v>204</v>
      </c>
      <c r="X21" s="7" t="s">
        <v>271</v>
      </c>
      <c r="Y21" s="7" t="s">
        <v>271</v>
      </c>
      <c r="Z21" s="7" t="s">
        <v>250</v>
      </c>
      <c r="AA21" s="7" t="s">
        <v>91</v>
      </c>
      <c r="AB21" s="7">
        <v>1</v>
      </c>
      <c r="AC21" s="7">
        <v>0</v>
      </c>
      <c r="AD21" s="7" t="s">
        <v>50</v>
      </c>
      <c r="AE21" s="7" t="s">
        <v>53</v>
      </c>
      <c r="AF21" s="9" t="s">
        <v>61</v>
      </c>
      <c r="AG21" s="31">
        <f>(Tabla1[[#This Row],[INTEGRANTES]]*0.1/MAX(O:O))+(Tabla1[[#This Row],[MONTO FINANCIAMIENTO]]*0.2/MAX(Q:Q))+(Tabla1[[#This Row],[DURACION]]*0.3/MAX(T:T))+(Tabla1[[#This Row],[PUBLICACIONES]]*0.3/MAX(AB:AB))+(Tabla1[[#This Row],[TESIS]]*0.1/MAX(AC:AC))</f>
        <v>0.11534194346523675</v>
      </c>
    </row>
    <row r="22" spans="1:33" s="2" customFormat="1" ht="144" x14ac:dyDescent="0.25">
      <c r="A22" s="6">
        <v>20</v>
      </c>
      <c r="B22" s="6" t="s">
        <v>117</v>
      </c>
      <c r="C22" s="7" t="s">
        <v>101</v>
      </c>
      <c r="D22" s="7" t="s">
        <v>118</v>
      </c>
      <c r="E22" s="7" t="s">
        <v>119</v>
      </c>
      <c r="F22" s="7" t="s">
        <v>120</v>
      </c>
      <c r="G22" s="7"/>
      <c r="H22" s="7"/>
      <c r="I22" s="7"/>
      <c r="J22" s="7"/>
      <c r="K22" s="7"/>
      <c r="L22" s="7"/>
      <c r="M22" s="7"/>
      <c r="N22" s="7"/>
      <c r="O22" s="7">
        <f>COUNTA(Tabla1[[#This Row],[RESPONSABLE]:[EQUIPO 12]])</f>
        <v>5</v>
      </c>
      <c r="P22" s="7" t="s">
        <v>25</v>
      </c>
      <c r="Q22" s="33">
        <v>25709002</v>
      </c>
      <c r="R22" s="8">
        <v>2015</v>
      </c>
      <c r="S22" s="8">
        <v>2017</v>
      </c>
      <c r="T22" s="7">
        <v>2</v>
      </c>
      <c r="U22" s="7" t="s">
        <v>90</v>
      </c>
      <c r="V22" s="7" t="s">
        <v>26</v>
      </c>
      <c r="W22" s="7" t="s">
        <v>205</v>
      </c>
      <c r="X22" s="7" t="s">
        <v>271</v>
      </c>
      <c r="Y22" s="7" t="s">
        <v>271</v>
      </c>
      <c r="Z22" s="7" t="s">
        <v>263</v>
      </c>
      <c r="AA22" s="27" t="s">
        <v>96</v>
      </c>
      <c r="AB22" s="7">
        <v>0</v>
      </c>
      <c r="AC22" s="7">
        <v>1</v>
      </c>
      <c r="AD22" s="7" t="s">
        <v>48</v>
      </c>
      <c r="AE22" s="7"/>
      <c r="AF22" s="9"/>
      <c r="AG22" s="31">
        <f>(Tabla1[[#This Row],[INTEGRANTES]]*0.1/MAX(O:O))+(Tabla1[[#This Row],[MONTO FINANCIAMIENTO]]*0.2/MAX(Q:Q))+(Tabla1[[#This Row],[DURACION]]*0.3/MAX(T:T))+(Tabla1[[#This Row],[PUBLICACIONES]]*0.3/MAX(AB:AB))+(Tabla1[[#This Row],[TESIS]]*0.1/MAX(AC:AC))</f>
        <v>0.27109784452940106</v>
      </c>
    </row>
    <row r="23" spans="1:33" s="2" customFormat="1" ht="72" x14ac:dyDescent="0.25">
      <c r="A23" s="6">
        <v>21</v>
      </c>
      <c r="B23" s="6" t="s">
        <v>121</v>
      </c>
      <c r="C23" s="10" t="s">
        <v>150</v>
      </c>
      <c r="D23" s="7"/>
      <c r="E23" s="7"/>
      <c r="F23" s="7"/>
      <c r="G23" s="7"/>
      <c r="H23" s="7"/>
      <c r="I23" s="7"/>
      <c r="J23" s="7"/>
      <c r="K23" s="7"/>
      <c r="L23" s="7"/>
      <c r="M23" s="7"/>
      <c r="N23" s="7"/>
      <c r="O23" s="7">
        <f>COUNTA(Tabla1[[#This Row],[RESPONSABLE]:[EQUIPO 12]])</f>
        <v>2</v>
      </c>
      <c r="P23" s="7" t="s">
        <v>27</v>
      </c>
      <c r="Q23" s="33">
        <v>402820000</v>
      </c>
      <c r="R23" s="8">
        <v>2016</v>
      </c>
      <c r="S23" s="8">
        <v>2017</v>
      </c>
      <c r="T23" s="7">
        <v>2</v>
      </c>
      <c r="U23" s="7" t="s">
        <v>90</v>
      </c>
      <c r="V23" s="7" t="s">
        <v>28</v>
      </c>
      <c r="W23" s="7" t="s">
        <v>206</v>
      </c>
      <c r="X23" s="7" t="s">
        <v>271</v>
      </c>
      <c r="Y23" s="7" t="s">
        <v>271</v>
      </c>
      <c r="Z23" s="7" t="s">
        <v>251</v>
      </c>
      <c r="AA23" s="7" t="s">
        <v>91</v>
      </c>
      <c r="AB23" s="7">
        <v>0</v>
      </c>
      <c r="AC23" s="7">
        <v>0</v>
      </c>
      <c r="AD23" s="7" t="s">
        <v>16</v>
      </c>
      <c r="AE23" s="7" t="s">
        <v>68</v>
      </c>
      <c r="AF23" s="7" t="s">
        <v>76</v>
      </c>
      <c r="AG23" s="31">
        <f>(Tabla1[[#This Row],[INTEGRANTES]]*0.1/MAX(O:O))+(Tabla1[[#This Row],[MONTO FINANCIAMIENTO]]*0.2/MAX(Q:Q))+(Tabla1[[#This Row],[DURACION]]*0.3/MAX(T:T))+(Tabla1[[#This Row],[PUBLICACIONES]]*0.3/MAX(AB:AB))+(Tabla1[[#This Row],[TESIS]]*0.1/MAX(AC:AC))</f>
        <v>0.3833333333333333</v>
      </c>
    </row>
    <row r="24" spans="1:33" s="2" customFormat="1" ht="120" x14ac:dyDescent="0.25">
      <c r="A24" s="6">
        <v>22</v>
      </c>
      <c r="B24" s="6" t="s">
        <v>121</v>
      </c>
      <c r="C24" s="10" t="s">
        <v>150</v>
      </c>
      <c r="D24" s="7"/>
      <c r="E24" s="7"/>
      <c r="F24" s="7"/>
      <c r="G24" s="7"/>
      <c r="H24" s="7"/>
      <c r="I24" s="7"/>
      <c r="J24" s="7"/>
      <c r="K24" s="7"/>
      <c r="L24" s="7"/>
      <c r="M24" s="7"/>
      <c r="N24" s="7"/>
      <c r="O24" s="7">
        <f>COUNTA(Tabla1[[#This Row],[RESPONSABLE]:[EQUIPO 12]])</f>
        <v>2</v>
      </c>
      <c r="P24" s="7" t="s">
        <v>75</v>
      </c>
      <c r="Q24" s="34">
        <v>0</v>
      </c>
      <c r="R24" s="8">
        <v>2015</v>
      </c>
      <c r="S24" s="8">
        <v>2016</v>
      </c>
      <c r="T24" s="7">
        <v>2</v>
      </c>
      <c r="U24" s="7" t="s">
        <v>90</v>
      </c>
      <c r="V24" s="7" t="s">
        <v>229</v>
      </c>
      <c r="W24" s="7" t="s">
        <v>207</v>
      </c>
      <c r="X24" s="7" t="s">
        <v>271</v>
      </c>
      <c r="Y24" s="7" t="s">
        <v>271</v>
      </c>
      <c r="Z24" s="7" t="s">
        <v>263</v>
      </c>
      <c r="AA24" s="7" t="s">
        <v>91</v>
      </c>
      <c r="AB24" s="7">
        <v>0</v>
      </c>
      <c r="AC24" s="7">
        <v>1</v>
      </c>
      <c r="AD24" s="7" t="s">
        <v>76</v>
      </c>
      <c r="AE24" s="7" t="s">
        <v>16</v>
      </c>
      <c r="AF24" s="9"/>
      <c r="AG24" s="31">
        <f>(Tabla1[[#This Row],[INTEGRANTES]]*0.1/MAX(O:O))+(Tabla1[[#This Row],[MONTO FINANCIAMIENTO]]*0.2/MAX(Q:Q))+(Tabla1[[#This Row],[DURACION]]*0.3/MAX(T:T))+(Tabla1[[#This Row],[PUBLICACIONES]]*0.3/MAX(AB:AB))+(Tabla1[[#This Row],[TESIS]]*0.1/MAX(AC:AC))</f>
        <v>0.20833333333333331</v>
      </c>
    </row>
    <row r="25" spans="1:33" s="2" customFormat="1" ht="84" x14ac:dyDescent="0.25">
      <c r="A25" s="6">
        <v>23</v>
      </c>
      <c r="B25" s="6" t="s">
        <v>121</v>
      </c>
      <c r="C25" s="10" t="s">
        <v>149</v>
      </c>
      <c r="D25" s="7"/>
      <c r="E25" s="7"/>
      <c r="F25" s="7"/>
      <c r="G25" s="7"/>
      <c r="H25" s="7"/>
      <c r="I25" s="7"/>
      <c r="J25" s="7"/>
      <c r="K25" s="7"/>
      <c r="L25" s="7"/>
      <c r="M25" s="7"/>
      <c r="N25" s="7"/>
      <c r="O25" s="7">
        <f>COUNTA(Tabla1[[#This Row],[RESPONSABLE]:[EQUIPO 12]])</f>
        <v>2</v>
      </c>
      <c r="P25" s="7" t="s">
        <v>37</v>
      </c>
      <c r="Q25" s="33">
        <v>107000000</v>
      </c>
      <c r="R25" s="8">
        <v>2016</v>
      </c>
      <c r="S25" s="8">
        <v>2016</v>
      </c>
      <c r="T25" s="7">
        <v>1</v>
      </c>
      <c r="U25" s="7" t="s">
        <v>90</v>
      </c>
      <c r="V25" s="7" t="s">
        <v>38</v>
      </c>
      <c r="W25" s="7" t="s">
        <v>208</v>
      </c>
      <c r="X25" s="7" t="s">
        <v>271</v>
      </c>
      <c r="Y25" s="7" t="s">
        <v>271</v>
      </c>
      <c r="Z25" s="7" t="s">
        <v>252</v>
      </c>
      <c r="AA25" s="7" t="s">
        <v>91</v>
      </c>
      <c r="AB25" s="7">
        <v>0</v>
      </c>
      <c r="AC25" s="7">
        <v>0</v>
      </c>
      <c r="AD25" s="7" t="s">
        <v>76</v>
      </c>
      <c r="AE25" s="7" t="s">
        <v>16</v>
      </c>
      <c r="AF25" s="9"/>
      <c r="AG25" s="31">
        <f>(Tabla1[[#This Row],[INTEGRANTES]]*0.1/MAX(O:O))+(Tabla1[[#This Row],[MONTO FINANCIAMIENTO]]*0.2/MAX(Q:Q))+(Tabla1[[#This Row],[DURACION]]*0.3/MAX(T:T))+(Tabla1[[#This Row],[PUBLICACIONES]]*0.3/MAX(AB:AB))+(Tabla1[[#This Row],[TESIS]]*0.1/MAX(AC:AC))</f>
        <v>0.16145879880178077</v>
      </c>
    </row>
    <row r="26" spans="1:33" s="2" customFormat="1" ht="132" x14ac:dyDescent="0.25">
      <c r="A26" s="6">
        <v>24</v>
      </c>
      <c r="B26" s="6" t="s">
        <v>122</v>
      </c>
      <c r="C26" s="21" t="s">
        <v>180</v>
      </c>
      <c r="D26" s="21" t="s">
        <v>181</v>
      </c>
      <c r="E26" s="21" t="s">
        <v>182</v>
      </c>
      <c r="F26" s="21" t="s">
        <v>183</v>
      </c>
      <c r="G26" s="21" t="s">
        <v>184</v>
      </c>
      <c r="H26" s="11"/>
      <c r="I26" s="11"/>
      <c r="J26" s="11"/>
      <c r="K26" s="11"/>
      <c r="L26" s="11"/>
      <c r="M26" s="11"/>
      <c r="N26" s="11"/>
      <c r="O26" s="11">
        <f>COUNTA(Tabla1[[#This Row],[RESPONSABLE]:[EQUIPO 12]])</f>
        <v>6</v>
      </c>
      <c r="P26" s="7" t="s">
        <v>39</v>
      </c>
      <c r="Q26" s="34">
        <v>0</v>
      </c>
      <c r="R26" s="8">
        <v>2015</v>
      </c>
      <c r="S26" s="8">
        <v>2016</v>
      </c>
      <c r="T26" s="7">
        <v>1</v>
      </c>
      <c r="U26" s="7" t="s">
        <v>90</v>
      </c>
      <c r="V26" s="7" t="s">
        <v>40</v>
      </c>
      <c r="W26" s="7" t="s">
        <v>209</v>
      </c>
      <c r="X26" s="7" t="s">
        <v>271</v>
      </c>
      <c r="Y26" s="7" t="s">
        <v>271</v>
      </c>
      <c r="Z26" s="7" t="s">
        <v>253</v>
      </c>
      <c r="AA26" s="7" t="s">
        <v>91</v>
      </c>
      <c r="AB26" s="7">
        <v>0</v>
      </c>
      <c r="AC26" s="7">
        <v>0</v>
      </c>
      <c r="AD26" s="7" t="s">
        <v>54</v>
      </c>
      <c r="AE26" s="7" t="s">
        <v>52</v>
      </c>
      <c r="AF26" s="9" t="s">
        <v>51</v>
      </c>
      <c r="AG26" s="31">
        <f>(Tabla1[[#This Row],[INTEGRANTES]]*0.1/MAX(O:O))+(Tabla1[[#This Row],[MONTO FINANCIAMIENTO]]*0.2/MAX(Q:Q))+(Tabla1[[#This Row],[DURACION]]*0.3/MAX(T:T))+(Tabla1[[#This Row],[PUBLICACIONES]]*0.3/MAX(AB:AB))+(Tabla1[[#This Row],[TESIS]]*0.1/MAX(AC:AC))</f>
        <v>0.17500000000000002</v>
      </c>
    </row>
    <row r="27" spans="1:33" s="2" customFormat="1" ht="132" x14ac:dyDescent="0.25">
      <c r="A27" s="6">
        <v>25</v>
      </c>
      <c r="B27" s="14" t="s">
        <v>148</v>
      </c>
      <c r="C27" s="7" t="s">
        <v>101</v>
      </c>
      <c r="D27" s="7"/>
      <c r="E27" s="7"/>
      <c r="F27" s="7"/>
      <c r="G27" s="7"/>
      <c r="H27" s="7"/>
      <c r="I27" s="7"/>
      <c r="J27" s="7"/>
      <c r="K27" s="7"/>
      <c r="L27" s="7"/>
      <c r="M27" s="7"/>
      <c r="N27" s="7"/>
      <c r="O27" s="7">
        <f>COUNTA(Tabla1[[#This Row],[RESPONSABLE]:[EQUIPO 12]])</f>
        <v>2</v>
      </c>
      <c r="P27" s="8" t="s">
        <v>35</v>
      </c>
      <c r="Q27" s="33">
        <v>3279980</v>
      </c>
      <c r="R27" s="8">
        <v>2016</v>
      </c>
      <c r="S27" s="8">
        <v>2016</v>
      </c>
      <c r="T27" s="7">
        <v>1</v>
      </c>
      <c r="U27" s="7" t="s">
        <v>91</v>
      </c>
      <c r="V27" s="8" t="s">
        <v>46</v>
      </c>
      <c r="W27" s="7" t="s">
        <v>210</v>
      </c>
      <c r="X27" s="7" t="s">
        <v>271</v>
      </c>
      <c r="Y27" s="7" t="s">
        <v>271</v>
      </c>
      <c r="Z27" s="7" t="s">
        <v>254</v>
      </c>
      <c r="AA27" s="7" t="s">
        <v>91</v>
      </c>
      <c r="AB27" s="7">
        <v>0</v>
      </c>
      <c r="AC27" s="7">
        <v>0</v>
      </c>
      <c r="AD27" s="7" t="s">
        <v>48</v>
      </c>
      <c r="AE27" s="7" t="s">
        <v>47</v>
      </c>
      <c r="AF27" s="9"/>
      <c r="AG27" s="31">
        <f>(Tabla1[[#This Row],[INTEGRANTES]]*0.1/MAX(O:O))+(Tabla1[[#This Row],[MONTO FINANCIAMIENTO]]*0.2/MAX(Q:Q))+(Tabla1[[#This Row],[DURACION]]*0.3/MAX(T:T))+(Tabla1[[#This Row],[PUBLICACIONES]]*0.3/MAX(AB:AB))+(Tabla1[[#This Row],[TESIS]]*0.1/MAX(AC:AC))</f>
        <v>0.10996184234480247</v>
      </c>
    </row>
    <row r="28" spans="1:33" s="2" customFormat="1" ht="132" x14ac:dyDescent="0.25">
      <c r="A28" s="6">
        <v>26</v>
      </c>
      <c r="B28" s="6" t="s">
        <v>124</v>
      </c>
      <c r="C28" s="10" t="s">
        <v>147</v>
      </c>
      <c r="D28" s="7" t="s">
        <v>123</v>
      </c>
      <c r="E28" s="7"/>
      <c r="F28" s="7"/>
      <c r="G28" s="7"/>
      <c r="H28" s="7"/>
      <c r="I28" s="7"/>
      <c r="J28" s="7"/>
      <c r="K28" s="7"/>
      <c r="L28" s="7"/>
      <c r="M28" s="7"/>
      <c r="N28" s="7"/>
      <c r="O28" s="7">
        <f>COUNTA(Tabla1[[#This Row],[RESPONSABLE]:[EQUIPO 12]])</f>
        <v>3</v>
      </c>
      <c r="P28" s="7" t="s">
        <v>78</v>
      </c>
      <c r="Q28" s="33">
        <v>4000000</v>
      </c>
      <c r="R28" s="8">
        <v>2016</v>
      </c>
      <c r="S28" s="8">
        <v>2017</v>
      </c>
      <c r="T28" s="7">
        <v>1</v>
      </c>
      <c r="U28" s="7" t="s">
        <v>90</v>
      </c>
      <c r="V28" s="7" t="s">
        <v>230</v>
      </c>
      <c r="W28" s="7" t="s">
        <v>211</v>
      </c>
      <c r="X28" s="7" t="s">
        <v>271</v>
      </c>
      <c r="Y28" s="7" t="s">
        <v>271</v>
      </c>
      <c r="Z28" s="7" t="s">
        <v>263</v>
      </c>
      <c r="AA28" s="27" t="s">
        <v>94</v>
      </c>
      <c r="AB28" s="7">
        <v>0</v>
      </c>
      <c r="AC28" s="7">
        <v>0</v>
      </c>
      <c r="AD28" s="7" t="s">
        <v>48</v>
      </c>
      <c r="AE28" s="7" t="s">
        <v>50</v>
      </c>
      <c r="AF28" s="9" t="s">
        <v>61</v>
      </c>
      <c r="AG28" s="31">
        <f>(Tabla1[[#This Row],[INTEGRANTES]]*0.1/MAX(O:O))+(Tabla1[[#This Row],[MONTO FINANCIAMIENTO]]*0.2/MAX(Q:Q))+(Tabla1[[#This Row],[DURACION]]*0.3/MAX(T:T))+(Tabla1[[#This Row],[PUBLICACIONES]]*0.3/MAX(AB:AB))+(Tabla1[[#This Row],[TESIS]]*0.1/MAX(AC:AC))</f>
        <v>0.12698599870910085</v>
      </c>
    </row>
    <row r="29" spans="1:33" s="2" customFormat="1" ht="96" x14ac:dyDescent="0.25">
      <c r="A29" s="6">
        <v>27</v>
      </c>
      <c r="B29" s="6" t="s">
        <v>123</v>
      </c>
      <c r="C29" s="7" t="s">
        <v>124</v>
      </c>
      <c r="D29" s="7"/>
      <c r="E29" s="7"/>
      <c r="F29" s="7"/>
      <c r="G29" s="7"/>
      <c r="H29" s="7"/>
      <c r="I29" s="7"/>
      <c r="J29" s="7"/>
      <c r="K29" s="7"/>
      <c r="L29" s="7"/>
      <c r="M29" s="7"/>
      <c r="N29" s="7"/>
      <c r="O29" s="7">
        <f>COUNTA(Tabla1[[#This Row],[RESPONSABLE]:[EQUIPO 12]])</f>
        <v>2</v>
      </c>
      <c r="P29" s="7" t="s">
        <v>77</v>
      </c>
      <c r="Q29" s="33">
        <v>3000000</v>
      </c>
      <c r="R29" s="8">
        <v>2015</v>
      </c>
      <c r="S29" s="8">
        <v>2016</v>
      </c>
      <c r="T29" s="7">
        <v>1</v>
      </c>
      <c r="U29" s="7" t="s">
        <v>90</v>
      </c>
      <c r="V29" s="7" t="s">
        <v>79</v>
      </c>
      <c r="W29" s="7" t="s">
        <v>212</v>
      </c>
      <c r="X29" s="7" t="s">
        <v>271</v>
      </c>
      <c r="Y29" s="7" t="s">
        <v>271</v>
      </c>
      <c r="Z29" s="7" t="s">
        <v>263</v>
      </c>
      <c r="AA29" s="7" t="s">
        <v>91</v>
      </c>
      <c r="AB29" s="7">
        <v>0</v>
      </c>
      <c r="AC29" s="7">
        <v>0</v>
      </c>
      <c r="AD29" s="7" t="s">
        <v>48</v>
      </c>
      <c r="AE29" s="7" t="s">
        <v>50</v>
      </c>
      <c r="AF29" s="9" t="s">
        <v>61</v>
      </c>
      <c r="AG29" s="31">
        <f>(Tabla1[[#This Row],[INTEGRANTES]]*0.1/MAX(O:O))+(Tabla1[[#This Row],[MONTO FINANCIAMIENTO]]*0.2/MAX(Q:Q))+(Tabla1[[#This Row],[DURACION]]*0.3/MAX(T:T))+(Tabla1[[#This Row],[PUBLICACIONES]]*0.3/MAX(AB:AB))+(Tabla1[[#This Row],[TESIS]]*0.1/MAX(AC:AC))</f>
        <v>0.10982283236515897</v>
      </c>
    </row>
    <row r="30" spans="1:33" s="2" customFormat="1" ht="144" x14ac:dyDescent="0.25">
      <c r="A30" s="6">
        <v>28</v>
      </c>
      <c r="B30" s="26" t="s">
        <v>161</v>
      </c>
      <c r="C30" s="7" t="s">
        <v>123</v>
      </c>
      <c r="D30" s="7" t="s">
        <v>125</v>
      </c>
      <c r="E30" s="7"/>
      <c r="F30" s="7"/>
      <c r="G30" s="7"/>
      <c r="H30" s="7"/>
      <c r="I30" s="7"/>
      <c r="J30" s="7"/>
      <c r="K30" s="7"/>
      <c r="L30" s="7"/>
      <c r="M30" s="7"/>
      <c r="N30" s="7"/>
      <c r="O30" s="7">
        <f>COUNTA(Tabla1[[#This Row],[RESPONSABLE]:[EQUIPO 12]])</f>
        <v>3</v>
      </c>
      <c r="P30" s="7" t="s">
        <v>12</v>
      </c>
      <c r="Q30" s="34">
        <v>0</v>
      </c>
      <c r="R30" s="8">
        <v>2015</v>
      </c>
      <c r="S30" s="8">
        <v>2017</v>
      </c>
      <c r="T30" s="7">
        <v>2</v>
      </c>
      <c r="U30" s="7" t="s">
        <v>91</v>
      </c>
      <c r="V30" s="7" t="s">
        <v>80</v>
      </c>
      <c r="W30" s="7" t="s">
        <v>213</v>
      </c>
      <c r="X30" s="7" t="s">
        <v>271</v>
      </c>
      <c r="Y30" s="7" t="s">
        <v>271</v>
      </c>
      <c r="Z30" s="7" t="s">
        <v>263</v>
      </c>
      <c r="AA30" s="7" t="s">
        <v>91</v>
      </c>
      <c r="AB30" s="7">
        <v>0</v>
      </c>
      <c r="AC30" s="7">
        <v>0</v>
      </c>
      <c r="AD30" s="7" t="s">
        <v>48</v>
      </c>
      <c r="AE30" s="7" t="s">
        <v>51</v>
      </c>
      <c r="AF30" s="9"/>
      <c r="AG30" s="31">
        <f>(Tabla1[[#This Row],[INTEGRANTES]]*0.1/MAX(O:O))+(Tabla1[[#This Row],[MONTO FINANCIAMIENTO]]*0.2/MAX(Q:Q))+(Tabla1[[#This Row],[DURACION]]*0.3/MAX(T:T))+(Tabla1[[#This Row],[PUBLICACIONES]]*0.3/MAX(AB:AB))+(Tabla1[[#This Row],[TESIS]]*0.1/MAX(AC:AC))</f>
        <v>0.2</v>
      </c>
    </row>
    <row r="31" spans="1:33" s="2" customFormat="1" ht="132" x14ac:dyDescent="0.25">
      <c r="A31" s="6">
        <v>29</v>
      </c>
      <c r="B31" s="22" t="s">
        <v>162</v>
      </c>
      <c r="C31" s="7" t="s">
        <v>126</v>
      </c>
      <c r="D31" s="19" t="s">
        <v>163</v>
      </c>
      <c r="E31" s="19" t="s">
        <v>164</v>
      </c>
      <c r="F31" s="19" t="s">
        <v>165</v>
      </c>
      <c r="G31" s="19" t="s">
        <v>166</v>
      </c>
      <c r="H31" s="11"/>
      <c r="I31" s="11"/>
      <c r="J31" s="11"/>
      <c r="K31" s="11"/>
      <c r="L31" s="11"/>
      <c r="M31" s="11"/>
      <c r="N31" s="11"/>
      <c r="O31" s="11">
        <f>COUNTA(Tabla1[[#This Row],[RESPONSABLE]:[EQUIPO 12]])</f>
        <v>6</v>
      </c>
      <c r="P31" s="7" t="s">
        <v>266</v>
      </c>
      <c r="Q31" s="33">
        <v>7000000</v>
      </c>
      <c r="R31" s="8">
        <v>2015</v>
      </c>
      <c r="S31" s="8">
        <v>2016</v>
      </c>
      <c r="T31" s="7">
        <v>1</v>
      </c>
      <c r="U31" s="7" t="s">
        <v>91</v>
      </c>
      <c r="V31" s="7" t="s">
        <v>267</v>
      </c>
      <c r="W31" s="7" t="s">
        <v>214</v>
      </c>
      <c r="X31" s="7" t="s">
        <v>271</v>
      </c>
      <c r="Y31" s="7" t="s">
        <v>271</v>
      </c>
      <c r="Z31" s="7" t="s">
        <v>255</v>
      </c>
      <c r="AA31" s="7" t="s">
        <v>91</v>
      </c>
      <c r="AB31" s="7">
        <v>1</v>
      </c>
      <c r="AC31" s="7">
        <v>0</v>
      </c>
      <c r="AD31" s="7" t="s">
        <v>50</v>
      </c>
      <c r="AE31" s="7" t="s">
        <v>56</v>
      </c>
      <c r="AF31" s="9"/>
      <c r="AG31" s="31">
        <f>(Tabla1[[#This Row],[INTEGRANTES]]*0.1/MAX(O:O))+(Tabla1[[#This Row],[MONTO FINANCIAMIENTO]]*0.2/MAX(Q:Q))+(Tabla1[[#This Row],[DURACION]]*0.3/MAX(T:T))+(Tabla1[[#This Row],[PUBLICACIONES]]*0.3/MAX(AB:AB))+(Tabla1[[#This Row],[TESIS]]*0.1/MAX(AC:AC))</f>
        <v>0.19722549774092646</v>
      </c>
    </row>
    <row r="32" spans="1:33" s="2" customFormat="1" ht="120" x14ac:dyDescent="0.25">
      <c r="A32" s="6">
        <v>30</v>
      </c>
      <c r="B32" s="6" t="s">
        <v>127</v>
      </c>
      <c r="C32" s="7"/>
      <c r="D32" s="7"/>
      <c r="E32" s="7"/>
      <c r="F32" s="7"/>
      <c r="G32" s="7"/>
      <c r="H32" s="7"/>
      <c r="I32" s="7"/>
      <c r="J32" s="7"/>
      <c r="K32" s="7"/>
      <c r="L32" s="7"/>
      <c r="M32" s="7"/>
      <c r="N32" s="7"/>
      <c r="O32" s="7">
        <f>COUNTA(Tabla1[[#This Row],[RESPONSABLE]:[EQUIPO 12]])</f>
        <v>1</v>
      </c>
      <c r="P32" s="7" t="s">
        <v>81</v>
      </c>
      <c r="Q32" s="34">
        <v>0</v>
      </c>
      <c r="R32" s="8">
        <v>2014</v>
      </c>
      <c r="S32" s="8">
        <v>2016</v>
      </c>
      <c r="T32" s="7">
        <v>2</v>
      </c>
      <c r="U32" s="7" t="s">
        <v>90</v>
      </c>
      <c r="V32" s="7" t="s">
        <v>82</v>
      </c>
      <c r="W32" s="7" t="s">
        <v>215</v>
      </c>
      <c r="X32" s="7" t="s">
        <v>271</v>
      </c>
      <c r="Y32" s="7" t="s">
        <v>271</v>
      </c>
      <c r="Z32" s="7" t="s">
        <v>256</v>
      </c>
      <c r="AA32" s="7" t="s">
        <v>91</v>
      </c>
      <c r="AB32" s="7">
        <v>1</v>
      </c>
      <c r="AC32" s="7">
        <v>0</v>
      </c>
      <c r="AD32" s="7" t="s">
        <v>48</v>
      </c>
      <c r="AE32" s="7" t="s">
        <v>61</v>
      </c>
      <c r="AF32" s="9" t="s">
        <v>47</v>
      </c>
      <c r="AG32" s="31">
        <f>(Tabla1[[#This Row],[INTEGRANTES]]*0.1/MAX(O:O))+(Tabla1[[#This Row],[MONTO FINANCIAMIENTO]]*0.2/MAX(Q:Q))+(Tabla1[[#This Row],[DURACION]]*0.3/MAX(T:T))+(Tabla1[[#This Row],[PUBLICACIONES]]*0.3/MAX(AB:AB))+(Tabla1[[#This Row],[TESIS]]*0.1/MAX(AC:AC))</f>
        <v>0.18541666666666665</v>
      </c>
    </row>
    <row r="33" spans="1:33" s="2" customFormat="1" ht="120" x14ac:dyDescent="0.25">
      <c r="A33" s="6">
        <v>31</v>
      </c>
      <c r="B33" s="6" t="s">
        <v>128</v>
      </c>
      <c r="C33" s="7"/>
      <c r="D33" s="7"/>
      <c r="E33" s="7"/>
      <c r="F33" s="7"/>
      <c r="G33" s="7"/>
      <c r="H33" s="7"/>
      <c r="I33" s="7"/>
      <c r="J33" s="7"/>
      <c r="K33" s="7"/>
      <c r="L33" s="7"/>
      <c r="M33" s="7"/>
      <c r="N33" s="7"/>
      <c r="O33" s="7">
        <f>COUNTA(Tabla1[[#This Row],[RESPONSABLE]:[EQUIPO 12]])</f>
        <v>1</v>
      </c>
      <c r="P33" s="7" t="s">
        <v>29</v>
      </c>
      <c r="Q33" s="34">
        <v>0</v>
      </c>
      <c r="R33" s="8">
        <v>2015</v>
      </c>
      <c r="S33" s="8">
        <v>2016</v>
      </c>
      <c r="T33" s="7">
        <v>1</v>
      </c>
      <c r="U33" s="7" t="s">
        <v>90</v>
      </c>
      <c r="V33" s="7" t="s">
        <v>30</v>
      </c>
      <c r="W33" s="7" t="s">
        <v>216</v>
      </c>
      <c r="X33" s="7" t="s">
        <v>271</v>
      </c>
      <c r="Y33" s="7" t="s">
        <v>271</v>
      </c>
      <c r="Z33" s="7" t="s">
        <v>263</v>
      </c>
      <c r="AA33" s="7" t="s">
        <v>91</v>
      </c>
      <c r="AB33" s="7">
        <v>3</v>
      </c>
      <c r="AC33" s="7">
        <v>0</v>
      </c>
      <c r="AD33" s="7" t="s">
        <v>48</v>
      </c>
      <c r="AE33" s="7"/>
      <c r="AF33" s="9"/>
      <c r="AG33" s="31">
        <f>(Tabla1[[#This Row],[INTEGRANTES]]*0.1/MAX(O:O))+(Tabla1[[#This Row],[MONTO FINANCIAMIENTO]]*0.2/MAX(Q:Q))+(Tabla1[[#This Row],[DURACION]]*0.3/MAX(T:T))+(Tabla1[[#This Row],[PUBLICACIONES]]*0.3/MAX(AB:AB))+(Tabla1[[#This Row],[TESIS]]*0.1/MAX(AC:AC))</f>
        <v>0.14791666666666664</v>
      </c>
    </row>
    <row r="34" spans="1:33" s="2" customFormat="1" ht="132" x14ac:dyDescent="0.25">
      <c r="A34" s="6">
        <v>32</v>
      </c>
      <c r="B34" s="6" t="s">
        <v>111</v>
      </c>
      <c r="C34" s="7" t="s">
        <v>129</v>
      </c>
      <c r="D34" s="7" t="s">
        <v>110</v>
      </c>
      <c r="E34" s="7" t="s">
        <v>130</v>
      </c>
      <c r="F34" s="7"/>
      <c r="G34" s="7"/>
      <c r="H34" s="7"/>
      <c r="I34" s="7"/>
      <c r="J34" s="7"/>
      <c r="K34" s="7"/>
      <c r="L34" s="7"/>
      <c r="M34" s="7"/>
      <c r="N34" s="7"/>
      <c r="O34" s="7">
        <f>COUNTA(Tabla1[[#This Row],[RESPONSABLE]:[EQUIPO 12]])</f>
        <v>4</v>
      </c>
      <c r="P34" s="7" t="s">
        <v>12</v>
      </c>
      <c r="Q34" s="33">
        <v>101150000</v>
      </c>
      <c r="R34" s="8">
        <v>2014</v>
      </c>
      <c r="S34" s="8">
        <v>2017</v>
      </c>
      <c r="T34" s="7">
        <v>3</v>
      </c>
      <c r="U34" s="7" t="s">
        <v>90</v>
      </c>
      <c r="V34" s="7" t="s">
        <v>231</v>
      </c>
      <c r="W34" s="7" t="s">
        <v>217</v>
      </c>
      <c r="X34" s="7" t="s">
        <v>271</v>
      </c>
      <c r="Y34" s="7" t="s">
        <v>271</v>
      </c>
      <c r="Z34" s="7" t="s">
        <v>257</v>
      </c>
      <c r="AA34" s="27" t="s">
        <v>94</v>
      </c>
      <c r="AB34" s="7">
        <v>4</v>
      </c>
      <c r="AC34" s="7">
        <v>0</v>
      </c>
      <c r="AD34" s="7" t="s">
        <v>71</v>
      </c>
      <c r="AE34" s="7" t="s">
        <v>48</v>
      </c>
      <c r="AF34" s="9" t="s">
        <v>56</v>
      </c>
      <c r="AG34" s="31">
        <f>(Tabla1[[#This Row],[INTEGRANTES]]*0.1/MAX(O:O))+(Tabla1[[#This Row],[MONTO FINANCIAMIENTO]]*0.2/MAX(Q:Q))+(Tabla1[[#This Row],[DURACION]]*0.3/MAX(T:T))+(Tabla1[[#This Row],[PUBLICACIONES]]*0.3/MAX(AB:AB))+(Tabla1[[#This Row],[TESIS]]*0.1/MAX(AC:AC))</f>
        <v>0.41688760902305411</v>
      </c>
    </row>
    <row r="35" spans="1:33" s="2" customFormat="1" ht="108" x14ac:dyDescent="0.25">
      <c r="A35" s="6">
        <v>33</v>
      </c>
      <c r="B35" s="6" t="s">
        <v>131</v>
      </c>
      <c r="C35" s="7"/>
      <c r="D35" s="7"/>
      <c r="E35" s="7"/>
      <c r="F35" s="7"/>
      <c r="G35" s="7"/>
      <c r="H35" s="7"/>
      <c r="I35" s="7"/>
      <c r="J35" s="7"/>
      <c r="K35" s="7"/>
      <c r="L35" s="7"/>
      <c r="M35" s="7"/>
      <c r="N35" s="7"/>
      <c r="O35" s="7">
        <f>COUNTA(Tabla1[[#This Row],[RESPONSABLE]:[EQUIPO 12]])</f>
        <v>1</v>
      </c>
      <c r="P35" s="7" t="s">
        <v>83</v>
      </c>
      <c r="Q35" s="34">
        <v>0</v>
      </c>
      <c r="R35" s="8">
        <v>2015</v>
      </c>
      <c r="S35" s="8">
        <v>2016</v>
      </c>
      <c r="T35" s="7">
        <v>1</v>
      </c>
      <c r="U35" s="7" t="s">
        <v>90</v>
      </c>
      <c r="V35" s="7" t="s">
        <v>41</v>
      </c>
      <c r="W35" s="7" t="s">
        <v>218</v>
      </c>
      <c r="X35" s="7" t="s">
        <v>271</v>
      </c>
      <c r="Y35" s="7" t="s">
        <v>271</v>
      </c>
      <c r="Z35" s="7" t="s">
        <v>263</v>
      </c>
      <c r="AA35" s="7" t="s">
        <v>91</v>
      </c>
      <c r="AB35" s="7">
        <v>7</v>
      </c>
      <c r="AC35" s="7">
        <v>0</v>
      </c>
      <c r="AD35" s="7" t="s">
        <v>51</v>
      </c>
      <c r="AE35" s="7" t="s">
        <v>76</v>
      </c>
      <c r="AF35" s="9"/>
      <c r="AG35" s="31">
        <f>(Tabla1[[#This Row],[INTEGRANTES]]*0.1/MAX(O:O))+(Tabla1[[#This Row],[MONTO FINANCIAMIENTO]]*0.2/MAX(Q:Q))+(Tabla1[[#This Row],[DURACION]]*0.3/MAX(T:T))+(Tabla1[[#This Row],[PUBLICACIONES]]*0.3/MAX(AB:AB))+(Tabla1[[#This Row],[TESIS]]*0.1/MAX(AC:AC))</f>
        <v>0.22291666666666665</v>
      </c>
    </row>
    <row r="36" spans="1:33" s="2" customFormat="1" ht="108" x14ac:dyDescent="0.25">
      <c r="A36" s="6">
        <v>34</v>
      </c>
      <c r="B36" s="6" t="s">
        <v>132</v>
      </c>
      <c r="C36" s="7"/>
      <c r="D36" s="7"/>
      <c r="E36" s="7"/>
      <c r="F36" s="7"/>
      <c r="G36" s="7"/>
      <c r="H36" s="7"/>
      <c r="I36" s="7"/>
      <c r="J36" s="7"/>
      <c r="K36" s="7"/>
      <c r="L36" s="7"/>
      <c r="M36" s="7"/>
      <c r="N36" s="7"/>
      <c r="O36" s="7">
        <f>COUNTA(Tabla1[[#This Row],[RESPONSABLE]:[EQUIPO 12]])</f>
        <v>1</v>
      </c>
      <c r="P36" s="7" t="s">
        <v>84</v>
      </c>
      <c r="Q36" s="34">
        <v>0</v>
      </c>
      <c r="R36" s="8">
        <v>2015</v>
      </c>
      <c r="S36" s="8">
        <v>2017</v>
      </c>
      <c r="T36" s="7">
        <v>2</v>
      </c>
      <c r="U36" s="7" t="s">
        <v>90</v>
      </c>
      <c r="V36" s="7" t="s">
        <v>85</v>
      </c>
      <c r="W36" s="7" t="s">
        <v>219</v>
      </c>
      <c r="X36" s="7" t="s">
        <v>271</v>
      </c>
      <c r="Y36" s="7" t="s">
        <v>271</v>
      </c>
      <c r="Z36" s="7" t="s">
        <v>258</v>
      </c>
      <c r="AA36" s="7" t="s">
        <v>91</v>
      </c>
      <c r="AB36" s="7">
        <v>0</v>
      </c>
      <c r="AC36" s="7">
        <v>0</v>
      </c>
      <c r="AD36" s="7" t="s">
        <v>50</v>
      </c>
      <c r="AE36" s="7" t="s">
        <v>61</v>
      </c>
      <c r="AF36" s="9"/>
      <c r="AG36" s="31">
        <f>(Tabla1[[#This Row],[INTEGRANTES]]*0.1/MAX(O:O))+(Tabla1[[#This Row],[MONTO FINANCIAMIENTO]]*0.2/MAX(Q:Q))+(Tabla1[[#This Row],[DURACION]]*0.3/MAX(T:T))+(Tabla1[[#This Row],[PUBLICACIONES]]*0.3/MAX(AB:AB))+(Tabla1[[#This Row],[TESIS]]*0.1/MAX(AC:AC))</f>
        <v>0.16666666666666666</v>
      </c>
    </row>
    <row r="37" spans="1:33" s="2" customFormat="1" ht="120" x14ac:dyDescent="0.25">
      <c r="A37" s="6">
        <v>35</v>
      </c>
      <c r="B37" s="6" t="s">
        <v>133</v>
      </c>
      <c r="C37" s="7"/>
      <c r="D37" s="7"/>
      <c r="E37" s="7"/>
      <c r="F37" s="7"/>
      <c r="G37" s="7"/>
      <c r="H37" s="7"/>
      <c r="I37" s="7"/>
      <c r="J37" s="7"/>
      <c r="K37" s="7"/>
      <c r="L37" s="7"/>
      <c r="M37" s="7"/>
      <c r="N37" s="7"/>
      <c r="O37" s="7">
        <f>COUNTA(Tabla1[[#This Row],[RESPONSABLE]:[EQUIPO 12]])</f>
        <v>1</v>
      </c>
      <c r="P37" s="7" t="s">
        <v>12</v>
      </c>
      <c r="Q37" s="33">
        <v>91978000</v>
      </c>
      <c r="R37" s="8">
        <v>2014</v>
      </c>
      <c r="S37" s="8">
        <v>2017</v>
      </c>
      <c r="T37" s="7">
        <v>3</v>
      </c>
      <c r="U37" s="7" t="s">
        <v>90</v>
      </c>
      <c r="V37" s="7" t="s">
        <v>21</v>
      </c>
      <c r="W37" s="7" t="s">
        <v>220</v>
      </c>
      <c r="X37" s="7" t="s">
        <v>271</v>
      </c>
      <c r="Y37" s="7" t="s">
        <v>271</v>
      </c>
      <c r="Z37" s="7" t="s">
        <v>259</v>
      </c>
      <c r="AA37" s="27" t="s">
        <v>186</v>
      </c>
      <c r="AB37" s="7">
        <v>16</v>
      </c>
      <c r="AC37" s="7">
        <v>4</v>
      </c>
      <c r="AD37" s="7" t="s">
        <v>48</v>
      </c>
      <c r="AE37" s="7" t="s">
        <v>56</v>
      </c>
      <c r="AF37" s="9" t="s">
        <v>61</v>
      </c>
      <c r="AG37" s="31">
        <f>(Tabla1[[#This Row],[INTEGRANTES]]*0.1/MAX(O:O))+(Tabla1[[#This Row],[MONTO FINANCIAMIENTO]]*0.2/MAX(Q:Q))+(Tabla1[[#This Row],[DURACION]]*0.3/MAX(T:T))+(Tabla1[[#This Row],[PUBLICACIONES]]*0.3/MAX(AB:AB))+(Tabla1[[#This Row],[TESIS]]*0.1/MAX(AC:AC))</f>
        <v>0.68733371398308585</v>
      </c>
    </row>
    <row r="38" spans="1:33" s="2" customFormat="1" ht="180" x14ac:dyDescent="0.25">
      <c r="A38" s="6">
        <v>36</v>
      </c>
      <c r="B38" s="6" t="s">
        <v>134</v>
      </c>
      <c r="C38" s="19" t="s">
        <v>167</v>
      </c>
      <c r="D38" s="19" t="s">
        <v>168</v>
      </c>
      <c r="E38" s="7" t="s">
        <v>100</v>
      </c>
      <c r="F38" s="10" t="s">
        <v>144</v>
      </c>
      <c r="G38" s="7"/>
      <c r="H38" s="7"/>
      <c r="I38" s="7"/>
      <c r="J38" s="7"/>
      <c r="K38" s="7"/>
      <c r="L38" s="7"/>
      <c r="M38" s="7"/>
      <c r="N38" s="7"/>
      <c r="O38" s="7">
        <f>COUNTA(Tabla1[[#This Row],[RESPONSABLE]:[EQUIPO 12]])</f>
        <v>5</v>
      </c>
      <c r="P38" s="7" t="s">
        <v>31</v>
      </c>
      <c r="Q38" s="33">
        <v>130000000</v>
      </c>
      <c r="R38" s="8">
        <v>2016</v>
      </c>
      <c r="S38" s="8">
        <v>2017</v>
      </c>
      <c r="T38" s="7">
        <v>1</v>
      </c>
      <c r="U38" s="7" t="s">
        <v>90</v>
      </c>
      <c r="V38" s="7" t="s">
        <v>86</v>
      </c>
      <c r="W38" s="7" t="s">
        <v>224</v>
      </c>
      <c r="X38" s="7" t="s">
        <v>271</v>
      </c>
      <c r="Y38" s="7" t="s">
        <v>271</v>
      </c>
      <c r="Z38" s="7" t="s">
        <v>263</v>
      </c>
      <c r="AA38" s="27" t="s">
        <v>97</v>
      </c>
      <c r="AB38" s="7">
        <v>0</v>
      </c>
      <c r="AC38" s="7">
        <v>0</v>
      </c>
      <c r="AD38" s="7" t="s">
        <v>52</v>
      </c>
      <c r="AE38" s="7" t="s">
        <v>51</v>
      </c>
      <c r="AF38" s="9"/>
      <c r="AG38" s="31">
        <f>(Tabla1[[#This Row],[INTEGRANTES]]*0.1/MAX(O:O))+(Tabla1[[#This Row],[MONTO FINANCIAMIENTO]]*0.2/MAX(Q:Q))+(Tabla1[[#This Row],[DURACION]]*0.3/MAX(T:T))+(Tabla1[[#This Row],[PUBLICACIONES]]*0.3/MAX(AB:AB))+(Tabla1[[#This Row],[TESIS]]*0.1/MAX(AC:AC))</f>
        <v>0.22287829137911058</v>
      </c>
    </row>
    <row r="39" spans="1:33" s="2" customFormat="1" ht="204" x14ac:dyDescent="0.25">
      <c r="A39" s="6">
        <v>37</v>
      </c>
      <c r="B39" s="14" t="s">
        <v>144</v>
      </c>
      <c r="C39" s="20" t="s">
        <v>169</v>
      </c>
      <c r="D39" s="20" t="s">
        <v>168</v>
      </c>
      <c r="E39" s="7" t="s">
        <v>134</v>
      </c>
      <c r="F39" s="10" t="s">
        <v>145</v>
      </c>
      <c r="G39" s="10" t="s">
        <v>146</v>
      </c>
      <c r="H39" s="11"/>
      <c r="I39" s="11"/>
      <c r="J39" s="11"/>
      <c r="K39" s="11"/>
      <c r="L39" s="11"/>
      <c r="M39" s="11"/>
      <c r="N39" s="11"/>
      <c r="O39" s="11">
        <f>COUNTA(Tabla1[[#This Row],[RESPONSABLE]:[EQUIPO 12]])</f>
        <v>6</v>
      </c>
      <c r="P39" s="8" t="s">
        <v>87</v>
      </c>
      <c r="Q39" s="33">
        <v>345384808</v>
      </c>
      <c r="R39" s="8">
        <v>2016</v>
      </c>
      <c r="S39" s="8">
        <v>2018</v>
      </c>
      <c r="T39" s="7">
        <v>2</v>
      </c>
      <c r="U39" s="7" t="s">
        <v>91</v>
      </c>
      <c r="V39" s="8" t="s">
        <v>88</v>
      </c>
      <c r="W39" s="7" t="s">
        <v>225</v>
      </c>
      <c r="X39" s="7" t="s">
        <v>271</v>
      </c>
      <c r="Y39" s="7" t="s">
        <v>271</v>
      </c>
      <c r="Z39" s="7" t="s">
        <v>263</v>
      </c>
      <c r="AA39" s="28" t="s">
        <v>97</v>
      </c>
      <c r="AB39" s="8">
        <v>0</v>
      </c>
      <c r="AC39" s="8">
        <v>0</v>
      </c>
      <c r="AD39" s="7" t="s">
        <v>52</v>
      </c>
      <c r="AE39" s="7" t="s">
        <v>51</v>
      </c>
      <c r="AF39" s="9" t="s">
        <v>76</v>
      </c>
      <c r="AG39" s="31">
        <f>(Tabla1[[#This Row],[INTEGRANTES]]*0.1/MAX(O:O))+(Tabla1[[#This Row],[MONTO FINANCIAMIENTO]]*0.2/MAX(Q:Q))+(Tabla1[[#This Row],[DURACION]]*0.3/MAX(T:T))+(Tabla1[[#This Row],[PUBLICACIONES]]*0.3/MAX(AB:AB))+(Tabla1[[#This Row],[TESIS]]*0.1/MAX(AC:AC))</f>
        <v>0.42148344570776031</v>
      </c>
    </row>
    <row r="40" spans="1:33" s="2" customFormat="1" ht="132" x14ac:dyDescent="0.25">
      <c r="A40" s="6">
        <v>38</v>
      </c>
      <c r="B40" s="6" t="s">
        <v>134</v>
      </c>
      <c r="C40" s="10" t="s">
        <v>141</v>
      </c>
      <c r="D40" s="10" t="s">
        <v>142</v>
      </c>
      <c r="E40" s="10" t="s">
        <v>143</v>
      </c>
      <c r="F40" s="19" t="s">
        <v>170</v>
      </c>
      <c r="G40" s="7"/>
      <c r="H40" s="7"/>
      <c r="I40" s="7"/>
      <c r="J40" s="7"/>
      <c r="K40" s="7"/>
      <c r="L40" s="7"/>
      <c r="M40" s="7"/>
      <c r="N40" s="7"/>
      <c r="O40" s="7">
        <f>COUNTA(Tabla1[[#This Row],[RESPONSABLE]:[EQUIPO 12]])</f>
        <v>5</v>
      </c>
      <c r="P40" s="7" t="s">
        <v>42</v>
      </c>
      <c r="Q40" s="33">
        <v>192002855</v>
      </c>
      <c r="R40" s="8">
        <v>2015</v>
      </c>
      <c r="S40" s="8">
        <v>2016</v>
      </c>
      <c r="T40" s="7">
        <v>1</v>
      </c>
      <c r="U40" s="7" t="s">
        <v>90</v>
      </c>
      <c r="V40" s="7" t="s">
        <v>43</v>
      </c>
      <c r="W40" s="7" t="s">
        <v>222</v>
      </c>
      <c r="X40" s="7" t="s">
        <v>271</v>
      </c>
      <c r="Y40" s="7" t="s">
        <v>271</v>
      </c>
      <c r="Z40" s="7" t="s">
        <v>260</v>
      </c>
      <c r="AA40" s="27" t="s">
        <v>97</v>
      </c>
      <c r="AB40" s="7">
        <v>0</v>
      </c>
      <c r="AC40" s="7">
        <v>0</v>
      </c>
      <c r="AD40" s="7" t="s">
        <v>54</v>
      </c>
      <c r="AE40" s="7" t="s">
        <v>52</v>
      </c>
      <c r="AF40" s="9" t="s">
        <v>51</v>
      </c>
      <c r="AG40" s="31">
        <f>(Tabla1[[#This Row],[INTEGRANTES]]*0.1/MAX(O:O))+(Tabla1[[#This Row],[MONTO FINANCIAMIENTO]]*0.2/MAX(Q:Q))+(Tabla1[[#This Row],[DURACION]]*0.3/MAX(T:T))+(Tabla1[[#This Row],[PUBLICACIONES]]*0.3/MAX(AB:AB))+(Tabla1[[#This Row],[TESIS]]*0.1/MAX(AC:AC))</f>
        <v>0.25366268887675225</v>
      </c>
    </row>
    <row r="41" spans="1:33" s="2" customFormat="1" ht="96" x14ac:dyDescent="0.25">
      <c r="A41" s="6">
        <v>39</v>
      </c>
      <c r="B41" s="6" t="s">
        <v>134</v>
      </c>
      <c r="C41" s="10" t="s">
        <v>140</v>
      </c>
      <c r="D41" s="10" t="s">
        <v>139</v>
      </c>
      <c r="E41" s="10" t="s">
        <v>138</v>
      </c>
      <c r="F41" s="7"/>
      <c r="G41" s="7"/>
      <c r="H41" s="7"/>
      <c r="I41" s="7"/>
      <c r="J41" s="7"/>
      <c r="K41" s="7"/>
      <c r="L41" s="7"/>
      <c r="M41" s="7"/>
      <c r="N41" s="7"/>
      <c r="O41" s="7">
        <f>COUNTA(Tabla1[[#This Row],[RESPONSABLE]:[EQUIPO 12]])</f>
        <v>4</v>
      </c>
      <c r="P41" s="7" t="s">
        <v>44</v>
      </c>
      <c r="Q41" s="33">
        <v>90000000</v>
      </c>
      <c r="R41" s="8">
        <v>2015</v>
      </c>
      <c r="S41" s="8">
        <v>2016</v>
      </c>
      <c r="T41" s="7">
        <v>1</v>
      </c>
      <c r="U41" s="7" t="s">
        <v>90</v>
      </c>
      <c r="V41" s="8" t="s">
        <v>45</v>
      </c>
      <c r="W41" s="7" t="s">
        <v>221</v>
      </c>
      <c r="X41" s="7" t="s">
        <v>271</v>
      </c>
      <c r="Y41" s="7" t="s">
        <v>271</v>
      </c>
      <c r="Z41" s="7" t="s">
        <v>261</v>
      </c>
      <c r="AA41" s="28" t="s">
        <v>97</v>
      </c>
      <c r="AB41" s="8">
        <v>0</v>
      </c>
      <c r="AC41" s="8">
        <v>0</v>
      </c>
      <c r="AD41" s="7" t="s">
        <v>54</v>
      </c>
      <c r="AE41" s="7" t="s">
        <v>52</v>
      </c>
      <c r="AF41" s="9" t="s">
        <v>51</v>
      </c>
      <c r="AG41" s="31">
        <f>(Tabla1[[#This Row],[INTEGRANTES]]*0.1/MAX(O:O))+(Tabla1[[#This Row],[MONTO FINANCIAMIENTO]]*0.2/MAX(Q:Q))+(Tabla1[[#This Row],[DURACION]]*0.3/MAX(T:T))+(Tabla1[[#This Row],[PUBLICACIONES]]*0.3/MAX(AB:AB))+(Tabla1[[#This Row],[TESIS]]*0.1/MAX(AC:AC))</f>
        <v>0.18635163762143553</v>
      </c>
    </row>
    <row r="42" spans="1:33" s="2" customFormat="1" ht="168" x14ac:dyDescent="0.25">
      <c r="A42" s="6">
        <v>40</v>
      </c>
      <c r="B42" s="6" t="s">
        <v>125</v>
      </c>
      <c r="C42" s="7" t="s">
        <v>135</v>
      </c>
      <c r="D42" s="7" t="s">
        <v>122</v>
      </c>
      <c r="E42" s="10" t="s">
        <v>137</v>
      </c>
      <c r="F42" s="11" t="s">
        <v>136</v>
      </c>
      <c r="G42" s="7"/>
      <c r="H42" s="7"/>
      <c r="I42" s="7"/>
      <c r="J42" s="7"/>
      <c r="K42" s="7"/>
      <c r="L42" s="7"/>
      <c r="M42" s="7"/>
      <c r="N42" s="7"/>
      <c r="O42" s="7">
        <f>COUNTA(Tabla1[[#This Row],[RESPONSABLE]:[EQUIPO 12]])</f>
        <v>5</v>
      </c>
      <c r="P42" s="7" t="s">
        <v>32</v>
      </c>
      <c r="Q42" s="33">
        <v>149865000</v>
      </c>
      <c r="R42" s="8">
        <v>2015</v>
      </c>
      <c r="S42" s="8">
        <v>2017</v>
      </c>
      <c r="T42" s="7">
        <v>2</v>
      </c>
      <c r="U42" s="7" t="s">
        <v>90</v>
      </c>
      <c r="V42" s="7" t="s">
        <v>33</v>
      </c>
      <c r="W42" s="7" t="s">
        <v>223</v>
      </c>
      <c r="X42" s="7" t="s">
        <v>271</v>
      </c>
      <c r="Y42" s="7" t="s">
        <v>271</v>
      </c>
      <c r="Z42" s="7" t="s">
        <v>262</v>
      </c>
      <c r="AA42" s="27" t="s">
        <v>98</v>
      </c>
      <c r="AB42" s="7">
        <v>2</v>
      </c>
      <c r="AC42" s="7">
        <v>2</v>
      </c>
      <c r="AD42" s="7" t="s">
        <v>51</v>
      </c>
      <c r="AE42" s="7" t="s">
        <v>52</v>
      </c>
      <c r="AF42" s="9" t="s">
        <v>71</v>
      </c>
      <c r="AG42" s="32">
        <f>(Tabla1[[#This Row],[INTEGRANTES]]*0.1/MAX(O:O))+(Tabla1[[#This Row],[MONTO FINANCIAMIENTO]]*0.2/MAX(Q:Q))+(Tabla1[[#This Row],[DURACION]]*0.3/MAX(T:T))+(Tabla1[[#This Row],[PUBLICACIONES]]*0.3/MAX(AB:AB))+(Tabla1[[#This Row],[TESIS]]*0.1/MAX(AC:AC))</f>
        <v>0.39524125746818256</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i2</vt:lpstr>
      <vt:lpstr>pru</vt:lpstr>
      <vt:lpstr>TEMAS</vt:lpstr>
    </vt:vector>
  </TitlesOfParts>
  <Company>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Arancibia Cerda</dc:creator>
  <cp:lastModifiedBy>Matías Ernstorfer</cp:lastModifiedBy>
  <dcterms:created xsi:type="dcterms:W3CDTF">2016-10-28T18:01:19Z</dcterms:created>
  <dcterms:modified xsi:type="dcterms:W3CDTF">2016-12-27T01:29:31Z</dcterms:modified>
</cp:coreProperties>
</file>